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eaa5089f77051a/Desktop/"/>
    </mc:Choice>
  </mc:AlternateContent>
  <xr:revisionPtr revIDLastSave="528" documentId="11_989E3A0A3E8CA54282BABEA3E2C09D2E15D6CC1A" xr6:coauthVersionLast="47" xr6:coauthVersionMax="47" xr10:uidLastSave="{C3B4C08D-893C-4458-8AF4-0CD7679A8E1D}"/>
  <bookViews>
    <workbookView xWindow="-90" yWindow="-90" windowWidth="19380" windowHeight="10380" firstSheet="1" activeTab="4" xr2:uid="{00000000-000D-0000-FFFF-FFFF00000000}"/>
  </bookViews>
  <sheets>
    <sheet name="Category Stats" sheetId="4" r:id="rId1"/>
    <sheet name="Subcategory Stats" sheetId="5" r:id="rId2"/>
    <sheet name="Year Stats" sheetId="12" r:id="rId3"/>
    <sheet name="Bonus" sheetId="13" r:id="rId4"/>
    <sheet name="Bonus Analysis" sheetId="14" r:id="rId5"/>
    <sheet name="Kickstarter Data" sheetId="1" r:id="rId6"/>
  </sheets>
  <definedNames>
    <definedName name="_xlnm._FilterDatabase" localSheetId="5" hidden="1">'Kickstarter Data'!$A$1:$T$4115</definedName>
  </definedNames>
  <calcPr calcId="191029"/>
  <pivotCaches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14" l="1"/>
  <c r="N5" i="14"/>
  <c r="N8" i="14"/>
  <c r="N7" i="14"/>
  <c r="N6" i="14"/>
  <c r="N4" i="14"/>
  <c r="N3" i="14"/>
  <c r="N2" i="14"/>
  <c r="I2" i="14"/>
  <c r="I8" i="14"/>
  <c r="I7" i="14"/>
  <c r="I6" i="14"/>
  <c r="I4" i="14"/>
  <c r="I3" i="14"/>
  <c r="D5" i="13"/>
  <c r="C5" i="13"/>
  <c r="B5" i="13"/>
  <c r="D4" i="13"/>
  <c r="C4" i="13"/>
  <c r="B4" i="13"/>
  <c r="D3" i="13"/>
  <c r="C3" i="13"/>
  <c r="B3" i="13"/>
  <c r="D2" i="13"/>
  <c r="C2" i="13"/>
  <c r="B2" i="13"/>
  <c r="D13" i="13"/>
  <c r="C13" i="13"/>
  <c r="B13" i="13"/>
  <c r="D12" i="13"/>
  <c r="C12" i="13"/>
  <c r="B12" i="13"/>
  <c r="D10" i="13"/>
  <c r="D11" i="13"/>
  <c r="C10" i="13"/>
  <c r="C11" i="13"/>
  <c r="B11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Q3" i="1"/>
  <c r="R3" i="1"/>
  <c r="S3" i="1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3767" i="1"/>
  <c r="R3767" i="1"/>
  <c r="S3767" i="1"/>
  <c r="Q3768" i="1"/>
  <c r="R3768" i="1"/>
  <c r="S3768" i="1"/>
  <c r="Q3769" i="1"/>
  <c r="R3769" i="1"/>
  <c r="S3769" i="1"/>
  <c r="Q3770" i="1"/>
  <c r="R3770" i="1"/>
  <c r="S3770" i="1"/>
  <c r="Q3771" i="1"/>
  <c r="R3771" i="1"/>
  <c r="S3771" i="1"/>
  <c r="Q3772" i="1"/>
  <c r="R3772" i="1"/>
  <c r="S3772" i="1"/>
  <c r="Q3773" i="1"/>
  <c r="R3773" i="1"/>
  <c r="S3773" i="1"/>
  <c r="Q3774" i="1"/>
  <c r="R3774" i="1"/>
  <c r="S3774" i="1"/>
  <c r="Q3775" i="1"/>
  <c r="R3775" i="1"/>
  <c r="S3775" i="1"/>
  <c r="Q3776" i="1"/>
  <c r="R3776" i="1"/>
  <c r="S3776" i="1"/>
  <c r="Q3777" i="1"/>
  <c r="R3777" i="1"/>
  <c r="S3777" i="1"/>
  <c r="Q3778" i="1"/>
  <c r="R3778" i="1"/>
  <c r="S3778" i="1"/>
  <c r="Q3779" i="1"/>
  <c r="R3779" i="1"/>
  <c r="S3779" i="1"/>
  <c r="Q3780" i="1"/>
  <c r="R3780" i="1"/>
  <c r="S3780" i="1"/>
  <c r="Q3781" i="1"/>
  <c r="R3781" i="1"/>
  <c r="S3781" i="1"/>
  <c r="Q3782" i="1"/>
  <c r="R3782" i="1"/>
  <c r="S3782" i="1"/>
  <c r="Q3783" i="1"/>
  <c r="R3783" i="1"/>
  <c r="S3783" i="1"/>
  <c r="Q3784" i="1"/>
  <c r="R3784" i="1"/>
  <c r="S3784" i="1"/>
  <c r="Q3785" i="1"/>
  <c r="R3785" i="1"/>
  <c r="S3785" i="1"/>
  <c r="Q3786" i="1"/>
  <c r="R3786" i="1"/>
  <c r="S3786" i="1"/>
  <c r="Q3787" i="1"/>
  <c r="R3787" i="1"/>
  <c r="S3787" i="1"/>
  <c r="Q3788" i="1"/>
  <c r="R3788" i="1"/>
  <c r="S3788" i="1"/>
  <c r="Q3789" i="1"/>
  <c r="R3789" i="1"/>
  <c r="S3789" i="1"/>
  <c r="Q3790" i="1"/>
  <c r="R3790" i="1"/>
  <c r="S3790" i="1"/>
  <c r="Q3791" i="1"/>
  <c r="R3791" i="1"/>
  <c r="S3791" i="1"/>
  <c r="Q3792" i="1"/>
  <c r="R3792" i="1"/>
  <c r="S3792" i="1"/>
  <c r="Q3793" i="1"/>
  <c r="R3793" i="1"/>
  <c r="S3793" i="1"/>
  <c r="Q3794" i="1"/>
  <c r="R3794" i="1"/>
  <c r="S3794" i="1"/>
  <c r="Q3795" i="1"/>
  <c r="R3795" i="1"/>
  <c r="S3795" i="1"/>
  <c r="Q3796" i="1"/>
  <c r="R3796" i="1"/>
  <c r="S3796" i="1"/>
  <c r="Q3797" i="1"/>
  <c r="R3797" i="1"/>
  <c r="S3797" i="1"/>
  <c r="Q3798" i="1"/>
  <c r="R3798" i="1"/>
  <c r="S3798" i="1"/>
  <c r="Q3799" i="1"/>
  <c r="R3799" i="1"/>
  <c r="S3799" i="1"/>
  <c r="Q3800" i="1"/>
  <c r="R3800" i="1"/>
  <c r="S3800" i="1"/>
  <c r="Q3801" i="1"/>
  <c r="R3801" i="1"/>
  <c r="S3801" i="1"/>
  <c r="Q3802" i="1"/>
  <c r="R3802" i="1"/>
  <c r="S3802" i="1"/>
  <c r="Q3803" i="1"/>
  <c r="R3803" i="1"/>
  <c r="S3803" i="1"/>
  <c r="Q3804" i="1"/>
  <c r="R3804" i="1"/>
  <c r="S3804" i="1"/>
  <c r="Q3805" i="1"/>
  <c r="R3805" i="1"/>
  <c r="S3805" i="1"/>
  <c r="Q3806" i="1"/>
  <c r="R3806" i="1"/>
  <c r="S3806" i="1"/>
  <c r="Q2237" i="1"/>
  <c r="R2237" i="1"/>
  <c r="S2237" i="1"/>
  <c r="Q2238" i="1"/>
  <c r="R2238" i="1"/>
  <c r="S2238" i="1"/>
  <c r="Q2239" i="1"/>
  <c r="R2239" i="1"/>
  <c r="S2239" i="1"/>
  <c r="Q2240" i="1"/>
  <c r="R2240" i="1"/>
  <c r="S2240" i="1"/>
  <c r="Q2241" i="1"/>
  <c r="R2241" i="1"/>
  <c r="S2241" i="1"/>
  <c r="Q2242" i="1"/>
  <c r="R2242" i="1"/>
  <c r="S2242" i="1"/>
  <c r="Q2243" i="1"/>
  <c r="R2243" i="1"/>
  <c r="S2243" i="1"/>
  <c r="Q2244" i="1"/>
  <c r="R2244" i="1"/>
  <c r="S2244" i="1"/>
  <c r="Q2245" i="1"/>
  <c r="R2245" i="1"/>
  <c r="S2245" i="1"/>
  <c r="Q2246" i="1"/>
  <c r="R2246" i="1"/>
  <c r="S2246" i="1"/>
  <c r="Q2247" i="1"/>
  <c r="R2247" i="1"/>
  <c r="S2247" i="1"/>
  <c r="Q2248" i="1"/>
  <c r="R2248" i="1"/>
  <c r="S2248" i="1"/>
  <c r="Q2249" i="1"/>
  <c r="R2249" i="1"/>
  <c r="S2249" i="1"/>
  <c r="Q2250" i="1"/>
  <c r="R2250" i="1"/>
  <c r="S2250" i="1"/>
  <c r="Q2251" i="1"/>
  <c r="R2251" i="1"/>
  <c r="S2251" i="1"/>
  <c r="Q2252" i="1"/>
  <c r="R2252" i="1"/>
  <c r="S2252" i="1"/>
  <c r="Q2253" i="1"/>
  <c r="R2253" i="1"/>
  <c r="S2253" i="1"/>
  <c r="Q2254" i="1"/>
  <c r="R2254" i="1"/>
  <c r="S2254" i="1"/>
  <c r="Q2255" i="1"/>
  <c r="R2255" i="1"/>
  <c r="S2255" i="1"/>
  <c r="Q2256" i="1"/>
  <c r="R2256" i="1"/>
  <c r="S2256" i="1"/>
  <c r="Q2257" i="1"/>
  <c r="R2257" i="1"/>
  <c r="S2257" i="1"/>
  <c r="Q2258" i="1"/>
  <c r="R2258" i="1"/>
  <c r="S2258" i="1"/>
  <c r="Q2259" i="1"/>
  <c r="R2259" i="1"/>
  <c r="S2259" i="1"/>
  <c r="Q2260" i="1"/>
  <c r="R2260" i="1"/>
  <c r="S2260" i="1"/>
  <c r="Q2261" i="1"/>
  <c r="R2261" i="1"/>
  <c r="S2261" i="1"/>
  <c r="Q2262" i="1"/>
  <c r="R2262" i="1"/>
  <c r="S2262" i="1"/>
  <c r="Q2263" i="1"/>
  <c r="R2263" i="1"/>
  <c r="S2263" i="1"/>
  <c r="Q2264" i="1"/>
  <c r="R2264" i="1"/>
  <c r="S2264" i="1"/>
  <c r="Q2265" i="1"/>
  <c r="R2265" i="1"/>
  <c r="S2265" i="1"/>
  <c r="Q2266" i="1"/>
  <c r="R2266" i="1"/>
  <c r="S2266" i="1"/>
  <c r="Q2267" i="1"/>
  <c r="R2267" i="1"/>
  <c r="S2267" i="1"/>
  <c r="Q2268" i="1"/>
  <c r="R2268" i="1"/>
  <c r="S2268" i="1"/>
  <c r="Q2269" i="1"/>
  <c r="R2269" i="1"/>
  <c r="S2269" i="1"/>
  <c r="Q2270" i="1"/>
  <c r="R2270" i="1"/>
  <c r="S2270" i="1"/>
  <c r="Q2271" i="1"/>
  <c r="R2271" i="1"/>
  <c r="S2271" i="1"/>
  <c r="Q2272" i="1"/>
  <c r="R2272" i="1"/>
  <c r="S2272" i="1"/>
  <c r="Q2273" i="1"/>
  <c r="R2273" i="1"/>
  <c r="S2273" i="1"/>
  <c r="Q2274" i="1"/>
  <c r="R2274" i="1"/>
  <c r="S2274" i="1"/>
  <c r="Q2275" i="1"/>
  <c r="R2275" i="1"/>
  <c r="S2275" i="1"/>
  <c r="Q2276" i="1"/>
  <c r="R2276" i="1"/>
  <c r="S2276" i="1"/>
  <c r="Q2277" i="1"/>
  <c r="R2277" i="1"/>
  <c r="S2277" i="1"/>
  <c r="Q2278" i="1"/>
  <c r="R2278" i="1"/>
  <c r="S2278" i="1"/>
  <c r="Q2279" i="1"/>
  <c r="R2279" i="1"/>
  <c r="S2279" i="1"/>
  <c r="Q2280" i="1"/>
  <c r="R2280" i="1"/>
  <c r="S2280" i="1"/>
  <c r="Q2281" i="1"/>
  <c r="R2281" i="1"/>
  <c r="S2281" i="1"/>
  <c r="Q2282" i="1"/>
  <c r="R2282" i="1"/>
  <c r="S2282" i="1"/>
  <c r="Q2283" i="1"/>
  <c r="R2283" i="1"/>
  <c r="S2283" i="1"/>
  <c r="Q2284" i="1"/>
  <c r="R2284" i="1"/>
  <c r="S2284" i="1"/>
  <c r="Q2285" i="1"/>
  <c r="R2285" i="1"/>
  <c r="S2285" i="1"/>
  <c r="Q2286" i="1"/>
  <c r="R2286" i="1"/>
  <c r="S2286" i="1"/>
  <c r="Q2287" i="1"/>
  <c r="R2287" i="1"/>
  <c r="S2287" i="1"/>
  <c r="Q2288" i="1"/>
  <c r="R2288" i="1"/>
  <c r="S2288" i="1"/>
  <c r="Q2289" i="1"/>
  <c r="R2289" i="1"/>
  <c r="S2289" i="1"/>
  <c r="Q2290" i="1"/>
  <c r="R2290" i="1"/>
  <c r="S2290" i="1"/>
  <c r="Q2291" i="1"/>
  <c r="R2291" i="1"/>
  <c r="S2291" i="1"/>
  <c r="Q2292" i="1"/>
  <c r="R2292" i="1"/>
  <c r="S2292" i="1"/>
  <c r="Q2293" i="1"/>
  <c r="R2293" i="1"/>
  <c r="S2293" i="1"/>
  <c r="Q2294" i="1"/>
  <c r="R2294" i="1"/>
  <c r="S2294" i="1"/>
  <c r="Q2295" i="1"/>
  <c r="R2295" i="1"/>
  <c r="S2295" i="1"/>
  <c r="Q2296" i="1"/>
  <c r="R2296" i="1"/>
  <c r="S2296" i="1"/>
  <c r="Q2297" i="1"/>
  <c r="R2297" i="1"/>
  <c r="S2297" i="1"/>
  <c r="Q2298" i="1"/>
  <c r="R2298" i="1"/>
  <c r="S2298" i="1"/>
  <c r="Q2299" i="1"/>
  <c r="R2299" i="1"/>
  <c r="S2299" i="1"/>
  <c r="Q2300" i="1"/>
  <c r="R2300" i="1"/>
  <c r="S2300" i="1"/>
  <c r="Q2301" i="1"/>
  <c r="R2301" i="1"/>
  <c r="S2301" i="1"/>
  <c r="Q2302" i="1"/>
  <c r="R2302" i="1"/>
  <c r="S2302" i="1"/>
  <c r="Q2303" i="1"/>
  <c r="R2303" i="1"/>
  <c r="S2303" i="1"/>
  <c r="Q2304" i="1"/>
  <c r="R2304" i="1"/>
  <c r="S2304" i="1"/>
  <c r="Q2305" i="1"/>
  <c r="R2305" i="1"/>
  <c r="S2305" i="1"/>
  <c r="Q2306" i="1"/>
  <c r="R2306" i="1"/>
  <c r="S2306" i="1"/>
  <c r="Q2307" i="1"/>
  <c r="R2307" i="1"/>
  <c r="S2307" i="1"/>
  <c r="Q2308" i="1"/>
  <c r="R2308" i="1"/>
  <c r="S2308" i="1"/>
  <c r="Q2309" i="1"/>
  <c r="R2309" i="1"/>
  <c r="S2309" i="1"/>
  <c r="Q2310" i="1"/>
  <c r="R2310" i="1"/>
  <c r="S2310" i="1"/>
  <c r="Q2311" i="1"/>
  <c r="R2311" i="1"/>
  <c r="S2311" i="1"/>
  <c r="Q2312" i="1"/>
  <c r="R2312" i="1"/>
  <c r="S2312" i="1"/>
  <c r="Q2313" i="1"/>
  <c r="R2313" i="1"/>
  <c r="S2313" i="1"/>
  <c r="Q2314" i="1"/>
  <c r="R2314" i="1"/>
  <c r="S2314" i="1"/>
  <c r="Q2315" i="1"/>
  <c r="R2315" i="1"/>
  <c r="S2315" i="1"/>
  <c r="Q2316" i="1"/>
  <c r="R2316" i="1"/>
  <c r="S2316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2317" i="1"/>
  <c r="R2317" i="1"/>
  <c r="S2317" i="1"/>
  <c r="Q2318" i="1"/>
  <c r="R2318" i="1"/>
  <c r="S2318" i="1"/>
  <c r="Q2319" i="1"/>
  <c r="R2319" i="1"/>
  <c r="S2319" i="1"/>
  <c r="Q2320" i="1"/>
  <c r="R2320" i="1"/>
  <c r="S2320" i="1"/>
  <c r="Q2321" i="1"/>
  <c r="R2321" i="1"/>
  <c r="S2321" i="1"/>
  <c r="Q2322" i="1"/>
  <c r="R2322" i="1"/>
  <c r="S2322" i="1"/>
  <c r="Q2323" i="1"/>
  <c r="R2323" i="1"/>
  <c r="S2323" i="1"/>
  <c r="Q2324" i="1"/>
  <c r="R2324" i="1"/>
  <c r="S2324" i="1"/>
  <c r="Q2325" i="1"/>
  <c r="R2325" i="1"/>
  <c r="S2325" i="1"/>
  <c r="Q2326" i="1"/>
  <c r="R2326" i="1"/>
  <c r="S2326" i="1"/>
  <c r="Q2327" i="1"/>
  <c r="R2327" i="1"/>
  <c r="S2327" i="1"/>
  <c r="Q2328" i="1"/>
  <c r="R2328" i="1"/>
  <c r="S2328" i="1"/>
  <c r="Q2329" i="1"/>
  <c r="R2329" i="1"/>
  <c r="S2329" i="1"/>
  <c r="Q2330" i="1"/>
  <c r="R2330" i="1"/>
  <c r="S2330" i="1"/>
  <c r="Q2331" i="1"/>
  <c r="R2331" i="1"/>
  <c r="S2331" i="1"/>
  <c r="Q2332" i="1"/>
  <c r="R2332" i="1"/>
  <c r="S2332" i="1"/>
  <c r="Q2333" i="1"/>
  <c r="R2333" i="1"/>
  <c r="S2333" i="1"/>
  <c r="Q2334" i="1"/>
  <c r="R2334" i="1"/>
  <c r="S2334" i="1"/>
  <c r="Q2335" i="1"/>
  <c r="R2335" i="1"/>
  <c r="S2335" i="1"/>
  <c r="Q2336" i="1"/>
  <c r="R2336" i="1"/>
  <c r="S2336" i="1"/>
  <c r="Q2337" i="1"/>
  <c r="R2337" i="1"/>
  <c r="S2337" i="1"/>
  <c r="Q2338" i="1"/>
  <c r="R2338" i="1"/>
  <c r="S2338" i="1"/>
  <c r="Q2339" i="1"/>
  <c r="R2339" i="1"/>
  <c r="S2339" i="1"/>
  <c r="Q2340" i="1"/>
  <c r="R2340" i="1"/>
  <c r="S2340" i="1"/>
  <c r="Q2341" i="1"/>
  <c r="R2341" i="1"/>
  <c r="S2341" i="1"/>
  <c r="Q2342" i="1"/>
  <c r="R2342" i="1"/>
  <c r="S2342" i="1"/>
  <c r="Q2343" i="1"/>
  <c r="R2343" i="1"/>
  <c r="S2343" i="1"/>
  <c r="Q2344" i="1"/>
  <c r="R2344" i="1"/>
  <c r="S2344" i="1"/>
  <c r="Q2345" i="1"/>
  <c r="R2345" i="1"/>
  <c r="S2345" i="1"/>
  <c r="Q2346" i="1"/>
  <c r="R2346" i="1"/>
  <c r="S2346" i="1"/>
  <c r="Q2347" i="1"/>
  <c r="R2347" i="1"/>
  <c r="S2347" i="1"/>
  <c r="Q2348" i="1"/>
  <c r="R2348" i="1"/>
  <c r="S2348" i="1"/>
  <c r="Q2349" i="1"/>
  <c r="R2349" i="1"/>
  <c r="S2349" i="1"/>
  <c r="Q2350" i="1"/>
  <c r="R2350" i="1"/>
  <c r="S2350" i="1"/>
  <c r="Q2351" i="1"/>
  <c r="R2351" i="1"/>
  <c r="S2351" i="1"/>
  <c r="Q2352" i="1"/>
  <c r="R2352" i="1"/>
  <c r="S2352" i="1"/>
  <c r="Q2353" i="1"/>
  <c r="R2353" i="1"/>
  <c r="S2353" i="1"/>
  <c r="Q2354" i="1"/>
  <c r="R2354" i="1"/>
  <c r="S2354" i="1"/>
  <c r="Q2355" i="1"/>
  <c r="R2355" i="1"/>
  <c r="S2355" i="1"/>
  <c r="Q2356" i="1"/>
  <c r="R2356" i="1"/>
  <c r="S2356" i="1"/>
  <c r="Q2357" i="1"/>
  <c r="R2357" i="1"/>
  <c r="S2357" i="1"/>
  <c r="Q2358" i="1"/>
  <c r="R2358" i="1"/>
  <c r="S2358" i="1"/>
  <c r="Q2359" i="1"/>
  <c r="R2359" i="1"/>
  <c r="S2359" i="1"/>
  <c r="Q2360" i="1"/>
  <c r="R2360" i="1"/>
  <c r="S2360" i="1"/>
  <c r="Q2361" i="1"/>
  <c r="R2361" i="1"/>
  <c r="S2361" i="1"/>
  <c r="Q2362" i="1"/>
  <c r="R2362" i="1"/>
  <c r="S2362" i="1"/>
  <c r="Q2363" i="1"/>
  <c r="R2363" i="1"/>
  <c r="S2363" i="1"/>
  <c r="Q2364" i="1"/>
  <c r="R2364" i="1"/>
  <c r="S2364" i="1"/>
  <c r="Q2365" i="1"/>
  <c r="R2365" i="1"/>
  <c r="S2365" i="1"/>
  <c r="Q2366" i="1"/>
  <c r="R2366" i="1"/>
  <c r="S2366" i="1"/>
  <c r="Q2367" i="1"/>
  <c r="R2367" i="1"/>
  <c r="S2367" i="1"/>
  <c r="Q2368" i="1"/>
  <c r="R2368" i="1"/>
  <c r="S2368" i="1"/>
  <c r="Q2369" i="1"/>
  <c r="R2369" i="1"/>
  <c r="S2369" i="1"/>
  <c r="Q2370" i="1"/>
  <c r="R2370" i="1"/>
  <c r="S2370" i="1"/>
  <c r="Q2371" i="1"/>
  <c r="R2371" i="1"/>
  <c r="S2371" i="1"/>
  <c r="Q2372" i="1"/>
  <c r="R2372" i="1"/>
  <c r="S2372" i="1"/>
  <c r="Q2373" i="1"/>
  <c r="R2373" i="1"/>
  <c r="S2373" i="1"/>
  <c r="Q2374" i="1"/>
  <c r="R2374" i="1"/>
  <c r="S2374" i="1"/>
  <c r="Q2375" i="1"/>
  <c r="R2375" i="1"/>
  <c r="S2375" i="1"/>
  <c r="Q2376" i="1"/>
  <c r="R2376" i="1"/>
  <c r="S2376" i="1"/>
  <c r="Q2377" i="1"/>
  <c r="R2377" i="1"/>
  <c r="S2377" i="1"/>
  <c r="Q2378" i="1"/>
  <c r="R2378" i="1"/>
  <c r="S2378" i="1"/>
  <c r="Q2379" i="1"/>
  <c r="R2379" i="1"/>
  <c r="S2379" i="1"/>
  <c r="Q2380" i="1"/>
  <c r="R2380" i="1"/>
  <c r="S2380" i="1"/>
  <c r="Q2381" i="1"/>
  <c r="R2381" i="1"/>
  <c r="S2381" i="1"/>
  <c r="Q2382" i="1"/>
  <c r="R2382" i="1"/>
  <c r="S2382" i="1"/>
  <c r="Q2383" i="1"/>
  <c r="R2383" i="1"/>
  <c r="S2383" i="1"/>
  <c r="Q2384" i="1"/>
  <c r="R2384" i="1"/>
  <c r="S2384" i="1"/>
  <c r="Q2385" i="1"/>
  <c r="R2385" i="1"/>
  <c r="S2385" i="1"/>
  <c r="Q2386" i="1"/>
  <c r="R2386" i="1"/>
  <c r="S2386" i="1"/>
  <c r="Q2387" i="1"/>
  <c r="R2387" i="1"/>
  <c r="S2387" i="1"/>
  <c r="Q2388" i="1"/>
  <c r="R2388" i="1"/>
  <c r="S2388" i="1"/>
  <c r="Q2389" i="1"/>
  <c r="R2389" i="1"/>
  <c r="S2389" i="1"/>
  <c r="Q2390" i="1"/>
  <c r="R2390" i="1"/>
  <c r="S2390" i="1"/>
  <c r="Q2391" i="1"/>
  <c r="R2391" i="1"/>
  <c r="S2391" i="1"/>
  <c r="Q2392" i="1"/>
  <c r="R2392" i="1"/>
  <c r="S2392" i="1"/>
  <c r="Q2393" i="1"/>
  <c r="R2393" i="1"/>
  <c r="S2393" i="1"/>
  <c r="Q2394" i="1"/>
  <c r="R2394" i="1"/>
  <c r="S2394" i="1"/>
  <c r="Q2395" i="1"/>
  <c r="R2395" i="1"/>
  <c r="S2395" i="1"/>
  <c r="Q2396" i="1"/>
  <c r="R2396" i="1"/>
  <c r="S2396" i="1"/>
  <c r="Q2397" i="1"/>
  <c r="R2397" i="1"/>
  <c r="S2397" i="1"/>
  <c r="Q2398" i="1"/>
  <c r="R2398" i="1"/>
  <c r="S2398" i="1"/>
  <c r="Q2399" i="1"/>
  <c r="R2399" i="1"/>
  <c r="S2399" i="1"/>
  <c r="Q2400" i="1"/>
  <c r="R2400" i="1"/>
  <c r="S2400" i="1"/>
  <c r="Q2401" i="1"/>
  <c r="R2401" i="1"/>
  <c r="S2401" i="1"/>
  <c r="Q2402" i="1"/>
  <c r="R2402" i="1"/>
  <c r="S2402" i="1"/>
  <c r="Q2403" i="1"/>
  <c r="R2403" i="1"/>
  <c r="S2403" i="1"/>
  <c r="Q2404" i="1"/>
  <c r="R2404" i="1"/>
  <c r="S2404" i="1"/>
  <c r="Q2405" i="1"/>
  <c r="R2405" i="1"/>
  <c r="S2405" i="1"/>
  <c r="Q2406" i="1"/>
  <c r="R2406" i="1"/>
  <c r="S2406" i="1"/>
  <c r="Q2407" i="1"/>
  <c r="R2407" i="1"/>
  <c r="S2407" i="1"/>
  <c r="Q2408" i="1"/>
  <c r="R2408" i="1"/>
  <c r="S2408" i="1"/>
  <c r="Q2409" i="1"/>
  <c r="R2409" i="1"/>
  <c r="S2409" i="1"/>
  <c r="Q2410" i="1"/>
  <c r="R2410" i="1"/>
  <c r="S2410" i="1"/>
  <c r="Q2411" i="1"/>
  <c r="R2411" i="1"/>
  <c r="S2411" i="1"/>
  <c r="Q2412" i="1"/>
  <c r="R2412" i="1"/>
  <c r="S2412" i="1"/>
  <c r="Q2413" i="1"/>
  <c r="R2413" i="1"/>
  <c r="S2413" i="1"/>
  <c r="Q2414" i="1"/>
  <c r="R2414" i="1"/>
  <c r="S2414" i="1"/>
  <c r="Q2415" i="1"/>
  <c r="R2415" i="1"/>
  <c r="S2415" i="1"/>
  <c r="Q2416" i="1"/>
  <c r="R2416" i="1"/>
  <c r="S2416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2417" i="1"/>
  <c r="R2417" i="1"/>
  <c r="S2417" i="1"/>
  <c r="Q2418" i="1"/>
  <c r="R2418" i="1"/>
  <c r="S2418" i="1"/>
  <c r="Q2419" i="1"/>
  <c r="R2419" i="1"/>
  <c r="S2419" i="1"/>
  <c r="Q2420" i="1"/>
  <c r="R2420" i="1"/>
  <c r="S2420" i="1"/>
  <c r="Q2421" i="1"/>
  <c r="R2421" i="1"/>
  <c r="S2421" i="1"/>
  <c r="Q2422" i="1"/>
  <c r="R2422" i="1"/>
  <c r="S2422" i="1"/>
  <c r="Q2423" i="1"/>
  <c r="R2423" i="1"/>
  <c r="S2423" i="1"/>
  <c r="Q2424" i="1"/>
  <c r="R2424" i="1"/>
  <c r="S2424" i="1"/>
  <c r="Q2425" i="1"/>
  <c r="R2425" i="1"/>
  <c r="S2425" i="1"/>
  <c r="Q2426" i="1"/>
  <c r="R2426" i="1"/>
  <c r="S2426" i="1"/>
  <c r="Q2427" i="1"/>
  <c r="R2427" i="1"/>
  <c r="S2427" i="1"/>
  <c r="Q2428" i="1"/>
  <c r="R2428" i="1"/>
  <c r="S2428" i="1"/>
  <c r="Q2429" i="1"/>
  <c r="R2429" i="1"/>
  <c r="S2429" i="1"/>
  <c r="Q2430" i="1"/>
  <c r="R2430" i="1"/>
  <c r="S2430" i="1"/>
  <c r="Q2431" i="1"/>
  <c r="R2431" i="1"/>
  <c r="S2431" i="1"/>
  <c r="Q2432" i="1"/>
  <c r="R2432" i="1"/>
  <c r="S2432" i="1"/>
  <c r="Q2433" i="1"/>
  <c r="R2433" i="1"/>
  <c r="S2433" i="1"/>
  <c r="Q2434" i="1"/>
  <c r="R2434" i="1"/>
  <c r="S2434" i="1"/>
  <c r="Q2435" i="1"/>
  <c r="R2435" i="1"/>
  <c r="S2435" i="1"/>
  <c r="Q2436" i="1"/>
  <c r="R2436" i="1"/>
  <c r="S2436" i="1"/>
  <c r="Q2437" i="1"/>
  <c r="R2437" i="1"/>
  <c r="S2437" i="1"/>
  <c r="Q2438" i="1"/>
  <c r="R2438" i="1"/>
  <c r="S2438" i="1"/>
  <c r="Q2439" i="1"/>
  <c r="R2439" i="1"/>
  <c r="S2439" i="1"/>
  <c r="Q2440" i="1"/>
  <c r="R2440" i="1"/>
  <c r="S2440" i="1"/>
  <c r="Q2441" i="1"/>
  <c r="R2441" i="1"/>
  <c r="S2441" i="1"/>
  <c r="Q2442" i="1"/>
  <c r="R2442" i="1"/>
  <c r="S2442" i="1"/>
  <c r="Q2443" i="1"/>
  <c r="R2443" i="1"/>
  <c r="S2443" i="1"/>
  <c r="Q2444" i="1"/>
  <c r="R2444" i="1"/>
  <c r="S2444" i="1"/>
  <c r="Q2445" i="1"/>
  <c r="R2445" i="1"/>
  <c r="S2445" i="1"/>
  <c r="Q2446" i="1"/>
  <c r="R2446" i="1"/>
  <c r="S2446" i="1"/>
  <c r="Q2447" i="1"/>
  <c r="R2447" i="1"/>
  <c r="S2447" i="1"/>
  <c r="Q2448" i="1"/>
  <c r="R2448" i="1"/>
  <c r="S2448" i="1"/>
  <c r="Q2449" i="1"/>
  <c r="R2449" i="1"/>
  <c r="S2449" i="1"/>
  <c r="Q2450" i="1"/>
  <c r="R2450" i="1"/>
  <c r="S2450" i="1"/>
  <c r="Q2451" i="1"/>
  <c r="R2451" i="1"/>
  <c r="S2451" i="1"/>
  <c r="Q2452" i="1"/>
  <c r="R2452" i="1"/>
  <c r="S2452" i="1"/>
  <c r="Q2453" i="1"/>
  <c r="R2453" i="1"/>
  <c r="S2453" i="1"/>
  <c r="Q2454" i="1"/>
  <c r="R2454" i="1"/>
  <c r="S2454" i="1"/>
  <c r="Q2455" i="1"/>
  <c r="R2455" i="1"/>
  <c r="S2455" i="1"/>
  <c r="Q2456" i="1"/>
  <c r="R2456" i="1"/>
  <c r="S2456" i="1"/>
  <c r="Q2457" i="1"/>
  <c r="R2457" i="1"/>
  <c r="S2457" i="1"/>
  <c r="Q2458" i="1"/>
  <c r="R2458" i="1"/>
  <c r="S2458" i="1"/>
  <c r="Q2459" i="1"/>
  <c r="R2459" i="1"/>
  <c r="S2459" i="1"/>
  <c r="Q2460" i="1"/>
  <c r="R2460" i="1"/>
  <c r="S2460" i="1"/>
  <c r="Q2461" i="1"/>
  <c r="R2461" i="1"/>
  <c r="S2461" i="1"/>
  <c r="Q2462" i="1"/>
  <c r="R2462" i="1"/>
  <c r="S2462" i="1"/>
  <c r="Q2463" i="1"/>
  <c r="R2463" i="1"/>
  <c r="S2463" i="1"/>
  <c r="Q2464" i="1"/>
  <c r="R2464" i="1"/>
  <c r="S2464" i="1"/>
  <c r="Q2465" i="1"/>
  <c r="R2465" i="1"/>
  <c r="S2465" i="1"/>
  <c r="Q2466" i="1"/>
  <c r="R2466" i="1"/>
  <c r="S2466" i="1"/>
  <c r="Q2467" i="1"/>
  <c r="R2467" i="1"/>
  <c r="S2467" i="1"/>
  <c r="Q2468" i="1"/>
  <c r="R2468" i="1"/>
  <c r="S2468" i="1"/>
  <c r="Q2469" i="1"/>
  <c r="R2469" i="1"/>
  <c r="S2469" i="1"/>
  <c r="Q2470" i="1"/>
  <c r="R2470" i="1"/>
  <c r="S2470" i="1"/>
  <c r="Q2471" i="1"/>
  <c r="R2471" i="1"/>
  <c r="S2471" i="1"/>
  <c r="Q2472" i="1"/>
  <c r="R2472" i="1"/>
  <c r="S2472" i="1"/>
  <c r="Q2473" i="1"/>
  <c r="R2473" i="1"/>
  <c r="S2473" i="1"/>
  <c r="Q2474" i="1"/>
  <c r="R2474" i="1"/>
  <c r="S2474" i="1"/>
  <c r="Q2475" i="1"/>
  <c r="R2475" i="1"/>
  <c r="S2475" i="1"/>
  <c r="Q2476" i="1"/>
  <c r="R2476" i="1"/>
  <c r="S2476" i="1"/>
  <c r="Q3807" i="1"/>
  <c r="R3807" i="1"/>
  <c r="S3807" i="1"/>
  <c r="Q3808" i="1"/>
  <c r="R3808" i="1"/>
  <c r="S3808" i="1"/>
  <c r="Q3809" i="1"/>
  <c r="R3809" i="1"/>
  <c r="S3809" i="1"/>
  <c r="Q3810" i="1"/>
  <c r="R3810" i="1"/>
  <c r="S3810" i="1"/>
  <c r="Q3811" i="1"/>
  <c r="R3811" i="1"/>
  <c r="S3811" i="1"/>
  <c r="Q3812" i="1"/>
  <c r="R3812" i="1"/>
  <c r="S3812" i="1"/>
  <c r="Q3813" i="1"/>
  <c r="R3813" i="1"/>
  <c r="S3813" i="1"/>
  <c r="Q3814" i="1"/>
  <c r="R3814" i="1"/>
  <c r="S3814" i="1"/>
  <c r="Q3815" i="1"/>
  <c r="R3815" i="1"/>
  <c r="S3815" i="1"/>
  <c r="Q3816" i="1"/>
  <c r="R3816" i="1"/>
  <c r="S3816" i="1"/>
  <c r="Q3817" i="1"/>
  <c r="R3817" i="1"/>
  <c r="S3817" i="1"/>
  <c r="Q3818" i="1"/>
  <c r="R3818" i="1"/>
  <c r="S3818" i="1"/>
  <c r="Q3819" i="1"/>
  <c r="R3819" i="1"/>
  <c r="S3819" i="1"/>
  <c r="Q3820" i="1"/>
  <c r="R3820" i="1"/>
  <c r="S3820" i="1"/>
  <c r="Q3821" i="1"/>
  <c r="R3821" i="1"/>
  <c r="S3821" i="1"/>
  <c r="Q3822" i="1"/>
  <c r="R3822" i="1"/>
  <c r="S3822" i="1"/>
  <c r="Q3823" i="1"/>
  <c r="R3823" i="1"/>
  <c r="S3823" i="1"/>
  <c r="Q3824" i="1"/>
  <c r="R3824" i="1"/>
  <c r="S3824" i="1"/>
  <c r="Q3825" i="1"/>
  <c r="R3825" i="1"/>
  <c r="S3825" i="1"/>
  <c r="Q3826" i="1"/>
  <c r="R3826" i="1"/>
  <c r="S3826" i="1"/>
  <c r="Q3827" i="1"/>
  <c r="R3827" i="1"/>
  <c r="S3827" i="1"/>
  <c r="Q3828" i="1"/>
  <c r="R3828" i="1"/>
  <c r="S3828" i="1"/>
  <c r="Q3829" i="1"/>
  <c r="R3829" i="1"/>
  <c r="S3829" i="1"/>
  <c r="Q3830" i="1"/>
  <c r="R3830" i="1"/>
  <c r="S3830" i="1"/>
  <c r="Q3831" i="1"/>
  <c r="R3831" i="1"/>
  <c r="S3831" i="1"/>
  <c r="Q3832" i="1"/>
  <c r="R3832" i="1"/>
  <c r="S3832" i="1"/>
  <c r="Q3833" i="1"/>
  <c r="R3833" i="1"/>
  <c r="S3833" i="1"/>
  <c r="Q3834" i="1"/>
  <c r="R3834" i="1"/>
  <c r="S3834" i="1"/>
  <c r="Q3835" i="1"/>
  <c r="R3835" i="1"/>
  <c r="S3835" i="1"/>
  <c r="Q3836" i="1"/>
  <c r="R3836" i="1"/>
  <c r="S3836" i="1"/>
  <c r="Q3837" i="1"/>
  <c r="R3837" i="1"/>
  <c r="S3837" i="1"/>
  <c r="Q3838" i="1"/>
  <c r="R3838" i="1"/>
  <c r="S3838" i="1"/>
  <c r="Q3839" i="1"/>
  <c r="R3839" i="1"/>
  <c r="S3839" i="1"/>
  <c r="Q3840" i="1"/>
  <c r="R3840" i="1"/>
  <c r="S3840" i="1"/>
  <c r="Q3841" i="1"/>
  <c r="R3841" i="1"/>
  <c r="S3841" i="1"/>
  <c r="Q3842" i="1"/>
  <c r="R3842" i="1"/>
  <c r="S3842" i="1"/>
  <c r="Q3843" i="1"/>
  <c r="R3843" i="1"/>
  <c r="S3843" i="1"/>
  <c r="Q3844" i="1"/>
  <c r="R3844" i="1"/>
  <c r="S3844" i="1"/>
  <c r="Q3845" i="1"/>
  <c r="R3845" i="1"/>
  <c r="S3845" i="1"/>
  <c r="Q3846" i="1"/>
  <c r="R3846" i="1"/>
  <c r="S3846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2477" i="1"/>
  <c r="R2477" i="1"/>
  <c r="S2477" i="1"/>
  <c r="Q2478" i="1"/>
  <c r="R2478" i="1"/>
  <c r="S2478" i="1"/>
  <c r="Q2479" i="1"/>
  <c r="R2479" i="1"/>
  <c r="S2479" i="1"/>
  <c r="Q2480" i="1"/>
  <c r="R2480" i="1"/>
  <c r="S2480" i="1"/>
  <c r="Q2481" i="1"/>
  <c r="R2481" i="1"/>
  <c r="S2481" i="1"/>
  <c r="Q2482" i="1"/>
  <c r="R2482" i="1"/>
  <c r="S2482" i="1"/>
  <c r="Q2483" i="1"/>
  <c r="R2483" i="1"/>
  <c r="S2483" i="1"/>
  <c r="Q2484" i="1"/>
  <c r="R2484" i="1"/>
  <c r="S2484" i="1"/>
  <c r="Q2485" i="1"/>
  <c r="R2485" i="1"/>
  <c r="S2485" i="1"/>
  <c r="Q2486" i="1"/>
  <c r="R2486" i="1"/>
  <c r="S2486" i="1"/>
  <c r="Q2487" i="1"/>
  <c r="R2487" i="1"/>
  <c r="S2487" i="1"/>
  <c r="Q2488" i="1"/>
  <c r="R2488" i="1"/>
  <c r="S2488" i="1"/>
  <c r="Q2489" i="1"/>
  <c r="R2489" i="1"/>
  <c r="S2489" i="1"/>
  <c r="Q2490" i="1"/>
  <c r="R2490" i="1"/>
  <c r="S2490" i="1"/>
  <c r="Q2491" i="1"/>
  <c r="R2491" i="1"/>
  <c r="S2491" i="1"/>
  <c r="Q2492" i="1"/>
  <c r="R2492" i="1"/>
  <c r="S2492" i="1"/>
  <c r="Q2493" i="1"/>
  <c r="R2493" i="1"/>
  <c r="S2493" i="1"/>
  <c r="Q2494" i="1"/>
  <c r="R2494" i="1"/>
  <c r="S2494" i="1"/>
  <c r="Q2495" i="1"/>
  <c r="R2495" i="1"/>
  <c r="S2495" i="1"/>
  <c r="Q2496" i="1"/>
  <c r="R2496" i="1"/>
  <c r="S2496" i="1"/>
  <c r="Q2497" i="1"/>
  <c r="R2497" i="1"/>
  <c r="S2497" i="1"/>
  <c r="Q2498" i="1"/>
  <c r="R2498" i="1"/>
  <c r="S2498" i="1"/>
  <c r="Q2499" i="1"/>
  <c r="R2499" i="1"/>
  <c r="S2499" i="1"/>
  <c r="Q2500" i="1"/>
  <c r="R2500" i="1"/>
  <c r="S2500" i="1"/>
  <c r="Q2501" i="1"/>
  <c r="R2501" i="1"/>
  <c r="S2501" i="1"/>
  <c r="Q2502" i="1"/>
  <c r="R2502" i="1"/>
  <c r="S2502" i="1"/>
  <c r="Q2503" i="1"/>
  <c r="R2503" i="1"/>
  <c r="S2503" i="1"/>
  <c r="Q2504" i="1"/>
  <c r="R2504" i="1"/>
  <c r="S2504" i="1"/>
  <c r="Q2505" i="1"/>
  <c r="R2505" i="1"/>
  <c r="S2505" i="1"/>
  <c r="Q2506" i="1"/>
  <c r="R2506" i="1"/>
  <c r="S2506" i="1"/>
  <c r="Q2507" i="1"/>
  <c r="R2507" i="1"/>
  <c r="S2507" i="1"/>
  <c r="Q2508" i="1"/>
  <c r="R2508" i="1"/>
  <c r="S2508" i="1"/>
  <c r="Q2509" i="1"/>
  <c r="R2509" i="1"/>
  <c r="S2509" i="1"/>
  <c r="Q2510" i="1"/>
  <c r="R2510" i="1"/>
  <c r="S2510" i="1"/>
  <c r="Q2511" i="1"/>
  <c r="R2511" i="1"/>
  <c r="S2511" i="1"/>
  <c r="Q2512" i="1"/>
  <c r="R2512" i="1"/>
  <c r="S2512" i="1"/>
  <c r="Q2513" i="1"/>
  <c r="R2513" i="1"/>
  <c r="S2513" i="1"/>
  <c r="Q2514" i="1"/>
  <c r="R2514" i="1"/>
  <c r="S2514" i="1"/>
  <c r="Q2515" i="1"/>
  <c r="R2515" i="1"/>
  <c r="S2515" i="1"/>
  <c r="Q2516" i="1"/>
  <c r="R2516" i="1"/>
  <c r="S2516" i="1"/>
  <c r="Q2517" i="1"/>
  <c r="R2517" i="1"/>
  <c r="S2517" i="1"/>
  <c r="Q2518" i="1"/>
  <c r="R2518" i="1"/>
  <c r="S2518" i="1"/>
  <c r="Q2519" i="1"/>
  <c r="R2519" i="1"/>
  <c r="S2519" i="1"/>
  <c r="Q2520" i="1"/>
  <c r="R2520" i="1"/>
  <c r="S2520" i="1"/>
  <c r="Q2521" i="1"/>
  <c r="R2521" i="1"/>
  <c r="S2521" i="1"/>
  <c r="Q2522" i="1"/>
  <c r="R2522" i="1"/>
  <c r="S2522" i="1"/>
  <c r="Q2523" i="1"/>
  <c r="R2523" i="1"/>
  <c r="S2523" i="1"/>
  <c r="Q2524" i="1"/>
  <c r="R2524" i="1"/>
  <c r="S2524" i="1"/>
  <c r="Q2525" i="1"/>
  <c r="R2525" i="1"/>
  <c r="S2525" i="1"/>
  <c r="Q2526" i="1"/>
  <c r="R2526" i="1"/>
  <c r="S2526" i="1"/>
  <c r="Q2527" i="1"/>
  <c r="R2527" i="1"/>
  <c r="S2527" i="1"/>
  <c r="Q2528" i="1"/>
  <c r="R2528" i="1"/>
  <c r="S2528" i="1"/>
  <c r="Q2529" i="1"/>
  <c r="R2529" i="1"/>
  <c r="S2529" i="1"/>
  <c r="Q2530" i="1"/>
  <c r="R2530" i="1"/>
  <c r="S2530" i="1"/>
  <c r="Q2531" i="1"/>
  <c r="R2531" i="1"/>
  <c r="S2531" i="1"/>
  <c r="Q2532" i="1"/>
  <c r="R2532" i="1"/>
  <c r="S2532" i="1"/>
  <c r="Q2533" i="1"/>
  <c r="R2533" i="1"/>
  <c r="S2533" i="1"/>
  <c r="Q2534" i="1"/>
  <c r="R2534" i="1"/>
  <c r="S2534" i="1"/>
  <c r="Q2535" i="1"/>
  <c r="R2535" i="1"/>
  <c r="S2535" i="1"/>
  <c r="Q2536" i="1"/>
  <c r="R2536" i="1"/>
  <c r="S2536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2537" i="1"/>
  <c r="R2537" i="1"/>
  <c r="S2537" i="1"/>
  <c r="Q2538" i="1"/>
  <c r="R2538" i="1"/>
  <c r="S2538" i="1"/>
  <c r="Q2539" i="1"/>
  <c r="R2539" i="1"/>
  <c r="S2539" i="1"/>
  <c r="Q2540" i="1"/>
  <c r="R2540" i="1"/>
  <c r="S2540" i="1"/>
  <c r="Q2541" i="1"/>
  <c r="R2541" i="1"/>
  <c r="S2541" i="1"/>
  <c r="Q2542" i="1"/>
  <c r="R2542" i="1"/>
  <c r="S2542" i="1"/>
  <c r="Q2543" i="1"/>
  <c r="R2543" i="1"/>
  <c r="S2543" i="1"/>
  <c r="Q2544" i="1"/>
  <c r="R2544" i="1"/>
  <c r="S2544" i="1"/>
  <c r="Q2545" i="1"/>
  <c r="R2545" i="1"/>
  <c r="S2545" i="1"/>
  <c r="Q2546" i="1"/>
  <c r="R2546" i="1"/>
  <c r="S2546" i="1"/>
  <c r="Q2547" i="1"/>
  <c r="R2547" i="1"/>
  <c r="S2547" i="1"/>
  <c r="Q2548" i="1"/>
  <c r="R2548" i="1"/>
  <c r="S2548" i="1"/>
  <c r="Q2549" i="1"/>
  <c r="R2549" i="1"/>
  <c r="S2549" i="1"/>
  <c r="Q2550" i="1"/>
  <c r="R2550" i="1"/>
  <c r="S2550" i="1"/>
  <c r="Q2551" i="1"/>
  <c r="R2551" i="1"/>
  <c r="S2551" i="1"/>
  <c r="Q2552" i="1"/>
  <c r="R2552" i="1"/>
  <c r="S2552" i="1"/>
  <c r="Q2553" i="1"/>
  <c r="R2553" i="1"/>
  <c r="S2553" i="1"/>
  <c r="Q2554" i="1"/>
  <c r="R2554" i="1"/>
  <c r="S2554" i="1"/>
  <c r="Q2555" i="1"/>
  <c r="R2555" i="1"/>
  <c r="S2555" i="1"/>
  <c r="Q2556" i="1"/>
  <c r="R2556" i="1"/>
  <c r="S2556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2557" i="1"/>
  <c r="R2557" i="1"/>
  <c r="S2557" i="1"/>
  <c r="Q2558" i="1"/>
  <c r="R2558" i="1"/>
  <c r="S2558" i="1"/>
  <c r="Q2559" i="1"/>
  <c r="R2559" i="1"/>
  <c r="S2559" i="1"/>
  <c r="Q2560" i="1"/>
  <c r="R2560" i="1"/>
  <c r="S2560" i="1"/>
  <c r="Q2561" i="1"/>
  <c r="R2561" i="1"/>
  <c r="S2561" i="1"/>
  <c r="Q2562" i="1"/>
  <c r="R2562" i="1"/>
  <c r="S2562" i="1"/>
  <c r="Q2563" i="1"/>
  <c r="R2563" i="1"/>
  <c r="S2563" i="1"/>
  <c r="Q2564" i="1"/>
  <c r="R2564" i="1"/>
  <c r="S2564" i="1"/>
  <c r="Q2565" i="1"/>
  <c r="R2565" i="1"/>
  <c r="S2565" i="1"/>
  <c r="Q2566" i="1"/>
  <c r="R2566" i="1"/>
  <c r="S2566" i="1"/>
  <c r="Q2567" i="1"/>
  <c r="R2567" i="1"/>
  <c r="S2567" i="1"/>
  <c r="Q2568" i="1"/>
  <c r="R2568" i="1"/>
  <c r="S2568" i="1"/>
  <c r="Q2569" i="1"/>
  <c r="R2569" i="1"/>
  <c r="S2569" i="1"/>
  <c r="Q2570" i="1"/>
  <c r="R2570" i="1"/>
  <c r="S2570" i="1"/>
  <c r="Q2571" i="1"/>
  <c r="R2571" i="1"/>
  <c r="S2571" i="1"/>
  <c r="Q2572" i="1"/>
  <c r="R2572" i="1"/>
  <c r="S2572" i="1"/>
  <c r="Q2573" i="1"/>
  <c r="R2573" i="1"/>
  <c r="S2573" i="1"/>
  <c r="Q2574" i="1"/>
  <c r="R2574" i="1"/>
  <c r="S2574" i="1"/>
  <c r="Q2575" i="1"/>
  <c r="R2575" i="1"/>
  <c r="S2575" i="1"/>
  <c r="Q2576" i="1"/>
  <c r="R2576" i="1"/>
  <c r="S2576" i="1"/>
  <c r="Q2577" i="1"/>
  <c r="R2577" i="1"/>
  <c r="S2577" i="1"/>
  <c r="Q2578" i="1"/>
  <c r="R2578" i="1"/>
  <c r="S2578" i="1"/>
  <c r="Q2579" i="1"/>
  <c r="R2579" i="1"/>
  <c r="S2579" i="1"/>
  <c r="Q2580" i="1"/>
  <c r="R2580" i="1"/>
  <c r="S2580" i="1"/>
  <c r="Q2581" i="1"/>
  <c r="R2581" i="1"/>
  <c r="S2581" i="1"/>
  <c r="Q2582" i="1"/>
  <c r="R2582" i="1"/>
  <c r="S2582" i="1"/>
  <c r="Q2583" i="1"/>
  <c r="R2583" i="1"/>
  <c r="S2583" i="1"/>
  <c r="Q2584" i="1"/>
  <c r="R2584" i="1"/>
  <c r="S2584" i="1"/>
  <c r="Q2585" i="1"/>
  <c r="R2585" i="1"/>
  <c r="S2585" i="1"/>
  <c r="Q2586" i="1"/>
  <c r="R2586" i="1"/>
  <c r="S2586" i="1"/>
  <c r="Q2587" i="1"/>
  <c r="R2587" i="1"/>
  <c r="S2587" i="1"/>
  <c r="Q2588" i="1"/>
  <c r="R2588" i="1"/>
  <c r="S2588" i="1"/>
  <c r="Q2589" i="1"/>
  <c r="R2589" i="1"/>
  <c r="S2589" i="1"/>
  <c r="Q2590" i="1"/>
  <c r="R2590" i="1"/>
  <c r="S2590" i="1"/>
  <c r="Q2591" i="1"/>
  <c r="R2591" i="1"/>
  <c r="S2591" i="1"/>
  <c r="Q2592" i="1"/>
  <c r="R2592" i="1"/>
  <c r="S2592" i="1"/>
  <c r="Q2593" i="1"/>
  <c r="R2593" i="1"/>
  <c r="S2593" i="1"/>
  <c r="Q2594" i="1"/>
  <c r="R2594" i="1"/>
  <c r="S2594" i="1"/>
  <c r="Q2595" i="1"/>
  <c r="R2595" i="1"/>
  <c r="S2595" i="1"/>
  <c r="Q2596" i="1"/>
  <c r="R2596" i="1"/>
  <c r="S2596" i="1"/>
  <c r="Q2597" i="1"/>
  <c r="R2597" i="1"/>
  <c r="S2597" i="1"/>
  <c r="Q2598" i="1"/>
  <c r="R2598" i="1"/>
  <c r="S2598" i="1"/>
  <c r="Q2599" i="1"/>
  <c r="R2599" i="1"/>
  <c r="S2599" i="1"/>
  <c r="Q2600" i="1"/>
  <c r="R2600" i="1"/>
  <c r="S2600" i="1"/>
  <c r="Q2601" i="1"/>
  <c r="R2601" i="1"/>
  <c r="S2601" i="1"/>
  <c r="Q2602" i="1"/>
  <c r="R2602" i="1"/>
  <c r="S2602" i="1"/>
  <c r="Q2603" i="1"/>
  <c r="R2603" i="1"/>
  <c r="S2603" i="1"/>
  <c r="Q2604" i="1"/>
  <c r="R2604" i="1"/>
  <c r="S2604" i="1"/>
  <c r="Q2605" i="1"/>
  <c r="R2605" i="1"/>
  <c r="S2605" i="1"/>
  <c r="Q2606" i="1"/>
  <c r="R2606" i="1"/>
  <c r="S2606" i="1"/>
  <c r="Q2607" i="1"/>
  <c r="R2607" i="1"/>
  <c r="S2607" i="1"/>
  <c r="Q2608" i="1"/>
  <c r="R2608" i="1"/>
  <c r="S2608" i="1"/>
  <c r="Q2609" i="1"/>
  <c r="R2609" i="1"/>
  <c r="S2609" i="1"/>
  <c r="Q2610" i="1"/>
  <c r="R2610" i="1"/>
  <c r="S2610" i="1"/>
  <c r="Q2611" i="1"/>
  <c r="R2611" i="1"/>
  <c r="S2611" i="1"/>
  <c r="Q2612" i="1"/>
  <c r="R2612" i="1"/>
  <c r="S2612" i="1"/>
  <c r="Q2613" i="1"/>
  <c r="R2613" i="1"/>
  <c r="S2613" i="1"/>
  <c r="Q2614" i="1"/>
  <c r="R2614" i="1"/>
  <c r="S2614" i="1"/>
  <c r="Q2615" i="1"/>
  <c r="R2615" i="1"/>
  <c r="S2615" i="1"/>
  <c r="Q2616" i="1"/>
  <c r="R2616" i="1"/>
  <c r="S2616" i="1"/>
  <c r="Q2617" i="1"/>
  <c r="R2617" i="1"/>
  <c r="S2617" i="1"/>
  <c r="Q2618" i="1"/>
  <c r="R2618" i="1"/>
  <c r="S2618" i="1"/>
  <c r="Q2619" i="1"/>
  <c r="R2619" i="1"/>
  <c r="S2619" i="1"/>
  <c r="Q2620" i="1"/>
  <c r="R2620" i="1"/>
  <c r="S2620" i="1"/>
  <c r="Q2621" i="1"/>
  <c r="R2621" i="1"/>
  <c r="S2621" i="1"/>
  <c r="Q2622" i="1"/>
  <c r="R2622" i="1"/>
  <c r="S2622" i="1"/>
  <c r="Q2623" i="1"/>
  <c r="R2623" i="1"/>
  <c r="S2623" i="1"/>
  <c r="Q2624" i="1"/>
  <c r="R2624" i="1"/>
  <c r="S2624" i="1"/>
  <c r="Q2625" i="1"/>
  <c r="R2625" i="1"/>
  <c r="S2625" i="1"/>
  <c r="Q2626" i="1"/>
  <c r="R2626" i="1"/>
  <c r="S2626" i="1"/>
  <c r="Q2627" i="1"/>
  <c r="R2627" i="1"/>
  <c r="S2627" i="1"/>
  <c r="Q2628" i="1"/>
  <c r="R2628" i="1"/>
  <c r="S2628" i="1"/>
  <c r="Q2629" i="1"/>
  <c r="R2629" i="1"/>
  <c r="S2629" i="1"/>
  <c r="Q2630" i="1"/>
  <c r="R2630" i="1"/>
  <c r="S2630" i="1"/>
  <c r="Q2631" i="1"/>
  <c r="R2631" i="1"/>
  <c r="S2631" i="1"/>
  <c r="Q2632" i="1"/>
  <c r="R2632" i="1"/>
  <c r="S2632" i="1"/>
  <c r="Q2633" i="1"/>
  <c r="R2633" i="1"/>
  <c r="S2633" i="1"/>
  <c r="Q2634" i="1"/>
  <c r="R2634" i="1"/>
  <c r="S2634" i="1"/>
  <c r="Q2635" i="1"/>
  <c r="R2635" i="1"/>
  <c r="S2635" i="1"/>
  <c r="Q2636" i="1"/>
  <c r="R2636" i="1"/>
  <c r="S2636" i="1"/>
  <c r="Q2637" i="1"/>
  <c r="R2637" i="1"/>
  <c r="S2637" i="1"/>
  <c r="Q2638" i="1"/>
  <c r="R2638" i="1"/>
  <c r="S2638" i="1"/>
  <c r="Q2639" i="1"/>
  <c r="R2639" i="1"/>
  <c r="S2639" i="1"/>
  <c r="Q2640" i="1"/>
  <c r="R2640" i="1"/>
  <c r="S2640" i="1"/>
  <c r="Q2641" i="1"/>
  <c r="R2641" i="1"/>
  <c r="S2641" i="1"/>
  <c r="Q2642" i="1"/>
  <c r="R2642" i="1"/>
  <c r="S2642" i="1"/>
  <c r="Q2643" i="1"/>
  <c r="R2643" i="1"/>
  <c r="S2643" i="1"/>
  <c r="Q2644" i="1"/>
  <c r="R2644" i="1"/>
  <c r="S2644" i="1"/>
  <c r="Q2645" i="1"/>
  <c r="R2645" i="1"/>
  <c r="S2645" i="1"/>
  <c r="Q2646" i="1"/>
  <c r="R2646" i="1"/>
  <c r="S2646" i="1"/>
  <c r="Q2647" i="1"/>
  <c r="R2647" i="1"/>
  <c r="S2647" i="1"/>
  <c r="Q2648" i="1"/>
  <c r="R2648" i="1"/>
  <c r="S2648" i="1"/>
  <c r="Q2649" i="1"/>
  <c r="R2649" i="1"/>
  <c r="S2649" i="1"/>
  <c r="Q2650" i="1"/>
  <c r="R2650" i="1"/>
  <c r="S2650" i="1"/>
  <c r="Q2651" i="1"/>
  <c r="R2651" i="1"/>
  <c r="S2651" i="1"/>
  <c r="Q2652" i="1"/>
  <c r="R2652" i="1"/>
  <c r="S2652" i="1"/>
  <c r="Q2653" i="1"/>
  <c r="R2653" i="1"/>
  <c r="S2653" i="1"/>
  <c r="Q2654" i="1"/>
  <c r="R2654" i="1"/>
  <c r="S2654" i="1"/>
  <c r="Q2655" i="1"/>
  <c r="R2655" i="1"/>
  <c r="S2655" i="1"/>
  <c r="Q2656" i="1"/>
  <c r="R2656" i="1"/>
  <c r="S2656" i="1"/>
  <c r="Q2657" i="1"/>
  <c r="R2657" i="1"/>
  <c r="S2657" i="1"/>
  <c r="Q2658" i="1"/>
  <c r="R2658" i="1"/>
  <c r="S2658" i="1"/>
  <c r="Q2659" i="1"/>
  <c r="R2659" i="1"/>
  <c r="S2659" i="1"/>
  <c r="Q2660" i="1"/>
  <c r="R2660" i="1"/>
  <c r="S2660" i="1"/>
  <c r="Q2661" i="1"/>
  <c r="R2661" i="1"/>
  <c r="S2661" i="1"/>
  <c r="Q2662" i="1"/>
  <c r="R2662" i="1"/>
  <c r="S2662" i="1"/>
  <c r="Q2663" i="1"/>
  <c r="R2663" i="1"/>
  <c r="S2663" i="1"/>
  <c r="Q2664" i="1"/>
  <c r="R2664" i="1"/>
  <c r="S2664" i="1"/>
  <c r="Q2665" i="1"/>
  <c r="R2665" i="1"/>
  <c r="S2665" i="1"/>
  <c r="Q2666" i="1"/>
  <c r="R2666" i="1"/>
  <c r="S2666" i="1"/>
  <c r="Q2667" i="1"/>
  <c r="R2667" i="1"/>
  <c r="S2667" i="1"/>
  <c r="Q2668" i="1"/>
  <c r="R2668" i="1"/>
  <c r="S2668" i="1"/>
  <c r="Q2669" i="1"/>
  <c r="R2669" i="1"/>
  <c r="S2669" i="1"/>
  <c r="Q2670" i="1"/>
  <c r="R2670" i="1"/>
  <c r="S2670" i="1"/>
  <c r="Q2671" i="1"/>
  <c r="R2671" i="1"/>
  <c r="S2671" i="1"/>
  <c r="Q2672" i="1"/>
  <c r="R2672" i="1"/>
  <c r="S2672" i="1"/>
  <c r="Q2673" i="1"/>
  <c r="R2673" i="1"/>
  <c r="S2673" i="1"/>
  <c r="Q2674" i="1"/>
  <c r="R2674" i="1"/>
  <c r="S2674" i="1"/>
  <c r="Q2675" i="1"/>
  <c r="R2675" i="1"/>
  <c r="S2675" i="1"/>
  <c r="Q2676" i="1"/>
  <c r="R2676" i="1"/>
  <c r="S2676" i="1"/>
  <c r="Q2677" i="1"/>
  <c r="R2677" i="1"/>
  <c r="S2677" i="1"/>
  <c r="Q2678" i="1"/>
  <c r="R2678" i="1"/>
  <c r="S2678" i="1"/>
  <c r="Q2679" i="1"/>
  <c r="R2679" i="1"/>
  <c r="S2679" i="1"/>
  <c r="Q2680" i="1"/>
  <c r="R2680" i="1"/>
  <c r="S2680" i="1"/>
  <c r="Q2681" i="1"/>
  <c r="R2681" i="1"/>
  <c r="S2681" i="1"/>
  <c r="Q2682" i="1"/>
  <c r="R2682" i="1"/>
  <c r="S2682" i="1"/>
  <c r="Q2683" i="1"/>
  <c r="R2683" i="1"/>
  <c r="S2683" i="1"/>
  <c r="Q2684" i="1"/>
  <c r="R2684" i="1"/>
  <c r="S2684" i="1"/>
  <c r="Q2685" i="1"/>
  <c r="R2685" i="1"/>
  <c r="S2685" i="1"/>
  <c r="Q2686" i="1"/>
  <c r="R2686" i="1"/>
  <c r="S2686" i="1"/>
  <c r="Q2687" i="1"/>
  <c r="R2687" i="1"/>
  <c r="S2687" i="1"/>
  <c r="Q2688" i="1"/>
  <c r="R2688" i="1"/>
  <c r="S2688" i="1"/>
  <c r="Q2689" i="1"/>
  <c r="R2689" i="1"/>
  <c r="S2689" i="1"/>
  <c r="Q2690" i="1"/>
  <c r="R2690" i="1"/>
  <c r="S2690" i="1"/>
  <c r="Q2691" i="1"/>
  <c r="R2691" i="1"/>
  <c r="S2691" i="1"/>
  <c r="Q2692" i="1"/>
  <c r="R2692" i="1"/>
  <c r="S2692" i="1"/>
  <c r="Q2693" i="1"/>
  <c r="R2693" i="1"/>
  <c r="S2693" i="1"/>
  <c r="Q2694" i="1"/>
  <c r="R2694" i="1"/>
  <c r="S2694" i="1"/>
  <c r="Q2695" i="1"/>
  <c r="R2695" i="1"/>
  <c r="S2695" i="1"/>
  <c r="Q2696" i="1"/>
  <c r="R2696" i="1"/>
  <c r="S269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1" i="1"/>
  <c r="R3851" i="1"/>
  <c r="S3851" i="1"/>
  <c r="Q3852" i="1"/>
  <c r="R3852" i="1"/>
  <c r="S3852" i="1"/>
  <c r="Q3853" i="1"/>
  <c r="R3853" i="1"/>
  <c r="S3853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0" i="1"/>
  <c r="R3860" i="1"/>
  <c r="S3860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3867" i="1"/>
  <c r="R3867" i="1"/>
  <c r="S3867" i="1"/>
  <c r="Q3868" i="1"/>
  <c r="R3868" i="1"/>
  <c r="S3868" i="1"/>
  <c r="Q3869" i="1"/>
  <c r="R3869" i="1"/>
  <c r="S3869" i="1"/>
  <c r="Q3870" i="1"/>
  <c r="R3870" i="1"/>
  <c r="S3870" i="1"/>
  <c r="Q3871" i="1"/>
  <c r="R3871" i="1"/>
  <c r="S3871" i="1"/>
  <c r="Q3872" i="1"/>
  <c r="R3872" i="1"/>
  <c r="S3872" i="1"/>
  <c r="Q3873" i="1"/>
  <c r="R3873" i="1"/>
  <c r="S3873" i="1"/>
  <c r="Q3874" i="1"/>
  <c r="R3874" i="1"/>
  <c r="S3874" i="1"/>
  <c r="Q3875" i="1"/>
  <c r="R3875" i="1"/>
  <c r="S3875" i="1"/>
  <c r="Q3876" i="1"/>
  <c r="R3876" i="1"/>
  <c r="S3876" i="1"/>
  <c r="Q3877" i="1"/>
  <c r="R3877" i="1"/>
  <c r="S3877" i="1"/>
  <c r="Q3878" i="1"/>
  <c r="R3878" i="1"/>
  <c r="S3878" i="1"/>
  <c r="Q3879" i="1"/>
  <c r="R3879" i="1"/>
  <c r="S3879" i="1"/>
  <c r="Q3880" i="1"/>
  <c r="R3880" i="1"/>
  <c r="S3880" i="1"/>
  <c r="Q3881" i="1"/>
  <c r="R3881" i="1"/>
  <c r="S3881" i="1"/>
  <c r="Q3882" i="1"/>
  <c r="R3882" i="1"/>
  <c r="S3882" i="1"/>
  <c r="Q3883" i="1"/>
  <c r="R3883" i="1"/>
  <c r="S3883" i="1"/>
  <c r="Q3884" i="1"/>
  <c r="R3884" i="1"/>
  <c r="S3884" i="1"/>
  <c r="Q3885" i="1"/>
  <c r="R3885" i="1"/>
  <c r="S3885" i="1"/>
  <c r="Q3886" i="1"/>
  <c r="R3886" i="1"/>
  <c r="S3886" i="1"/>
  <c r="Q3887" i="1"/>
  <c r="R3887" i="1"/>
  <c r="S3887" i="1"/>
  <c r="Q3888" i="1"/>
  <c r="R3888" i="1"/>
  <c r="S3888" i="1"/>
  <c r="Q3889" i="1"/>
  <c r="R3889" i="1"/>
  <c r="S3889" i="1"/>
  <c r="Q3890" i="1"/>
  <c r="R3890" i="1"/>
  <c r="S3890" i="1"/>
  <c r="Q2697" i="1"/>
  <c r="R2697" i="1"/>
  <c r="S2697" i="1"/>
  <c r="Q2698" i="1"/>
  <c r="R2698" i="1"/>
  <c r="S2698" i="1"/>
  <c r="Q2699" i="1"/>
  <c r="R2699" i="1"/>
  <c r="S2699" i="1"/>
  <c r="Q2700" i="1"/>
  <c r="R2700" i="1"/>
  <c r="S2700" i="1"/>
  <c r="Q2701" i="1"/>
  <c r="R2701" i="1"/>
  <c r="S2701" i="1"/>
  <c r="Q2702" i="1"/>
  <c r="R2702" i="1"/>
  <c r="S2702" i="1"/>
  <c r="Q2703" i="1"/>
  <c r="R2703" i="1"/>
  <c r="S2703" i="1"/>
  <c r="Q2704" i="1"/>
  <c r="R2704" i="1"/>
  <c r="S2704" i="1"/>
  <c r="Q2705" i="1"/>
  <c r="R2705" i="1"/>
  <c r="S2705" i="1"/>
  <c r="Q2706" i="1"/>
  <c r="R2706" i="1"/>
  <c r="S2706" i="1"/>
  <c r="Q2707" i="1"/>
  <c r="R2707" i="1"/>
  <c r="S2707" i="1"/>
  <c r="Q2708" i="1"/>
  <c r="R2708" i="1"/>
  <c r="S2708" i="1"/>
  <c r="Q2709" i="1"/>
  <c r="R2709" i="1"/>
  <c r="S2709" i="1"/>
  <c r="Q2710" i="1"/>
  <c r="R2710" i="1"/>
  <c r="S2710" i="1"/>
  <c r="Q2711" i="1"/>
  <c r="R2711" i="1"/>
  <c r="S2711" i="1"/>
  <c r="Q2712" i="1"/>
  <c r="R2712" i="1"/>
  <c r="S2712" i="1"/>
  <c r="Q2713" i="1"/>
  <c r="R2713" i="1"/>
  <c r="S2713" i="1"/>
  <c r="Q2714" i="1"/>
  <c r="R2714" i="1"/>
  <c r="S2714" i="1"/>
  <c r="Q2715" i="1"/>
  <c r="R2715" i="1"/>
  <c r="S2715" i="1"/>
  <c r="Q2716" i="1"/>
  <c r="R2716" i="1"/>
  <c r="S2716" i="1"/>
  <c r="Q2717" i="1"/>
  <c r="R2717" i="1"/>
  <c r="S2717" i="1"/>
  <c r="Q2718" i="1"/>
  <c r="R2718" i="1"/>
  <c r="S2718" i="1"/>
  <c r="Q2719" i="1"/>
  <c r="R2719" i="1"/>
  <c r="S2719" i="1"/>
  <c r="Q2720" i="1"/>
  <c r="R2720" i="1"/>
  <c r="S2720" i="1"/>
  <c r="Q2721" i="1"/>
  <c r="R2721" i="1"/>
  <c r="S2721" i="1"/>
  <c r="Q2722" i="1"/>
  <c r="R2722" i="1"/>
  <c r="S2722" i="1"/>
  <c r="Q2723" i="1"/>
  <c r="R2723" i="1"/>
  <c r="S2723" i="1"/>
  <c r="Q2724" i="1"/>
  <c r="R2724" i="1"/>
  <c r="S2724" i="1"/>
  <c r="Q2725" i="1"/>
  <c r="R2725" i="1"/>
  <c r="S2725" i="1"/>
  <c r="Q2726" i="1"/>
  <c r="R2726" i="1"/>
  <c r="S2726" i="1"/>
  <c r="Q2727" i="1"/>
  <c r="R2727" i="1"/>
  <c r="S2727" i="1"/>
  <c r="Q2728" i="1"/>
  <c r="R2728" i="1"/>
  <c r="S2728" i="1"/>
  <c r="Q2729" i="1"/>
  <c r="R2729" i="1"/>
  <c r="S2729" i="1"/>
  <c r="Q2730" i="1"/>
  <c r="R2730" i="1"/>
  <c r="S2730" i="1"/>
  <c r="Q2731" i="1"/>
  <c r="R2731" i="1"/>
  <c r="S2731" i="1"/>
  <c r="Q2732" i="1"/>
  <c r="R2732" i="1"/>
  <c r="S2732" i="1"/>
  <c r="Q2733" i="1"/>
  <c r="R2733" i="1"/>
  <c r="S2733" i="1"/>
  <c r="Q2734" i="1"/>
  <c r="R2734" i="1"/>
  <c r="S2734" i="1"/>
  <c r="Q2735" i="1"/>
  <c r="R2735" i="1"/>
  <c r="S2735" i="1"/>
  <c r="Q2736" i="1"/>
  <c r="R2736" i="1"/>
  <c r="S2736" i="1"/>
  <c r="Q2737" i="1"/>
  <c r="R2737" i="1"/>
  <c r="S2737" i="1"/>
  <c r="Q2738" i="1"/>
  <c r="R2738" i="1"/>
  <c r="S2738" i="1"/>
  <c r="Q2739" i="1"/>
  <c r="R2739" i="1"/>
  <c r="S2739" i="1"/>
  <c r="Q2740" i="1"/>
  <c r="R2740" i="1"/>
  <c r="S2740" i="1"/>
  <c r="Q2741" i="1"/>
  <c r="R2741" i="1"/>
  <c r="S2741" i="1"/>
  <c r="Q2742" i="1"/>
  <c r="R2742" i="1"/>
  <c r="S2742" i="1"/>
  <c r="Q2743" i="1"/>
  <c r="R2743" i="1"/>
  <c r="S2743" i="1"/>
  <c r="Q2744" i="1"/>
  <c r="R2744" i="1"/>
  <c r="S2744" i="1"/>
  <c r="Q2745" i="1"/>
  <c r="R2745" i="1"/>
  <c r="S2745" i="1"/>
  <c r="Q2746" i="1"/>
  <c r="R2746" i="1"/>
  <c r="S2746" i="1"/>
  <c r="Q2747" i="1"/>
  <c r="R2747" i="1"/>
  <c r="S2747" i="1"/>
  <c r="Q2748" i="1"/>
  <c r="R2748" i="1"/>
  <c r="S2748" i="1"/>
  <c r="Q2749" i="1"/>
  <c r="R2749" i="1"/>
  <c r="S2749" i="1"/>
  <c r="Q2750" i="1"/>
  <c r="R2750" i="1"/>
  <c r="S2750" i="1"/>
  <c r="Q2751" i="1"/>
  <c r="R2751" i="1"/>
  <c r="S2751" i="1"/>
  <c r="Q2752" i="1"/>
  <c r="R2752" i="1"/>
  <c r="S2752" i="1"/>
  <c r="Q2753" i="1"/>
  <c r="R2753" i="1"/>
  <c r="S2753" i="1"/>
  <c r="Q2754" i="1"/>
  <c r="R2754" i="1"/>
  <c r="S2754" i="1"/>
  <c r="Q2755" i="1"/>
  <c r="R2755" i="1"/>
  <c r="S2755" i="1"/>
  <c r="Q2756" i="1"/>
  <c r="R2756" i="1"/>
  <c r="S2756" i="1"/>
  <c r="Q2757" i="1"/>
  <c r="R2757" i="1"/>
  <c r="S2757" i="1"/>
  <c r="Q2758" i="1"/>
  <c r="R2758" i="1"/>
  <c r="S2758" i="1"/>
  <c r="Q2759" i="1"/>
  <c r="R2759" i="1"/>
  <c r="S2759" i="1"/>
  <c r="Q2760" i="1"/>
  <c r="R2760" i="1"/>
  <c r="S2760" i="1"/>
  <c r="Q2761" i="1"/>
  <c r="R2761" i="1"/>
  <c r="S2761" i="1"/>
  <c r="Q2762" i="1"/>
  <c r="R2762" i="1"/>
  <c r="S2762" i="1"/>
  <c r="Q2763" i="1"/>
  <c r="R2763" i="1"/>
  <c r="S2763" i="1"/>
  <c r="Q2764" i="1"/>
  <c r="R2764" i="1"/>
  <c r="S2764" i="1"/>
  <c r="Q2765" i="1"/>
  <c r="R2765" i="1"/>
  <c r="S2765" i="1"/>
  <c r="Q2766" i="1"/>
  <c r="R2766" i="1"/>
  <c r="S2766" i="1"/>
  <c r="Q2767" i="1"/>
  <c r="R2767" i="1"/>
  <c r="S2767" i="1"/>
  <c r="Q2768" i="1"/>
  <c r="R2768" i="1"/>
  <c r="S2768" i="1"/>
  <c r="Q2769" i="1"/>
  <c r="R2769" i="1"/>
  <c r="S2769" i="1"/>
  <c r="Q2770" i="1"/>
  <c r="R2770" i="1"/>
  <c r="S2770" i="1"/>
  <c r="Q2771" i="1"/>
  <c r="R2771" i="1"/>
  <c r="S2771" i="1"/>
  <c r="Q2772" i="1"/>
  <c r="R2772" i="1"/>
  <c r="S2772" i="1"/>
  <c r="Q2773" i="1"/>
  <c r="R2773" i="1"/>
  <c r="S2773" i="1"/>
  <c r="Q2774" i="1"/>
  <c r="R2774" i="1"/>
  <c r="S2774" i="1"/>
  <c r="Q2775" i="1"/>
  <c r="R2775" i="1"/>
  <c r="S2775" i="1"/>
  <c r="Q2776" i="1"/>
  <c r="R2776" i="1"/>
  <c r="S2776" i="1"/>
  <c r="Q2777" i="1"/>
  <c r="R2777" i="1"/>
  <c r="S2777" i="1"/>
  <c r="Q2778" i="1"/>
  <c r="R2778" i="1"/>
  <c r="S2778" i="1"/>
  <c r="Q2779" i="1"/>
  <c r="R2779" i="1"/>
  <c r="S2779" i="1"/>
  <c r="Q2780" i="1"/>
  <c r="R2780" i="1"/>
  <c r="S2780" i="1"/>
  <c r="Q2781" i="1"/>
  <c r="R2781" i="1"/>
  <c r="S2781" i="1"/>
  <c r="Q2782" i="1"/>
  <c r="R2782" i="1"/>
  <c r="S2782" i="1"/>
  <c r="Q2783" i="1"/>
  <c r="R2783" i="1"/>
  <c r="S2783" i="1"/>
  <c r="Q2784" i="1"/>
  <c r="R2784" i="1"/>
  <c r="S2784" i="1"/>
  <c r="Q2785" i="1"/>
  <c r="R2785" i="1"/>
  <c r="S2785" i="1"/>
  <c r="Q2786" i="1"/>
  <c r="R2786" i="1"/>
  <c r="S2786" i="1"/>
  <c r="Q2787" i="1"/>
  <c r="R2787" i="1"/>
  <c r="S2787" i="1"/>
  <c r="Q2788" i="1"/>
  <c r="R2788" i="1"/>
  <c r="S2788" i="1"/>
  <c r="Q2789" i="1"/>
  <c r="R2789" i="1"/>
  <c r="S2789" i="1"/>
  <c r="Q2790" i="1"/>
  <c r="R2790" i="1"/>
  <c r="S2790" i="1"/>
  <c r="Q2791" i="1"/>
  <c r="R2791" i="1"/>
  <c r="S2791" i="1"/>
  <c r="Q2792" i="1"/>
  <c r="R2792" i="1"/>
  <c r="S2792" i="1"/>
  <c r="Q2793" i="1"/>
  <c r="R2793" i="1"/>
  <c r="S2793" i="1"/>
  <c r="Q2794" i="1"/>
  <c r="R2794" i="1"/>
  <c r="S2794" i="1"/>
  <c r="Q2795" i="1"/>
  <c r="R2795" i="1"/>
  <c r="S2795" i="1"/>
  <c r="Q2796" i="1"/>
  <c r="R2796" i="1"/>
  <c r="S2796" i="1"/>
  <c r="Q2797" i="1"/>
  <c r="R2797" i="1"/>
  <c r="S2797" i="1"/>
  <c r="Q2798" i="1"/>
  <c r="R2798" i="1"/>
  <c r="S2798" i="1"/>
  <c r="Q2799" i="1"/>
  <c r="R2799" i="1"/>
  <c r="S2799" i="1"/>
  <c r="Q2800" i="1"/>
  <c r="R2800" i="1"/>
  <c r="S2800" i="1"/>
  <c r="Q2801" i="1"/>
  <c r="R2801" i="1"/>
  <c r="S2801" i="1"/>
  <c r="Q2802" i="1"/>
  <c r="R2802" i="1"/>
  <c r="S2802" i="1"/>
  <c r="Q2803" i="1"/>
  <c r="R2803" i="1"/>
  <c r="S2803" i="1"/>
  <c r="Q2804" i="1"/>
  <c r="R2804" i="1"/>
  <c r="S2804" i="1"/>
  <c r="Q2805" i="1"/>
  <c r="R2805" i="1"/>
  <c r="S2805" i="1"/>
  <c r="Q2806" i="1"/>
  <c r="R2806" i="1"/>
  <c r="S2806" i="1"/>
  <c r="Q2807" i="1"/>
  <c r="R2807" i="1"/>
  <c r="S2807" i="1"/>
  <c r="Q2808" i="1"/>
  <c r="R2808" i="1"/>
  <c r="S2808" i="1"/>
  <c r="Q2809" i="1"/>
  <c r="R2809" i="1"/>
  <c r="S2809" i="1"/>
  <c r="Q2810" i="1"/>
  <c r="R2810" i="1"/>
  <c r="S2810" i="1"/>
  <c r="Q2811" i="1"/>
  <c r="R2811" i="1"/>
  <c r="S2811" i="1"/>
  <c r="Q2812" i="1"/>
  <c r="R2812" i="1"/>
  <c r="S2812" i="1"/>
  <c r="Q2813" i="1"/>
  <c r="R2813" i="1"/>
  <c r="S2813" i="1"/>
  <c r="Q2814" i="1"/>
  <c r="R2814" i="1"/>
  <c r="S2814" i="1"/>
  <c r="Q2815" i="1"/>
  <c r="R2815" i="1"/>
  <c r="S2815" i="1"/>
  <c r="Q2816" i="1"/>
  <c r="R2816" i="1"/>
  <c r="S2816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899" i="1"/>
  <c r="R3899" i="1"/>
  <c r="S3899" i="1"/>
  <c r="Q3900" i="1"/>
  <c r="R3900" i="1"/>
  <c r="S3900" i="1"/>
  <c r="Q3901" i="1"/>
  <c r="R3901" i="1"/>
  <c r="S3901" i="1"/>
  <c r="Q3902" i="1"/>
  <c r="R3902" i="1"/>
  <c r="S3902" i="1"/>
  <c r="Q3903" i="1"/>
  <c r="R3903" i="1"/>
  <c r="S3903" i="1"/>
  <c r="Q3904" i="1"/>
  <c r="R3904" i="1"/>
  <c r="S3904" i="1"/>
  <c r="Q3905" i="1"/>
  <c r="R3905" i="1"/>
  <c r="S3905" i="1"/>
  <c r="Q3906" i="1"/>
  <c r="R3906" i="1"/>
  <c r="S3906" i="1"/>
  <c r="Q3907" i="1"/>
  <c r="R3907" i="1"/>
  <c r="S3907" i="1"/>
  <c r="Q3908" i="1"/>
  <c r="R3908" i="1"/>
  <c r="S3908" i="1"/>
  <c r="Q3909" i="1"/>
  <c r="R3909" i="1"/>
  <c r="S3909" i="1"/>
  <c r="Q3910" i="1"/>
  <c r="R3910" i="1"/>
  <c r="S3910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16" i="1"/>
  <c r="R3916" i="1"/>
  <c r="S3916" i="1"/>
  <c r="Q3917" i="1"/>
  <c r="R3917" i="1"/>
  <c r="S3917" i="1"/>
  <c r="Q3918" i="1"/>
  <c r="R3918" i="1"/>
  <c r="S3918" i="1"/>
  <c r="Q3919" i="1"/>
  <c r="R3919" i="1"/>
  <c r="S3919" i="1"/>
  <c r="Q3920" i="1"/>
  <c r="R3920" i="1"/>
  <c r="S3920" i="1"/>
  <c r="Q3921" i="1"/>
  <c r="R3921" i="1"/>
  <c r="S3921" i="1"/>
  <c r="Q3922" i="1"/>
  <c r="R3922" i="1"/>
  <c r="S3922" i="1"/>
  <c r="Q3923" i="1"/>
  <c r="R3923" i="1"/>
  <c r="S3923" i="1"/>
  <c r="Q3924" i="1"/>
  <c r="R3924" i="1"/>
  <c r="S3924" i="1"/>
  <c r="Q3925" i="1"/>
  <c r="R3925" i="1"/>
  <c r="S3925" i="1"/>
  <c r="Q3926" i="1"/>
  <c r="R3926" i="1"/>
  <c r="S3926" i="1"/>
  <c r="Q3927" i="1"/>
  <c r="R3927" i="1"/>
  <c r="S3927" i="1"/>
  <c r="Q3928" i="1"/>
  <c r="R3928" i="1"/>
  <c r="S3928" i="1"/>
  <c r="Q3929" i="1"/>
  <c r="R3929" i="1"/>
  <c r="S3929" i="1"/>
  <c r="Q3930" i="1"/>
  <c r="R3930" i="1"/>
  <c r="S3930" i="1"/>
  <c r="Q3931" i="1"/>
  <c r="R3931" i="1"/>
  <c r="S3931" i="1"/>
  <c r="Q3932" i="1"/>
  <c r="R3932" i="1"/>
  <c r="S3932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7" i="1"/>
  <c r="R3937" i="1"/>
  <c r="S3937" i="1"/>
  <c r="Q3938" i="1"/>
  <c r="R3938" i="1"/>
  <c r="S3938" i="1"/>
  <c r="Q3939" i="1"/>
  <c r="R3939" i="1"/>
  <c r="S3939" i="1"/>
  <c r="Q3940" i="1"/>
  <c r="R3940" i="1"/>
  <c r="S3940" i="1"/>
  <c r="Q3941" i="1"/>
  <c r="R3941" i="1"/>
  <c r="S3941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0" i="1"/>
  <c r="R3950" i="1"/>
  <c r="S3950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Q604" i="1"/>
  <c r="R604" i="1"/>
  <c r="S604" i="1"/>
  <c r="Q605" i="1"/>
  <c r="R605" i="1"/>
  <c r="S605" i="1"/>
  <c r="Q606" i="1"/>
  <c r="R606" i="1"/>
  <c r="S606" i="1"/>
  <c r="Q607" i="1"/>
  <c r="R607" i="1"/>
  <c r="S607" i="1"/>
  <c r="Q608" i="1"/>
  <c r="R608" i="1"/>
  <c r="S608" i="1"/>
  <c r="Q609" i="1"/>
  <c r="R609" i="1"/>
  <c r="S609" i="1"/>
  <c r="Q610" i="1"/>
  <c r="R610" i="1"/>
  <c r="S610" i="1"/>
  <c r="Q611" i="1"/>
  <c r="R611" i="1"/>
  <c r="S611" i="1"/>
  <c r="Q612" i="1"/>
  <c r="R612" i="1"/>
  <c r="S612" i="1"/>
  <c r="Q613" i="1"/>
  <c r="R613" i="1"/>
  <c r="S613" i="1"/>
  <c r="Q614" i="1"/>
  <c r="R614" i="1"/>
  <c r="S614" i="1"/>
  <c r="Q615" i="1"/>
  <c r="R615" i="1"/>
  <c r="S615" i="1"/>
  <c r="Q616" i="1"/>
  <c r="R616" i="1"/>
  <c r="S616" i="1"/>
  <c r="Q617" i="1"/>
  <c r="R617" i="1"/>
  <c r="S617" i="1"/>
  <c r="Q618" i="1"/>
  <c r="R618" i="1"/>
  <c r="S618" i="1"/>
  <c r="Q619" i="1"/>
  <c r="R619" i="1"/>
  <c r="S619" i="1"/>
  <c r="Q620" i="1"/>
  <c r="R620" i="1"/>
  <c r="S620" i="1"/>
  <c r="Q621" i="1"/>
  <c r="R621" i="1"/>
  <c r="S621" i="1"/>
  <c r="Q622" i="1"/>
  <c r="R622" i="1"/>
  <c r="S622" i="1"/>
  <c r="Q623" i="1"/>
  <c r="R623" i="1"/>
  <c r="S623" i="1"/>
  <c r="Q624" i="1"/>
  <c r="R624" i="1"/>
  <c r="S624" i="1"/>
  <c r="Q625" i="1"/>
  <c r="R625" i="1"/>
  <c r="S625" i="1"/>
  <c r="Q626" i="1"/>
  <c r="R626" i="1"/>
  <c r="S626" i="1"/>
  <c r="Q627" i="1"/>
  <c r="R627" i="1"/>
  <c r="S627" i="1"/>
  <c r="Q628" i="1"/>
  <c r="R628" i="1"/>
  <c r="S628" i="1"/>
  <c r="Q629" i="1"/>
  <c r="R629" i="1"/>
  <c r="S629" i="1"/>
  <c r="Q630" i="1"/>
  <c r="R630" i="1"/>
  <c r="S630" i="1"/>
  <c r="Q631" i="1"/>
  <c r="R631" i="1"/>
  <c r="S631" i="1"/>
  <c r="Q632" i="1"/>
  <c r="R632" i="1"/>
  <c r="S632" i="1"/>
  <c r="Q633" i="1"/>
  <c r="R633" i="1"/>
  <c r="S633" i="1"/>
  <c r="Q634" i="1"/>
  <c r="R634" i="1"/>
  <c r="S634" i="1"/>
  <c r="Q635" i="1"/>
  <c r="R635" i="1"/>
  <c r="S635" i="1"/>
  <c r="Q636" i="1"/>
  <c r="R636" i="1"/>
  <c r="S636" i="1"/>
  <c r="Q637" i="1"/>
  <c r="R637" i="1"/>
  <c r="S637" i="1"/>
  <c r="Q638" i="1"/>
  <c r="R638" i="1"/>
  <c r="S638" i="1"/>
  <c r="Q639" i="1"/>
  <c r="R639" i="1"/>
  <c r="S639" i="1"/>
  <c r="Q640" i="1"/>
  <c r="R640" i="1"/>
  <c r="S640" i="1"/>
  <c r="Q641" i="1"/>
  <c r="R641" i="1"/>
  <c r="S641" i="1"/>
  <c r="Q2817" i="1"/>
  <c r="R2817" i="1"/>
  <c r="S2817" i="1"/>
  <c r="Q2818" i="1"/>
  <c r="R2818" i="1"/>
  <c r="S2818" i="1"/>
  <c r="Q2819" i="1"/>
  <c r="R2819" i="1"/>
  <c r="S2819" i="1"/>
  <c r="Q2820" i="1"/>
  <c r="R2820" i="1"/>
  <c r="S2820" i="1"/>
  <c r="Q2821" i="1"/>
  <c r="R2821" i="1"/>
  <c r="S2821" i="1"/>
  <c r="Q2822" i="1"/>
  <c r="R2822" i="1"/>
  <c r="S2822" i="1"/>
  <c r="Q2823" i="1"/>
  <c r="R2823" i="1"/>
  <c r="S2823" i="1"/>
  <c r="Q2824" i="1"/>
  <c r="R2824" i="1"/>
  <c r="S2824" i="1"/>
  <c r="Q2825" i="1"/>
  <c r="R2825" i="1"/>
  <c r="S2825" i="1"/>
  <c r="Q2826" i="1"/>
  <c r="R2826" i="1"/>
  <c r="S2826" i="1"/>
  <c r="Q2827" i="1"/>
  <c r="R2827" i="1"/>
  <c r="S2827" i="1"/>
  <c r="Q2828" i="1"/>
  <c r="R2828" i="1"/>
  <c r="S2828" i="1"/>
  <c r="Q2829" i="1"/>
  <c r="R2829" i="1"/>
  <c r="S2829" i="1"/>
  <c r="Q2830" i="1"/>
  <c r="R2830" i="1"/>
  <c r="S2830" i="1"/>
  <c r="Q2831" i="1"/>
  <c r="R2831" i="1"/>
  <c r="S2831" i="1"/>
  <c r="Q2832" i="1"/>
  <c r="R2832" i="1"/>
  <c r="S2832" i="1"/>
  <c r="Q2833" i="1"/>
  <c r="R2833" i="1"/>
  <c r="S2833" i="1"/>
  <c r="Q2834" i="1"/>
  <c r="R2834" i="1"/>
  <c r="S2834" i="1"/>
  <c r="Q2835" i="1"/>
  <c r="R2835" i="1"/>
  <c r="S2835" i="1"/>
  <c r="Q2836" i="1"/>
  <c r="R2836" i="1"/>
  <c r="S2836" i="1"/>
  <c r="Q2837" i="1"/>
  <c r="R2837" i="1"/>
  <c r="S2837" i="1"/>
  <c r="Q2838" i="1"/>
  <c r="R2838" i="1"/>
  <c r="S2838" i="1"/>
  <c r="Q2839" i="1"/>
  <c r="R2839" i="1"/>
  <c r="S2839" i="1"/>
  <c r="Q2840" i="1"/>
  <c r="R2840" i="1"/>
  <c r="S2840" i="1"/>
  <c r="Q2841" i="1"/>
  <c r="R2841" i="1"/>
  <c r="S2841" i="1"/>
  <c r="Q2842" i="1"/>
  <c r="R2842" i="1"/>
  <c r="S2842" i="1"/>
  <c r="Q2843" i="1"/>
  <c r="R2843" i="1"/>
  <c r="S2843" i="1"/>
  <c r="Q2844" i="1"/>
  <c r="R2844" i="1"/>
  <c r="S2844" i="1"/>
  <c r="Q2845" i="1"/>
  <c r="R2845" i="1"/>
  <c r="S2845" i="1"/>
  <c r="Q2846" i="1"/>
  <c r="R2846" i="1"/>
  <c r="S2846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1" i="1"/>
  <c r="R2851" i="1"/>
  <c r="S2851" i="1"/>
  <c r="Q2852" i="1"/>
  <c r="R2852" i="1"/>
  <c r="S2852" i="1"/>
  <c r="Q2853" i="1"/>
  <c r="R2853" i="1"/>
  <c r="S2853" i="1"/>
  <c r="Q2854" i="1"/>
  <c r="R2854" i="1"/>
  <c r="S2854" i="1"/>
  <c r="Q2855" i="1"/>
  <c r="R2855" i="1"/>
  <c r="S2855" i="1"/>
  <c r="Q2856" i="1"/>
  <c r="R2856" i="1"/>
  <c r="S2856" i="1"/>
  <c r="Q2857" i="1"/>
  <c r="R2857" i="1"/>
  <c r="S2857" i="1"/>
  <c r="Q2858" i="1"/>
  <c r="R2858" i="1"/>
  <c r="S2858" i="1"/>
  <c r="Q2859" i="1"/>
  <c r="R2859" i="1"/>
  <c r="S2859" i="1"/>
  <c r="Q2860" i="1"/>
  <c r="R2860" i="1"/>
  <c r="S2860" i="1"/>
  <c r="Q2861" i="1"/>
  <c r="R2861" i="1"/>
  <c r="S2861" i="1"/>
  <c r="Q2862" i="1"/>
  <c r="R2862" i="1"/>
  <c r="S2862" i="1"/>
  <c r="Q2863" i="1"/>
  <c r="R2863" i="1"/>
  <c r="S2863" i="1"/>
  <c r="Q3951" i="1"/>
  <c r="R3951" i="1"/>
  <c r="S3951" i="1"/>
  <c r="Q3952" i="1"/>
  <c r="R3952" i="1"/>
  <c r="S3952" i="1"/>
  <c r="Q3953" i="1"/>
  <c r="R3953" i="1"/>
  <c r="S3953" i="1"/>
  <c r="Q3954" i="1"/>
  <c r="R3954" i="1"/>
  <c r="S3954" i="1"/>
  <c r="Q3955" i="1"/>
  <c r="R3955" i="1"/>
  <c r="S3955" i="1"/>
  <c r="Q3956" i="1"/>
  <c r="R3956" i="1"/>
  <c r="S3956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642" i="1"/>
  <c r="R642" i="1"/>
  <c r="S642" i="1"/>
  <c r="Q643" i="1"/>
  <c r="R643" i="1"/>
  <c r="S643" i="1"/>
  <c r="Q644" i="1"/>
  <c r="R644" i="1"/>
  <c r="S644" i="1"/>
  <c r="Q645" i="1"/>
  <c r="R645" i="1"/>
  <c r="S645" i="1"/>
  <c r="Q646" i="1"/>
  <c r="R646" i="1"/>
  <c r="S646" i="1"/>
  <c r="Q647" i="1"/>
  <c r="R647" i="1"/>
  <c r="S647" i="1"/>
  <c r="Q648" i="1"/>
  <c r="R648" i="1"/>
  <c r="S648" i="1"/>
  <c r="Q649" i="1"/>
  <c r="R649" i="1"/>
  <c r="S649" i="1"/>
  <c r="Q650" i="1"/>
  <c r="R650" i="1"/>
  <c r="S650" i="1"/>
  <c r="Q651" i="1"/>
  <c r="R651" i="1"/>
  <c r="S651" i="1"/>
  <c r="Q652" i="1"/>
  <c r="R652" i="1"/>
  <c r="S652" i="1"/>
  <c r="Q653" i="1"/>
  <c r="R653" i="1"/>
  <c r="S653" i="1"/>
  <c r="Q654" i="1"/>
  <c r="R654" i="1"/>
  <c r="S654" i="1"/>
  <c r="Q655" i="1"/>
  <c r="R655" i="1"/>
  <c r="S655" i="1"/>
  <c r="Q656" i="1"/>
  <c r="R656" i="1"/>
  <c r="S656" i="1"/>
  <c r="Q657" i="1"/>
  <c r="R657" i="1"/>
  <c r="S657" i="1"/>
  <c r="Q658" i="1"/>
  <c r="R658" i="1"/>
  <c r="S658" i="1"/>
  <c r="Q659" i="1"/>
  <c r="R659" i="1"/>
  <c r="S659" i="1"/>
  <c r="Q660" i="1"/>
  <c r="R660" i="1"/>
  <c r="S660" i="1"/>
  <c r="Q661" i="1"/>
  <c r="R661" i="1"/>
  <c r="S661" i="1"/>
  <c r="Q2864" i="1"/>
  <c r="R2864" i="1"/>
  <c r="S2864" i="1"/>
  <c r="Q2865" i="1"/>
  <c r="R2865" i="1"/>
  <c r="S2865" i="1"/>
  <c r="Q2866" i="1"/>
  <c r="R2866" i="1"/>
  <c r="S2866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0" i="1"/>
  <c r="R2880" i="1"/>
  <c r="S2880" i="1"/>
  <c r="Q2881" i="1"/>
  <c r="R2881" i="1"/>
  <c r="S2881" i="1"/>
  <c r="Q2882" i="1"/>
  <c r="R2882" i="1"/>
  <c r="S2882" i="1"/>
  <c r="Q2883" i="1"/>
  <c r="R2883" i="1"/>
  <c r="S2883" i="1"/>
  <c r="Q662" i="1"/>
  <c r="R662" i="1"/>
  <c r="S662" i="1"/>
  <c r="Q663" i="1"/>
  <c r="R663" i="1"/>
  <c r="S663" i="1"/>
  <c r="Q664" i="1"/>
  <c r="R664" i="1"/>
  <c r="S664" i="1"/>
  <c r="Q665" i="1"/>
  <c r="R665" i="1"/>
  <c r="S665" i="1"/>
  <c r="Q666" i="1"/>
  <c r="R666" i="1"/>
  <c r="S666" i="1"/>
  <c r="Q667" i="1"/>
  <c r="R667" i="1"/>
  <c r="S667" i="1"/>
  <c r="Q668" i="1"/>
  <c r="R668" i="1"/>
  <c r="S668" i="1"/>
  <c r="Q669" i="1"/>
  <c r="R669" i="1"/>
  <c r="S669" i="1"/>
  <c r="Q670" i="1"/>
  <c r="R670" i="1"/>
  <c r="S670" i="1"/>
  <c r="Q671" i="1"/>
  <c r="R671" i="1"/>
  <c r="S671" i="1"/>
  <c r="Q672" i="1"/>
  <c r="R672" i="1"/>
  <c r="S672" i="1"/>
  <c r="Q673" i="1"/>
  <c r="R673" i="1"/>
  <c r="S673" i="1"/>
  <c r="Q674" i="1"/>
  <c r="R674" i="1"/>
  <c r="S674" i="1"/>
  <c r="Q675" i="1"/>
  <c r="R675" i="1"/>
  <c r="S675" i="1"/>
  <c r="Q676" i="1"/>
  <c r="R676" i="1"/>
  <c r="S676" i="1"/>
  <c r="Q677" i="1"/>
  <c r="R677" i="1"/>
  <c r="S677" i="1"/>
  <c r="Q678" i="1"/>
  <c r="R678" i="1"/>
  <c r="S678" i="1"/>
  <c r="Q679" i="1"/>
  <c r="R679" i="1"/>
  <c r="S679" i="1"/>
  <c r="Q680" i="1"/>
  <c r="R680" i="1"/>
  <c r="S680" i="1"/>
  <c r="Q681" i="1"/>
  <c r="R681" i="1"/>
  <c r="S681" i="1"/>
  <c r="Q682" i="1"/>
  <c r="R682" i="1"/>
  <c r="S682" i="1"/>
  <c r="Q683" i="1"/>
  <c r="R683" i="1"/>
  <c r="S683" i="1"/>
  <c r="Q684" i="1"/>
  <c r="R684" i="1"/>
  <c r="S684" i="1"/>
  <c r="Q685" i="1"/>
  <c r="R685" i="1"/>
  <c r="S685" i="1"/>
  <c r="Q686" i="1"/>
  <c r="R686" i="1"/>
  <c r="S686" i="1"/>
  <c r="Q687" i="1"/>
  <c r="R687" i="1"/>
  <c r="S687" i="1"/>
  <c r="Q688" i="1"/>
  <c r="R688" i="1"/>
  <c r="S688" i="1"/>
  <c r="Q689" i="1"/>
  <c r="R689" i="1"/>
  <c r="S689" i="1"/>
  <c r="Q690" i="1"/>
  <c r="R690" i="1"/>
  <c r="S690" i="1"/>
  <c r="Q691" i="1"/>
  <c r="R691" i="1"/>
  <c r="S691" i="1"/>
  <c r="Q692" i="1"/>
  <c r="R692" i="1"/>
  <c r="S692" i="1"/>
  <c r="Q693" i="1"/>
  <c r="R693" i="1"/>
  <c r="S693" i="1"/>
  <c r="Q694" i="1"/>
  <c r="R694" i="1"/>
  <c r="S694" i="1"/>
  <c r="Q695" i="1"/>
  <c r="R695" i="1"/>
  <c r="S695" i="1"/>
  <c r="Q696" i="1"/>
  <c r="R696" i="1"/>
  <c r="S696" i="1"/>
  <c r="Q697" i="1"/>
  <c r="R697" i="1"/>
  <c r="S697" i="1"/>
  <c r="Q698" i="1"/>
  <c r="R698" i="1"/>
  <c r="S698" i="1"/>
  <c r="Q699" i="1"/>
  <c r="R699" i="1"/>
  <c r="S699" i="1"/>
  <c r="Q700" i="1"/>
  <c r="R700" i="1"/>
  <c r="S700" i="1"/>
  <c r="Q701" i="1"/>
  <c r="R701" i="1"/>
  <c r="S701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3961" i="1"/>
  <c r="R3961" i="1"/>
  <c r="S3961" i="1"/>
  <c r="Q3962" i="1"/>
  <c r="R3962" i="1"/>
  <c r="S3962" i="1"/>
  <c r="Q3963" i="1"/>
  <c r="R3963" i="1"/>
  <c r="S3963" i="1"/>
  <c r="Q3964" i="1"/>
  <c r="R3964" i="1"/>
  <c r="S3964" i="1"/>
  <c r="Q3965" i="1"/>
  <c r="R3965" i="1"/>
  <c r="S3965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6" i="1"/>
  <c r="R3976" i="1"/>
  <c r="S3976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2904" i="1"/>
  <c r="R2904" i="1"/>
  <c r="S2904" i="1"/>
  <c r="Q2905" i="1"/>
  <c r="R2905" i="1"/>
  <c r="S2905" i="1"/>
  <c r="Q2906" i="1"/>
  <c r="R2906" i="1"/>
  <c r="S2906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2" i="1"/>
  <c r="R2912" i="1"/>
  <c r="S2912" i="1"/>
  <c r="Q2913" i="1"/>
  <c r="R2913" i="1"/>
  <c r="S2913" i="1"/>
  <c r="Q2914" i="1"/>
  <c r="R2914" i="1"/>
  <c r="S2914" i="1"/>
  <c r="Q2915" i="1"/>
  <c r="R2915" i="1"/>
  <c r="S2915" i="1"/>
  <c r="Q2916" i="1"/>
  <c r="R2916" i="1"/>
  <c r="S2916" i="1"/>
  <c r="Q2917" i="1"/>
  <c r="R2917" i="1"/>
  <c r="S2917" i="1"/>
  <c r="Q2918" i="1"/>
  <c r="R2918" i="1"/>
  <c r="S2918" i="1"/>
  <c r="Q2919" i="1"/>
  <c r="R2919" i="1"/>
  <c r="S2919" i="1"/>
  <c r="Q2920" i="1"/>
  <c r="R2920" i="1"/>
  <c r="S2920" i="1"/>
  <c r="Q2921" i="1"/>
  <c r="R2921" i="1"/>
  <c r="S2921" i="1"/>
  <c r="Q2922" i="1"/>
  <c r="R2922" i="1"/>
  <c r="S2922" i="1"/>
  <c r="Q2923" i="1"/>
  <c r="R2923" i="1"/>
  <c r="S2923" i="1"/>
  <c r="Q702" i="1"/>
  <c r="R702" i="1"/>
  <c r="S702" i="1"/>
  <c r="Q703" i="1"/>
  <c r="R703" i="1"/>
  <c r="S703" i="1"/>
  <c r="Q704" i="1"/>
  <c r="R704" i="1"/>
  <c r="S704" i="1"/>
  <c r="Q705" i="1"/>
  <c r="R705" i="1"/>
  <c r="S705" i="1"/>
  <c r="Q706" i="1"/>
  <c r="R706" i="1"/>
  <c r="S706" i="1"/>
  <c r="Q707" i="1"/>
  <c r="R707" i="1"/>
  <c r="S707" i="1"/>
  <c r="Q708" i="1"/>
  <c r="R708" i="1"/>
  <c r="S708" i="1"/>
  <c r="Q709" i="1"/>
  <c r="R709" i="1"/>
  <c r="S709" i="1"/>
  <c r="Q710" i="1"/>
  <c r="R710" i="1"/>
  <c r="S710" i="1"/>
  <c r="Q711" i="1"/>
  <c r="R711" i="1"/>
  <c r="S711" i="1"/>
  <c r="Q712" i="1"/>
  <c r="R712" i="1"/>
  <c r="S712" i="1"/>
  <c r="Q713" i="1"/>
  <c r="R713" i="1"/>
  <c r="S713" i="1"/>
  <c r="Q714" i="1"/>
  <c r="R714" i="1"/>
  <c r="S714" i="1"/>
  <c r="Q715" i="1"/>
  <c r="R715" i="1"/>
  <c r="S715" i="1"/>
  <c r="Q716" i="1"/>
  <c r="R716" i="1"/>
  <c r="S716" i="1"/>
  <c r="Q717" i="1"/>
  <c r="R717" i="1"/>
  <c r="S717" i="1"/>
  <c r="Q718" i="1"/>
  <c r="R718" i="1"/>
  <c r="S718" i="1"/>
  <c r="Q719" i="1"/>
  <c r="R719" i="1"/>
  <c r="S719" i="1"/>
  <c r="Q720" i="1"/>
  <c r="R720" i="1"/>
  <c r="S720" i="1"/>
  <c r="Q721" i="1"/>
  <c r="R721" i="1"/>
  <c r="S721" i="1"/>
  <c r="Q722" i="1"/>
  <c r="R722" i="1"/>
  <c r="S722" i="1"/>
  <c r="Q723" i="1"/>
  <c r="R723" i="1"/>
  <c r="S723" i="1"/>
  <c r="Q724" i="1"/>
  <c r="R724" i="1"/>
  <c r="S724" i="1"/>
  <c r="Q725" i="1"/>
  <c r="R725" i="1"/>
  <c r="S725" i="1"/>
  <c r="Q726" i="1"/>
  <c r="R726" i="1"/>
  <c r="S726" i="1"/>
  <c r="Q727" i="1"/>
  <c r="R727" i="1"/>
  <c r="S727" i="1"/>
  <c r="Q728" i="1"/>
  <c r="R728" i="1"/>
  <c r="S728" i="1"/>
  <c r="Q729" i="1"/>
  <c r="R729" i="1"/>
  <c r="S729" i="1"/>
  <c r="Q730" i="1"/>
  <c r="R730" i="1"/>
  <c r="S730" i="1"/>
  <c r="Q731" i="1"/>
  <c r="R731" i="1"/>
  <c r="S731" i="1"/>
  <c r="Q732" i="1"/>
  <c r="R732" i="1"/>
  <c r="S732" i="1"/>
  <c r="Q733" i="1"/>
  <c r="R733" i="1"/>
  <c r="S733" i="1"/>
  <c r="Q734" i="1"/>
  <c r="R734" i="1"/>
  <c r="S734" i="1"/>
  <c r="Q735" i="1"/>
  <c r="R735" i="1"/>
  <c r="S735" i="1"/>
  <c r="Q736" i="1"/>
  <c r="R736" i="1"/>
  <c r="S736" i="1"/>
  <c r="Q737" i="1"/>
  <c r="R737" i="1"/>
  <c r="S737" i="1"/>
  <c r="Q738" i="1"/>
  <c r="R738" i="1"/>
  <c r="S738" i="1"/>
  <c r="Q739" i="1"/>
  <c r="R739" i="1"/>
  <c r="S739" i="1"/>
  <c r="Q740" i="1"/>
  <c r="R740" i="1"/>
  <c r="S740" i="1"/>
  <c r="Q741" i="1"/>
  <c r="R741" i="1"/>
  <c r="S741" i="1"/>
  <c r="Q742" i="1"/>
  <c r="R742" i="1"/>
  <c r="S742" i="1"/>
  <c r="Q743" i="1"/>
  <c r="R743" i="1"/>
  <c r="S743" i="1"/>
  <c r="Q744" i="1"/>
  <c r="R744" i="1"/>
  <c r="S744" i="1"/>
  <c r="Q745" i="1"/>
  <c r="R745" i="1"/>
  <c r="S745" i="1"/>
  <c r="Q746" i="1"/>
  <c r="R746" i="1"/>
  <c r="S746" i="1"/>
  <c r="Q747" i="1"/>
  <c r="R747" i="1"/>
  <c r="S747" i="1"/>
  <c r="Q748" i="1"/>
  <c r="R748" i="1"/>
  <c r="S748" i="1"/>
  <c r="Q749" i="1"/>
  <c r="R749" i="1"/>
  <c r="S749" i="1"/>
  <c r="Q750" i="1"/>
  <c r="R750" i="1"/>
  <c r="S750" i="1"/>
  <c r="Q751" i="1"/>
  <c r="R751" i="1"/>
  <c r="S751" i="1"/>
  <c r="Q752" i="1"/>
  <c r="R752" i="1"/>
  <c r="S752" i="1"/>
  <c r="Q753" i="1"/>
  <c r="R753" i="1"/>
  <c r="S753" i="1"/>
  <c r="Q754" i="1"/>
  <c r="R754" i="1"/>
  <c r="S754" i="1"/>
  <c r="Q755" i="1"/>
  <c r="R755" i="1"/>
  <c r="S755" i="1"/>
  <c r="Q756" i="1"/>
  <c r="R756" i="1"/>
  <c r="S756" i="1"/>
  <c r="Q757" i="1"/>
  <c r="R757" i="1"/>
  <c r="S757" i="1"/>
  <c r="Q758" i="1"/>
  <c r="R758" i="1"/>
  <c r="S758" i="1"/>
  <c r="Q759" i="1"/>
  <c r="R759" i="1"/>
  <c r="S759" i="1"/>
  <c r="Q760" i="1"/>
  <c r="R760" i="1"/>
  <c r="S760" i="1"/>
  <c r="Q761" i="1"/>
  <c r="R761" i="1"/>
  <c r="S761" i="1"/>
  <c r="Q762" i="1"/>
  <c r="R762" i="1"/>
  <c r="S762" i="1"/>
  <c r="Q763" i="1"/>
  <c r="R763" i="1"/>
  <c r="S763" i="1"/>
  <c r="Q764" i="1"/>
  <c r="R764" i="1"/>
  <c r="S764" i="1"/>
  <c r="Q765" i="1"/>
  <c r="R765" i="1"/>
  <c r="S765" i="1"/>
  <c r="Q766" i="1"/>
  <c r="R766" i="1"/>
  <c r="S766" i="1"/>
  <c r="Q767" i="1"/>
  <c r="R767" i="1"/>
  <c r="S767" i="1"/>
  <c r="Q768" i="1"/>
  <c r="R768" i="1"/>
  <c r="S768" i="1"/>
  <c r="Q769" i="1"/>
  <c r="R769" i="1"/>
  <c r="S769" i="1"/>
  <c r="Q770" i="1"/>
  <c r="R770" i="1"/>
  <c r="S770" i="1"/>
  <c r="Q771" i="1"/>
  <c r="R771" i="1"/>
  <c r="S771" i="1"/>
  <c r="Q772" i="1"/>
  <c r="R772" i="1"/>
  <c r="S772" i="1"/>
  <c r="Q773" i="1"/>
  <c r="R773" i="1"/>
  <c r="S773" i="1"/>
  <c r="Q774" i="1"/>
  <c r="R774" i="1"/>
  <c r="S774" i="1"/>
  <c r="Q775" i="1"/>
  <c r="R775" i="1"/>
  <c r="S775" i="1"/>
  <c r="Q776" i="1"/>
  <c r="R776" i="1"/>
  <c r="S776" i="1"/>
  <c r="Q777" i="1"/>
  <c r="R777" i="1"/>
  <c r="S777" i="1"/>
  <c r="Q778" i="1"/>
  <c r="R778" i="1"/>
  <c r="S778" i="1"/>
  <c r="Q779" i="1"/>
  <c r="R779" i="1"/>
  <c r="S779" i="1"/>
  <c r="Q780" i="1"/>
  <c r="R780" i="1"/>
  <c r="S780" i="1"/>
  <c r="Q781" i="1"/>
  <c r="R781" i="1"/>
  <c r="S781" i="1"/>
  <c r="Q2187" i="1"/>
  <c r="R2187" i="1"/>
  <c r="S2187" i="1"/>
  <c r="Q2188" i="1"/>
  <c r="R2188" i="1"/>
  <c r="S2188" i="1"/>
  <c r="Q2189" i="1"/>
  <c r="R2189" i="1"/>
  <c r="S2189" i="1"/>
  <c r="Q2190" i="1"/>
  <c r="R2190" i="1"/>
  <c r="S2190" i="1"/>
  <c r="Q2191" i="1"/>
  <c r="R2191" i="1"/>
  <c r="S2191" i="1"/>
  <c r="Q2192" i="1"/>
  <c r="R2192" i="1"/>
  <c r="S2192" i="1"/>
  <c r="Q2193" i="1"/>
  <c r="R2193" i="1"/>
  <c r="S2193" i="1"/>
  <c r="Q2194" i="1"/>
  <c r="R2194" i="1"/>
  <c r="S2194" i="1"/>
  <c r="Q2195" i="1"/>
  <c r="R2195" i="1"/>
  <c r="S2195" i="1"/>
  <c r="Q2196" i="1"/>
  <c r="R2196" i="1"/>
  <c r="S2196" i="1"/>
  <c r="Q2197" i="1"/>
  <c r="R2197" i="1"/>
  <c r="S2197" i="1"/>
  <c r="Q2198" i="1"/>
  <c r="R2198" i="1"/>
  <c r="S2198" i="1"/>
  <c r="Q2199" i="1"/>
  <c r="R2199" i="1"/>
  <c r="S2199" i="1"/>
  <c r="Q2200" i="1"/>
  <c r="R2200" i="1"/>
  <c r="S2200" i="1"/>
  <c r="Q2201" i="1"/>
  <c r="R2201" i="1"/>
  <c r="S2201" i="1"/>
  <c r="Q2202" i="1"/>
  <c r="R2202" i="1"/>
  <c r="S2202" i="1"/>
  <c r="Q2203" i="1"/>
  <c r="R2203" i="1"/>
  <c r="S2203" i="1"/>
  <c r="Q2204" i="1"/>
  <c r="R2204" i="1"/>
  <c r="S2204" i="1"/>
  <c r="Q2205" i="1"/>
  <c r="R2205" i="1"/>
  <c r="S2205" i="1"/>
  <c r="Q2206" i="1"/>
  <c r="R2206" i="1"/>
  <c r="S2206" i="1"/>
  <c r="Q2924" i="1"/>
  <c r="R2924" i="1"/>
  <c r="S2924" i="1"/>
  <c r="Q2925" i="1"/>
  <c r="R2925" i="1"/>
  <c r="S2925" i="1"/>
  <c r="Q2926" i="1"/>
  <c r="R2926" i="1"/>
  <c r="S2926" i="1"/>
  <c r="Q2927" i="1"/>
  <c r="R2927" i="1"/>
  <c r="S2927" i="1"/>
  <c r="Q2928" i="1"/>
  <c r="R2928" i="1"/>
  <c r="S2928" i="1"/>
  <c r="Q2929" i="1"/>
  <c r="R2929" i="1"/>
  <c r="S2929" i="1"/>
  <c r="Q2930" i="1"/>
  <c r="R2930" i="1"/>
  <c r="S2930" i="1"/>
  <c r="Q2931" i="1"/>
  <c r="R2931" i="1"/>
  <c r="S2931" i="1"/>
  <c r="Q2932" i="1"/>
  <c r="R2932" i="1"/>
  <c r="S2932" i="1"/>
  <c r="Q2933" i="1"/>
  <c r="R2933" i="1"/>
  <c r="S2933" i="1"/>
  <c r="Q2934" i="1"/>
  <c r="R2934" i="1"/>
  <c r="S2934" i="1"/>
  <c r="Q2935" i="1"/>
  <c r="R2935" i="1"/>
  <c r="S2935" i="1"/>
  <c r="Q2936" i="1"/>
  <c r="R2936" i="1"/>
  <c r="S2936" i="1"/>
  <c r="Q2937" i="1"/>
  <c r="R2937" i="1"/>
  <c r="S2937" i="1"/>
  <c r="Q2938" i="1"/>
  <c r="R2938" i="1"/>
  <c r="S2938" i="1"/>
  <c r="Q2939" i="1"/>
  <c r="R2939" i="1"/>
  <c r="S2939" i="1"/>
  <c r="Q2940" i="1"/>
  <c r="R2940" i="1"/>
  <c r="S2940" i="1"/>
  <c r="Q2941" i="1"/>
  <c r="R2941" i="1"/>
  <c r="S2941" i="1"/>
  <c r="Q2942" i="1"/>
  <c r="R2942" i="1"/>
  <c r="S2942" i="1"/>
  <c r="Q2943" i="1"/>
  <c r="R2943" i="1"/>
  <c r="S2943" i="1"/>
  <c r="Q2944" i="1"/>
  <c r="R2944" i="1"/>
  <c r="S2944" i="1"/>
  <c r="Q2945" i="1"/>
  <c r="R2945" i="1"/>
  <c r="S2945" i="1"/>
  <c r="Q2946" i="1"/>
  <c r="R2946" i="1"/>
  <c r="S2946" i="1"/>
  <c r="Q2947" i="1"/>
  <c r="R2947" i="1"/>
  <c r="S2947" i="1"/>
  <c r="Q2948" i="1"/>
  <c r="R2948" i="1"/>
  <c r="S2948" i="1"/>
  <c r="Q2949" i="1"/>
  <c r="R2949" i="1"/>
  <c r="S2949" i="1"/>
  <c r="Q2950" i="1"/>
  <c r="R2950" i="1"/>
  <c r="S2950" i="1"/>
  <c r="Q2951" i="1"/>
  <c r="R2951" i="1"/>
  <c r="S2951" i="1"/>
  <c r="Q2952" i="1"/>
  <c r="R2952" i="1"/>
  <c r="S2952" i="1"/>
  <c r="Q2953" i="1"/>
  <c r="R2953" i="1"/>
  <c r="S2953" i="1"/>
  <c r="Q2954" i="1"/>
  <c r="R2954" i="1"/>
  <c r="S2954" i="1"/>
  <c r="Q2955" i="1"/>
  <c r="R2955" i="1"/>
  <c r="S2955" i="1"/>
  <c r="Q2956" i="1"/>
  <c r="R2956" i="1"/>
  <c r="S2956" i="1"/>
  <c r="Q2957" i="1"/>
  <c r="R2957" i="1"/>
  <c r="S2957" i="1"/>
  <c r="Q2958" i="1"/>
  <c r="R2958" i="1"/>
  <c r="S2958" i="1"/>
  <c r="Q2959" i="1"/>
  <c r="R2959" i="1"/>
  <c r="S2959" i="1"/>
  <c r="Q2960" i="1"/>
  <c r="R2960" i="1"/>
  <c r="S2960" i="1"/>
  <c r="Q2961" i="1"/>
  <c r="R2961" i="1"/>
  <c r="S2961" i="1"/>
  <c r="Q2962" i="1"/>
  <c r="R2962" i="1"/>
  <c r="S2962" i="1"/>
  <c r="Q2963" i="1"/>
  <c r="R2963" i="1"/>
  <c r="S2963" i="1"/>
  <c r="Q782" i="1"/>
  <c r="R782" i="1"/>
  <c r="S782" i="1"/>
  <c r="Q783" i="1"/>
  <c r="R783" i="1"/>
  <c r="S783" i="1"/>
  <c r="Q784" i="1"/>
  <c r="R784" i="1"/>
  <c r="S784" i="1"/>
  <c r="Q785" i="1"/>
  <c r="R785" i="1"/>
  <c r="S785" i="1"/>
  <c r="Q786" i="1"/>
  <c r="R786" i="1"/>
  <c r="S786" i="1"/>
  <c r="Q787" i="1"/>
  <c r="R787" i="1"/>
  <c r="S787" i="1"/>
  <c r="Q788" i="1"/>
  <c r="R788" i="1"/>
  <c r="S788" i="1"/>
  <c r="Q789" i="1"/>
  <c r="R789" i="1"/>
  <c r="S789" i="1"/>
  <c r="Q790" i="1"/>
  <c r="R790" i="1"/>
  <c r="S790" i="1"/>
  <c r="Q791" i="1"/>
  <c r="R791" i="1"/>
  <c r="S791" i="1"/>
  <c r="Q792" i="1"/>
  <c r="R792" i="1"/>
  <c r="S792" i="1"/>
  <c r="Q793" i="1"/>
  <c r="R793" i="1"/>
  <c r="S793" i="1"/>
  <c r="Q794" i="1"/>
  <c r="R794" i="1"/>
  <c r="S794" i="1"/>
  <c r="Q795" i="1"/>
  <c r="R795" i="1"/>
  <c r="S795" i="1"/>
  <c r="Q796" i="1"/>
  <c r="R796" i="1"/>
  <c r="S796" i="1"/>
  <c r="Q797" i="1"/>
  <c r="R797" i="1"/>
  <c r="S797" i="1"/>
  <c r="Q798" i="1"/>
  <c r="R798" i="1"/>
  <c r="S798" i="1"/>
  <c r="Q799" i="1"/>
  <c r="R799" i="1"/>
  <c r="S799" i="1"/>
  <c r="Q800" i="1"/>
  <c r="R800" i="1"/>
  <c r="S800" i="1"/>
  <c r="Q801" i="1"/>
  <c r="R801" i="1"/>
  <c r="S801" i="1"/>
  <c r="Q802" i="1"/>
  <c r="R802" i="1"/>
  <c r="S802" i="1"/>
  <c r="Q803" i="1"/>
  <c r="R803" i="1"/>
  <c r="S803" i="1"/>
  <c r="Q804" i="1"/>
  <c r="R804" i="1"/>
  <c r="S804" i="1"/>
  <c r="Q2964" i="1"/>
  <c r="R2964" i="1"/>
  <c r="S2964" i="1"/>
  <c r="Q2965" i="1"/>
  <c r="R2965" i="1"/>
  <c r="S2965" i="1"/>
  <c r="Q2966" i="1"/>
  <c r="R2966" i="1"/>
  <c r="S2966" i="1"/>
  <c r="Q2967" i="1"/>
  <c r="R2967" i="1"/>
  <c r="S2967" i="1"/>
  <c r="Q2968" i="1"/>
  <c r="R2968" i="1"/>
  <c r="S2968" i="1"/>
  <c r="Q2969" i="1"/>
  <c r="R2969" i="1"/>
  <c r="S2969" i="1"/>
  <c r="Q2970" i="1"/>
  <c r="R2970" i="1"/>
  <c r="S2970" i="1"/>
  <c r="Q2971" i="1"/>
  <c r="R2971" i="1"/>
  <c r="S2971" i="1"/>
  <c r="Q2972" i="1"/>
  <c r="R2972" i="1"/>
  <c r="S2972" i="1"/>
  <c r="Q2973" i="1"/>
  <c r="R2973" i="1"/>
  <c r="S2973" i="1"/>
  <c r="Q2974" i="1"/>
  <c r="R2974" i="1"/>
  <c r="S2974" i="1"/>
  <c r="Q2975" i="1"/>
  <c r="R2975" i="1"/>
  <c r="S2975" i="1"/>
  <c r="Q2976" i="1"/>
  <c r="R2976" i="1"/>
  <c r="S2976" i="1"/>
  <c r="Q2977" i="1"/>
  <c r="R2977" i="1"/>
  <c r="S2977" i="1"/>
  <c r="Q2978" i="1"/>
  <c r="R2978" i="1"/>
  <c r="S2978" i="1"/>
  <c r="Q2979" i="1"/>
  <c r="R2979" i="1"/>
  <c r="S2979" i="1"/>
  <c r="Q2980" i="1"/>
  <c r="R2980" i="1"/>
  <c r="S2980" i="1"/>
  <c r="Q2981" i="1"/>
  <c r="R2981" i="1"/>
  <c r="S2981" i="1"/>
  <c r="Q2982" i="1"/>
  <c r="R2982" i="1"/>
  <c r="S2982" i="1"/>
  <c r="Q2983" i="1"/>
  <c r="R2983" i="1"/>
  <c r="S2983" i="1"/>
  <c r="Q2984" i="1"/>
  <c r="R2984" i="1"/>
  <c r="S2984" i="1"/>
  <c r="Q2985" i="1"/>
  <c r="R2985" i="1"/>
  <c r="S2985" i="1"/>
  <c r="Q2986" i="1"/>
  <c r="R2986" i="1"/>
  <c r="S2986" i="1"/>
  <c r="Q2987" i="1"/>
  <c r="R2987" i="1"/>
  <c r="S2987" i="1"/>
  <c r="Q2988" i="1"/>
  <c r="R2988" i="1"/>
  <c r="S2988" i="1"/>
  <c r="Q2989" i="1"/>
  <c r="R2989" i="1"/>
  <c r="S2989" i="1"/>
  <c r="Q2990" i="1"/>
  <c r="R2990" i="1"/>
  <c r="S2990" i="1"/>
  <c r="Q2991" i="1"/>
  <c r="R2991" i="1"/>
  <c r="S2991" i="1"/>
  <c r="Q2992" i="1"/>
  <c r="R2992" i="1"/>
  <c r="S2992" i="1"/>
  <c r="Q2993" i="1"/>
  <c r="R2993" i="1"/>
  <c r="S2993" i="1"/>
  <c r="Q2994" i="1"/>
  <c r="R2994" i="1"/>
  <c r="S2994" i="1"/>
  <c r="Q2995" i="1"/>
  <c r="R2995" i="1"/>
  <c r="S2995" i="1"/>
  <c r="Q2996" i="1"/>
  <c r="R2996" i="1"/>
  <c r="S2996" i="1"/>
  <c r="Q2997" i="1"/>
  <c r="R2997" i="1"/>
  <c r="S2997" i="1"/>
  <c r="Q2998" i="1"/>
  <c r="R2998" i="1"/>
  <c r="S2998" i="1"/>
  <c r="Q2999" i="1"/>
  <c r="R2999" i="1"/>
  <c r="S2999" i="1"/>
  <c r="Q3000" i="1"/>
  <c r="R3000" i="1"/>
  <c r="S3000" i="1"/>
  <c r="Q3001" i="1"/>
  <c r="R3001" i="1"/>
  <c r="S3001" i="1"/>
  <c r="Q3002" i="1"/>
  <c r="R3002" i="1"/>
  <c r="S3002" i="1"/>
  <c r="Q3003" i="1"/>
  <c r="R3003" i="1"/>
  <c r="S3003" i="1"/>
  <c r="Q3004" i="1"/>
  <c r="R3004" i="1"/>
  <c r="S3004" i="1"/>
  <c r="Q3005" i="1"/>
  <c r="R3005" i="1"/>
  <c r="S3005" i="1"/>
  <c r="Q3006" i="1"/>
  <c r="R3006" i="1"/>
  <c r="S3006" i="1"/>
  <c r="Q3007" i="1"/>
  <c r="R3007" i="1"/>
  <c r="S3007" i="1"/>
  <c r="Q3008" i="1"/>
  <c r="R3008" i="1"/>
  <c r="S3008" i="1"/>
  <c r="Q3009" i="1"/>
  <c r="R3009" i="1"/>
  <c r="S3009" i="1"/>
  <c r="Q3010" i="1"/>
  <c r="R3010" i="1"/>
  <c r="S3010" i="1"/>
  <c r="Q3011" i="1"/>
  <c r="R3011" i="1"/>
  <c r="S3011" i="1"/>
  <c r="Q3012" i="1"/>
  <c r="R3012" i="1"/>
  <c r="S3012" i="1"/>
  <c r="Q3013" i="1"/>
  <c r="R3013" i="1"/>
  <c r="S3013" i="1"/>
  <c r="Q3014" i="1"/>
  <c r="R3014" i="1"/>
  <c r="S3014" i="1"/>
  <c r="Q3015" i="1"/>
  <c r="R3015" i="1"/>
  <c r="S3015" i="1"/>
  <c r="Q3016" i="1"/>
  <c r="R3016" i="1"/>
  <c r="S3016" i="1"/>
  <c r="Q3017" i="1"/>
  <c r="R3017" i="1"/>
  <c r="S3017" i="1"/>
  <c r="Q3018" i="1"/>
  <c r="R3018" i="1"/>
  <c r="S3018" i="1"/>
  <c r="Q3019" i="1"/>
  <c r="R3019" i="1"/>
  <c r="S3019" i="1"/>
  <c r="Q3020" i="1"/>
  <c r="R3020" i="1"/>
  <c r="S3020" i="1"/>
  <c r="Q805" i="1"/>
  <c r="R805" i="1"/>
  <c r="S805" i="1"/>
  <c r="Q806" i="1"/>
  <c r="R806" i="1"/>
  <c r="S806" i="1"/>
  <c r="Q807" i="1"/>
  <c r="R807" i="1"/>
  <c r="S807" i="1"/>
  <c r="Q808" i="1"/>
  <c r="R808" i="1"/>
  <c r="S808" i="1"/>
  <c r="Q809" i="1"/>
  <c r="R809" i="1"/>
  <c r="S809" i="1"/>
  <c r="Q810" i="1"/>
  <c r="R810" i="1"/>
  <c r="S810" i="1"/>
  <c r="Q811" i="1"/>
  <c r="R811" i="1"/>
  <c r="S811" i="1"/>
  <c r="Q812" i="1"/>
  <c r="R812" i="1"/>
  <c r="S812" i="1"/>
  <c r="Q813" i="1"/>
  <c r="R813" i="1"/>
  <c r="S813" i="1"/>
  <c r="Q814" i="1"/>
  <c r="R814" i="1"/>
  <c r="S814" i="1"/>
  <c r="Q815" i="1"/>
  <c r="R815" i="1"/>
  <c r="S815" i="1"/>
  <c r="Q816" i="1"/>
  <c r="R816" i="1"/>
  <c r="S816" i="1"/>
  <c r="Q817" i="1"/>
  <c r="R817" i="1"/>
  <c r="S817" i="1"/>
  <c r="Q818" i="1"/>
  <c r="R818" i="1"/>
  <c r="S818" i="1"/>
  <c r="Q819" i="1"/>
  <c r="R819" i="1"/>
  <c r="S819" i="1"/>
  <c r="Q820" i="1"/>
  <c r="R820" i="1"/>
  <c r="S820" i="1"/>
  <c r="Q821" i="1"/>
  <c r="R821" i="1"/>
  <c r="S821" i="1"/>
  <c r="Q822" i="1"/>
  <c r="R822" i="1"/>
  <c r="S822" i="1"/>
  <c r="Q823" i="1"/>
  <c r="R823" i="1"/>
  <c r="S823" i="1"/>
  <c r="Q824" i="1"/>
  <c r="R824" i="1"/>
  <c r="S824" i="1"/>
  <c r="Q825" i="1"/>
  <c r="R825" i="1"/>
  <c r="S825" i="1"/>
  <c r="Q826" i="1"/>
  <c r="R826" i="1"/>
  <c r="S826" i="1"/>
  <c r="Q827" i="1"/>
  <c r="R827" i="1"/>
  <c r="S827" i="1"/>
  <c r="Q828" i="1"/>
  <c r="R828" i="1"/>
  <c r="S828" i="1"/>
  <c r="Q829" i="1"/>
  <c r="R829" i="1"/>
  <c r="S829" i="1"/>
  <c r="Q830" i="1"/>
  <c r="R830" i="1"/>
  <c r="S830" i="1"/>
  <c r="Q831" i="1"/>
  <c r="R831" i="1"/>
  <c r="S831" i="1"/>
  <c r="Q832" i="1"/>
  <c r="R832" i="1"/>
  <c r="S832" i="1"/>
  <c r="Q833" i="1"/>
  <c r="R833" i="1"/>
  <c r="S833" i="1"/>
  <c r="Q834" i="1"/>
  <c r="R834" i="1"/>
  <c r="S834" i="1"/>
  <c r="Q835" i="1"/>
  <c r="R835" i="1"/>
  <c r="S835" i="1"/>
  <c r="Q836" i="1"/>
  <c r="R836" i="1"/>
  <c r="S836" i="1"/>
  <c r="Q837" i="1"/>
  <c r="R837" i="1"/>
  <c r="S837" i="1"/>
  <c r="Q838" i="1"/>
  <c r="R838" i="1"/>
  <c r="S838" i="1"/>
  <c r="Q839" i="1"/>
  <c r="R839" i="1"/>
  <c r="S839" i="1"/>
  <c r="Q840" i="1"/>
  <c r="R840" i="1"/>
  <c r="S840" i="1"/>
  <c r="Q841" i="1"/>
  <c r="R841" i="1"/>
  <c r="S841" i="1"/>
  <c r="Q842" i="1"/>
  <c r="R842" i="1"/>
  <c r="S842" i="1"/>
  <c r="Q843" i="1"/>
  <c r="R843" i="1"/>
  <c r="S843" i="1"/>
  <c r="Q844" i="1"/>
  <c r="R844" i="1"/>
  <c r="S844" i="1"/>
  <c r="Q3021" i="1"/>
  <c r="R3021" i="1"/>
  <c r="S3021" i="1"/>
  <c r="Q3022" i="1"/>
  <c r="R3022" i="1"/>
  <c r="S3022" i="1"/>
  <c r="Q3023" i="1"/>
  <c r="R3023" i="1"/>
  <c r="S3023" i="1"/>
  <c r="Q3024" i="1"/>
  <c r="R3024" i="1"/>
  <c r="S3024" i="1"/>
  <c r="Q3025" i="1"/>
  <c r="R3025" i="1"/>
  <c r="S3025" i="1"/>
  <c r="Q3026" i="1"/>
  <c r="R3026" i="1"/>
  <c r="S3026" i="1"/>
  <c r="Q3027" i="1"/>
  <c r="R3027" i="1"/>
  <c r="S3027" i="1"/>
  <c r="Q3028" i="1"/>
  <c r="R3028" i="1"/>
  <c r="S3028" i="1"/>
  <c r="Q3029" i="1"/>
  <c r="R3029" i="1"/>
  <c r="S3029" i="1"/>
  <c r="Q3030" i="1"/>
  <c r="R3030" i="1"/>
  <c r="S3030" i="1"/>
  <c r="Q3031" i="1"/>
  <c r="R3031" i="1"/>
  <c r="S3031" i="1"/>
  <c r="Q3032" i="1"/>
  <c r="R3032" i="1"/>
  <c r="S3032" i="1"/>
  <c r="Q3033" i="1"/>
  <c r="R3033" i="1"/>
  <c r="S3033" i="1"/>
  <c r="Q3034" i="1"/>
  <c r="R3034" i="1"/>
  <c r="S3034" i="1"/>
  <c r="Q3035" i="1"/>
  <c r="R3035" i="1"/>
  <c r="S3035" i="1"/>
  <c r="Q3036" i="1"/>
  <c r="R3036" i="1"/>
  <c r="S3036" i="1"/>
  <c r="Q3037" i="1"/>
  <c r="R3037" i="1"/>
  <c r="S3037" i="1"/>
  <c r="Q3038" i="1"/>
  <c r="R3038" i="1"/>
  <c r="S3038" i="1"/>
  <c r="Q3039" i="1"/>
  <c r="R3039" i="1"/>
  <c r="S3039" i="1"/>
  <c r="Q3040" i="1"/>
  <c r="R3040" i="1"/>
  <c r="S3040" i="1"/>
  <c r="Q845" i="1"/>
  <c r="R845" i="1"/>
  <c r="S845" i="1"/>
  <c r="Q846" i="1"/>
  <c r="R846" i="1"/>
  <c r="S846" i="1"/>
  <c r="Q847" i="1"/>
  <c r="R847" i="1"/>
  <c r="S847" i="1"/>
  <c r="Q848" i="1"/>
  <c r="R848" i="1"/>
  <c r="S848" i="1"/>
  <c r="Q849" i="1"/>
  <c r="R849" i="1"/>
  <c r="S849" i="1"/>
  <c r="Q850" i="1"/>
  <c r="R850" i="1"/>
  <c r="S850" i="1"/>
  <c r="Q851" i="1"/>
  <c r="R851" i="1"/>
  <c r="S851" i="1"/>
  <c r="Q852" i="1"/>
  <c r="R852" i="1"/>
  <c r="S852" i="1"/>
  <c r="Q853" i="1"/>
  <c r="R853" i="1"/>
  <c r="S853" i="1"/>
  <c r="Q854" i="1"/>
  <c r="R854" i="1"/>
  <c r="S854" i="1"/>
  <c r="Q855" i="1"/>
  <c r="R855" i="1"/>
  <c r="S855" i="1"/>
  <c r="Q856" i="1"/>
  <c r="R856" i="1"/>
  <c r="S856" i="1"/>
  <c r="Q857" i="1"/>
  <c r="R857" i="1"/>
  <c r="S857" i="1"/>
  <c r="Q858" i="1"/>
  <c r="R858" i="1"/>
  <c r="S858" i="1"/>
  <c r="Q859" i="1"/>
  <c r="R859" i="1"/>
  <c r="S859" i="1"/>
  <c r="Q860" i="1"/>
  <c r="R860" i="1"/>
  <c r="S860" i="1"/>
  <c r="Q861" i="1"/>
  <c r="R861" i="1"/>
  <c r="S861" i="1"/>
  <c r="Q862" i="1"/>
  <c r="R862" i="1"/>
  <c r="S862" i="1"/>
  <c r="Q863" i="1"/>
  <c r="R863" i="1"/>
  <c r="S863" i="1"/>
  <c r="Q864" i="1"/>
  <c r="R864" i="1"/>
  <c r="S864" i="1"/>
  <c r="Q3041" i="1"/>
  <c r="R3041" i="1"/>
  <c r="S3041" i="1"/>
  <c r="Q3042" i="1"/>
  <c r="R3042" i="1"/>
  <c r="S3042" i="1"/>
  <c r="Q3043" i="1"/>
  <c r="R3043" i="1"/>
  <c r="S3043" i="1"/>
  <c r="Q3044" i="1"/>
  <c r="R3044" i="1"/>
  <c r="S3044" i="1"/>
  <c r="Q3045" i="1"/>
  <c r="R3045" i="1"/>
  <c r="S3045" i="1"/>
  <c r="Q3046" i="1"/>
  <c r="R3046" i="1"/>
  <c r="S3046" i="1"/>
  <c r="Q3047" i="1"/>
  <c r="R3047" i="1"/>
  <c r="S3047" i="1"/>
  <c r="Q3048" i="1"/>
  <c r="R3048" i="1"/>
  <c r="S3048" i="1"/>
  <c r="Q3049" i="1"/>
  <c r="R3049" i="1"/>
  <c r="S3049" i="1"/>
  <c r="Q3050" i="1"/>
  <c r="R3050" i="1"/>
  <c r="S3050" i="1"/>
  <c r="Q3051" i="1"/>
  <c r="R3051" i="1"/>
  <c r="S3051" i="1"/>
  <c r="Q3052" i="1"/>
  <c r="R3052" i="1"/>
  <c r="S3052" i="1"/>
  <c r="Q3053" i="1"/>
  <c r="R3053" i="1"/>
  <c r="S3053" i="1"/>
  <c r="Q3054" i="1"/>
  <c r="R3054" i="1"/>
  <c r="S3054" i="1"/>
  <c r="Q3055" i="1"/>
  <c r="R3055" i="1"/>
  <c r="S3055" i="1"/>
  <c r="Q3056" i="1"/>
  <c r="R3056" i="1"/>
  <c r="S3056" i="1"/>
  <c r="Q3057" i="1"/>
  <c r="R3057" i="1"/>
  <c r="S3057" i="1"/>
  <c r="Q3058" i="1"/>
  <c r="R3058" i="1"/>
  <c r="S3058" i="1"/>
  <c r="Q3059" i="1"/>
  <c r="R3059" i="1"/>
  <c r="S3059" i="1"/>
  <c r="Q3060" i="1"/>
  <c r="R3060" i="1"/>
  <c r="S3060" i="1"/>
  <c r="Q865" i="1"/>
  <c r="R865" i="1"/>
  <c r="S865" i="1"/>
  <c r="Q866" i="1"/>
  <c r="R866" i="1"/>
  <c r="S866" i="1"/>
  <c r="Q867" i="1"/>
  <c r="R867" i="1"/>
  <c r="S867" i="1"/>
  <c r="Q868" i="1"/>
  <c r="R868" i="1"/>
  <c r="S868" i="1"/>
  <c r="Q869" i="1"/>
  <c r="R869" i="1"/>
  <c r="S869" i="1"/>
  <c r="Q870" i="1"/>
  <c r="R870" i="1"/>
  <c r="S870" i="1"/>
  <c r="Q871" i="1"/>
  <c r="R871" i="1"/>
  <c r="S871" i="1"/>
  <c r="Q872" i="1"/>
  <c r="R872" i="1"/>
  <c r="S872" i="1"/>
  <c r="Q873" i="1"/>
  <c r="R873" i="1"/>
  <c r="S873" i="1"/>
  <c r="Q874" i="1"/>
  <c r="R874" i="1"/>
  <c r="S874" i="1"/>
  <c r="Q875" i="1"/>
  <c r="R875" i="1"/>
  <c r="S875" i="1"/>
  <c r="Q876" i="1"/>
  <c r="R876" i="1"/>
  <c r="S876" i="1"/>
  <c r="Q877" i="1"/>
  <c r="R877" i="1"/>
  <c r="S877" i="1"/>
  <c r="Q878" i="1"/>
  <c r="R878" i="1"/>
  <c r="S878" i="1"/>
  <c r="Q879" i="1"/>
  <c r="R879" i="1"/>
  <c r="S879" i="1"/>
  <c r="Q880" i="1"/>
  <c r="R880" i="1"/>
  <c r="S880" i="1"/>
  <c r="Q881" i="1"/>
  <c r="R881" i="1"/>
  <c r="S881" i="1"/>
  <c r="Q882" i="1"/>
  <c r="R882" i="1"/>
  <c r="S882" i="1"/>
  <c r="Q883" i="1"/>
  <c r="R883" i="1"/>
  <c r="S883" i="1"/>
  <c r="Q884" i="1"/>
  <c r="R884" i="1"/>
  <c r="S884" i="1"/>
  <c r="Q885" i="1"/>
  <c r="R885" i="1"/>
  <c r="S885" i="1"/>
  <c r="Q886" i="1"/>
  <c r="R886" i="1"/>
  <c r="S886" i="1"/>
  <c r="Q887" i="1"/>
  <c r="R887" i="1"/>
  <c r="S887" i="1"/>
  <c r="Q888" i="1"/>
  <c r="R888" i="1"/>
  <c r="S888" i="1"/>
  <c r="Q889" i="1"/>
  <c r="R889" i="1"/>
  <c r="S889" i="1"/>
  <c r="Q890" i="1"/>
  <c r="R890" i="1"/>
  <c r="S890" i="1"/>
  <c r="Q891" i="1"/>
  <c r="R891" i="1"/>
  <c r="S891" i="1"/>
  <c r="Q892" i="1"/>
  <c r="R892" i="1"/>
  <c r="S892" i="1"/>
  <c r="Q893" i="1"/>
  <c r="R893" i="1"/>
  <c r="S893" i="1"/>
  <c r="Q894" i="1"/>
  <c r="R894" i="1"/>
  <c r="S894" i="1"/>
  <c r="Q895" i="1"/>
  <c r="R895" i="1"/>
  <c r="S895" i="1"/>
  <c r="Q896" i="1"/>
  <c r="R896" i="1"/>
  <c r="S896" i="1"/>
  <c r="Q897" i="1"/>
  <c r="R897" i="1"/>
  <c r="S897" i="1"/>
  <c r="Q898" i="1"/>
  <c r="R898" i="1"/>
  <c r="S898" i="1"/>
  <c r="Q899" i="1"/>
  <c r="R899" i="1"/>
  <c r="S899" i="1"/>
  <c r="Q900" i="1"/>
  <c r="R900" i="1"/>
  <c r="S900" i="1"/>
  <c r="Q901" i="1"/>
  <c r="R901" i="1"/>
  <c r="S901" i="1"/>
  <c r="Q902" i="1"/>
  <c r="R902" i="1"/>
  <c r="S902" i="1"/>
  <c r="Q903" i="1"/>
  <c r="R903" i="1"/>
  <c r="S903" i="1"/>
  <c r="Q904" i="1"/>
  <c r="R904" i="1"/>
  <c r="S904" i="1"/>
  <c r="Q905" i="1"/>
  <c r="R905" i="1"/>
  <c r="S905" i="1"/>
  <c r="Q906" i="1"/>
  <c r="R906" i="1"/>
  <c r="S906" i="1"/>
  <c r="Q907" i="1"/>
  <c r="R907" i="1"/>
  <c r="S907" i="1"/>
  <c r="Q908" i="1"/>
  <c r="R908" i="1"/>
  <c r="S908" i="1"/>
  <c r="Q909" i="1"/>
  <c r="R909" i="1"/>
  <c r="S909" i="1"/>
  <c r="Q910" i="1"/>
  <c r="R910" i="1"/>
  <c r="S910" i="1"/>
  <c r="Q911" i="1"/>
  <c r="R911" i="1"/>
  <c r="S911" i="1"/>
  <c r="Q912" i="1"/>
  <c r="R912" i="1"/>
  <c r="S912" i="1"/>
  <c r="Q913" i="1"/>
  <c r="R913" i="1"/>
  <c r="S913" i="1"/>
  <c r="Q914" i="1"/>
  <c r="R914" i="1"/>
  <c r="S914" i="1"/>
  <c r="Q915" i="1"/>
  <c r="R915" i="1"/>
  <c r="S915" i="1"/>
  <c r="Q916" i="1"/>
  <c r="R916" i="1"/>
  <c r="S916" i="1"/>
  <c r="Q917" i="1"/>
  <c r="R917" i="1"/>
  <c r="S917" i="1"/>
  <c r="Q918" i="1"/>
  <c r="R918" i="1"/>
  <c r="S918" i="1"/>
  <c r="Q919" i="1"/>
  <c r="R919" i="1"/>
  <c r="S919" i="1"/>
  <c r="Q920" i="1"/>
  <c r="R920" i="1"/>
  <c r="S920" i="1"/>
  <c r="Q921" i="1"/>
  <c r="R921" i="1"/>
  <c r="S921" i="1"/>
  <c r="Q922" i="1"/>
  <c r="R922" i="1"/>
  <c r="S922" i="1"/>
  <c r="Q923" i="1"/>
  <c r="R923" i="1"/>
  <c r="S923" i="1"/>
  <c r="Q924" i="1"/>
  <c r="R924" i="1"/>
  <c r="S924" i="1"/>
  <c r="Q3061" i="1"/>
  <c r="R3061" i="1"/>
  <c r="S3061" i="1"/>
  <c r="Q3062" i="1"/>
  <c r="R3062" i="1"/>
  <c r="S3062" i="1"/>
  <c r="Q3063" i="1"/>
  <c r="R3063" i="1"/>
  <c r="S3063" i="1"/>
  <c r="Q3064" i="1"/>
  <c r="R3064" i="1"/>
  <c r="S3064" i="1"/>
  <c r="Q3065" i="1"/>
  <c r="R3065" i="1"/>
  <c r="S3065" i="1"/>
  <c r="Q3066" i="1"/>
  <c r="R3066" i="1"/>
  <c r="S3066" i="1"/>
  <c r="Q3067" i="1"/>
  <c r="R3067" i="1"/>
  <c r="S3067" i="1"/>
  <c r="Q3068" i="1"/>
  <c r="R3068" i="1"/>
  <c r="S3068" i="1"/>
  <c r="Q3069" i="1"/>
  <c r="R3069" i="1"/>
  <c r="S3069" i="1"/>
  <c r="Q3070" i="1"/>
  <c r="R3070" i="1"/>
  <c r="S3070" i="1"/>
  <c r="Q3071" i="1"/>
  <c r="R3071" i="1"/>
  <c r="S3071" i="1"/>
  <c r="Q3072" i="1"/>
  <c r="R3072" i="1"/>
  <c r="S3072" i="1"/>
  <c r="Q3073" i="1"/>
  <c r="R3073" i="1"/>
  <c r="S3073" i="1"/>
  <c r="Q3074" i="1"/>
  <c r="R3074" i="1"/>
  <c r="S3074" i="1"/>
  <c r="Q3075" i="1"/>
  <c r="R3075" i="1"/>
  <c r="S3075" i="1"/>
  <c r="Q3076" i="1"/>
  <c r="R3076" i="1"/>
  <c r="S3076" i="1"/>
  <c r="Q3077" i="1"/>
  <c r="R3077" i="1"/>
  <c r="S3077" i="1"/>
  <c r="Q3078" i="1"/>
  <c r="R3078" i="1"/>
  <c r="S3078" i="1"/>
  <c r="Q3079" i="1"/>
  <c r="R3079" i="1"/>
  <c r="S3079" i="1"/>
  <c r="Q3080" i="1"/>
  <c r="R3080" i="1"/>
  <c r="S3080" i="1"/>
  <c r="Q925" i="1"/>
  <c r="R925" i="1"/>
  <c r="S925" i="1"/>
  <c r="Q926" i="1"/>
  <c r="R926" i="1"/>
  <c r="S926" i="1"/>
  <c r="Q927" i="1"/>
  <c r="R927" i="1"/>
  <c r="S927" i="1"/>
  <c r="Q928" i="1"/>
  <c r="R928" i="1"/>
  <c r="S928" i="1"/>
  <c r="Q929" i="1"/>
  <c r="R929" i="1"/>
  <c r="S929" i="1"/>
  <c r="Q930" i="1"/>
  <c r="R930" i="1"/>
  <c r="S930" i="1"/>
  <c r="Q931" i="1"/>
  <c r="R931" i="1"/>
  <c r="S931" i="1"/>
  <c r="Q932" i="1"/>
  <c r="R932" i="1"/>
  <c r="S932" i="1"/>
  <c r="Q933" i="1"/>
  <c r="R933" i="1"/>
  <c r="S933" i="1"/>
  <c r="Q934" i="1"/>
  <c r="R934" i="1"/>
  <c r="S934" i="1"/>
  <c r="Q935" i="1"/>
  <c r="R935" i="1"/>
  <c r="S935" i="1"/>
  <c r="Q936" i="1"/>
  <c r="R936" i="1"/>
  <c r="S936" i="1"/>
  <c r="Q937" i="1"/>
  <c r="R937" i="1"/>
  <c r="S937" i="1"/>
  <c r="Q938" i="1"/>
  <c r="R938" i="1"/>
  <c r="S938" i="1"/>
  <c r="Q939" i="1"/>
  <c r="R939" i="1"/>
  <c r="S939" i="1"/>
  <c r="Q940" i="1"/>
  <c r="R940" i="1"/>
  <c r="S940" i="1"/>
  <c r="Q941" i="1"/>
  <c r="R941" i="1"/>
  <c r="S941" i="1"/>
  <c r="Q942" i="1"/>
  <c r="R942" i="1"/>
  <c r="S942" i="1"/>
  <c r="Q943" i="1"/>
  <c r="R943" i="1"/>
  <c r="S943" i="1"/>
  <c r="Q944" i="1"/>
  <c r="R944" i="1"/>
  <c r="S944" i="1"/>
  <c r="Q945" i="1"/>
  <c r="R945" i="1"/>
  <c r="S945" i="1"/>
  <c r="Q946" i="1"/>
  <c r="R946" i="1"/>
  <c r="S946" i="1"/>
  <c r="Q947" i="1"/>
  <c r="R947" i="1"/>
  <c r="S947" i="1"/>
  <c r="Q948" i="1"/>
  <c r="R948" i="1"/>
  <c r="S948" i="1"/>
  <c r="Q949" i="1"/>
  <c r="R949" i="1"/>
  <c r="S949" i="1"/>
  <c r="Q950" i="1"/>
  <c r="R950" i="1"/>
  <c r="S950" i="1"/>
  <c r="Q951" i="1"/>
  <c r="R951" i="1"/>
  <c r="S951" i="1"/>
  <c r="Q952" i="1"/>
  <c r="R952" i="1"/>
  <c r="S952" i="1"/>
  <c r="Q953" i="1"/>
  <c r="R953" i="1"/>
  <c r="S953" i="1"/>
  <c r="Q954" i="1"/>
  <c r="R954" i="1"/>
  <c r="S954" i="1"/>
  <c r="Q955" i="1"/>
  <c r="R955" i="1"/>
  <c r="S955" i="1"/>
  <c r="Q956" i="1"/>
  <c r="R956" i="1"/>
  <c r="S956" i="1"/>
  <c r="Q957" i="1"/>
  <c r="R957" i="1"/>
  <c r="S957" i="1"/>
  <c r="Q958" i="1"/>
  <c r="R958" i="1"/>
  <c r="S958" i="1"/>
  <c r="Q959" i="1"/>
  <c r="R959" i="1"/>
  <c r="S959" i="1"/>
  <c r="Q960" i="1"/>
  <c r="R960" i="1"/>
  <c r="S960" i="1"/>
  <c r="Q961" i="1"/>
  <c r="R961" i="1"/>
  <c r="S961" i="1"/>
  <c r="Q962" i="1"/>
  <c r="R962" i="1"/>
  <c r="S962" i="1"/>
  <c r="Q963" i="1"/>
  <c r="R963" i="1"/>
  <c r="S963" i="1"/>
  <c r="Q964" i="1"/>
  <c r="R964" i="1"/>
  <c r="S964" i="1"/>
  <c r="Q965" i="1"/>
  <c r="R965" i="1"/>
  <c r="S965" i="1"/>
  <c r="Q966" i="1"/>
  <c r="R966" i="1"/>
  <c r="S966" i="1"/>
  <c r="Q967" i="1"/>
  <c r="R967" i="1"/>
  <c r="S967" i="1"/>
  <c r="Q968" i="1"/>
  <c r="R968" i="1"/>
  <c r="S968" i="1"/>
  <c r="Q969" i="1"/>
  <c r="R969" i="1"/>
  <c r="S969" i="1"/>
  <c r="Q970" i="1"/>
  <c r="R970" i="1"/>
  <c r="S970" i="1"/>
  <c r="Q971" i="1"/>
  <c r="R971" i="1"/>
  <c r="S971" i="1"/>
  <c r="Q972" i="1"/>
  <c r="R972" i="1"/>
  <c r="S972" i="1"/>
  <c r="Q973" i="1"/>
  <c r="R973" i="1"/>
  <c r="S973" i="1"/>
  <c r="Q974" i="1"/>
  <c r="R974" i="1"/>
  <c r="S974" i="1"/>
  <c r="Q975" i="1"/>
  <c r="R975" i="1"/>
  <c r="S975" i="1"/>
  <c r="Q976" i="1"/>
  <c r="R976" i="1"/>
  <c r="S976" i="1"/>
  <c r="Q977" i="1"/>
  <c r="R977" i="1"/>
  <c r="S977" i="1"/>
  <c r="Q978" i="1"/>
  <c r="R978" i="1"/>
  <c r="S978" i="1"/>
  <c r="Q979" i="1"/>
  <c r="R979" i="1"/>
  <c r="S979" i="1"/>
  <c r="Q980" i="1"/>
  <c r="R980" i="1"/>
  <c r="S980" i="1"/>
  <c r="Q981" i="1"/>
  <c r="R981" i="1"/>
  <c r="S981" i="1"/>
  <c r="Q982" i="1"/>
  <c r="R982" i="1"/>
  <c r="S982" i="1"/>
  <c r="Q983" i="1"/>
  <c r="R983" i="1"/>
  <c r="S983" i="1"/>
  <c r="Q984" i="1"/>
  <c r="R984" i="1"/>
  <c r="S984" i="1"/>
  <c r="Q985" i="1"/>
  <c r="R985" i="1"/>
  <c r="S985" i="1"/>
  <c r="Q986" i="1"/>
  <c r="R986" i="1"/>
  <c r="S986" i="1"/>
  <c r="Q987" i="1"/>
  <c r="R987" i="1"/>
  <c r="S987" i="1"/>
  <c r="Q988" i="1"/>
  <c r="R988" i="1"/>
  <c r="S988" i="1"/>
  <c r="Q989" i="1"/>
  <c r="R989" i="1"/>
  <c r="S989" i="1"/>
  <c r="Q990" i="1"/>
  <c r="R990" i="1"/>
  <c r="S990" i="1"/>
  <c r="Q991" i="1"/>
  <c r="R991" i="1"/>
  <c r="S991" i="1"/>
  <c r="Q992" i="1"/>
  <c r="R992" i="1"/>
  <c r="S992" i="1"/>
  <c r="Q993" i="1"/>
  <c r="R993" i="1"/>
  <c r="S993" i="1"/>
  <c r="Q994" i="1"/>
  <c r="R994" i="1"/>
  <c r="S994" i="1"/>
  <c r="Q995" i="1"/>
  <c r="R995" i="1"/>
  <c r="S995" i="1"/>
  <c r="Q996" i="1"/>
  <c r="R996" i="1"/>
  <c r="S996" i="1"/>
  <c r="Q997" i="1"/>
  <c r="R997" i="1"/>
  <c r="S997" i="1"/>
  <c r="Q998" i="1"/>
  <c r="R998" i="1"/>
  <c r="S998" i="1"/>
  <c r="Q999" i="1"/>
  <c r="R999" i="1"/>
  <c r="S999" i="1"/>
  <c r="Q1000" i="1"/>
  <c r="R1000" i="1"/>
  <c r="S1000" i="1"/>
  <c r="Q1001" i="1"/>
  <c r="R1001" i="1"/>
  <c r="S1001" i="1"/>
  <c r="Q1002" i="1"/>
  <c r="R1002" i="1"/>
  <c r="S1002" i="1"/>
  <c r="Q1003" i="1"/>
  <c r="R1003" i="1"/>
  <c r="S1003" i="1"/>
  <c r="Q1004" i="1"/>
  <c r="R1004" i="1"/>
  <c r="S1004" i="1"/>
  <c r="Q1005" i="1"/>
  <c r="R1005" i="1"/>
  <c r="S1005" i="1"/>
  <c r="Q1006" i="1"/>
  <c r="R1006" i="1"/>
  <c r="S1006" i="1"/>
  <c r="Q1007" i="1"/>
  <c r="R1007" i="1"/>
  <c r="S1007" i="1"/>
  <c r="Q1008" i="1"/>
  <c r="R1008" i="1"/>
  <c r="S1008" i="1"/>
  <c r="Q1009" i="1"/>
  <c r="R1009" i="1"/>
  <c r="S1009" i="1"/>
  <c r="Q1010" i="1"/>
  <c r="R1010" i="1"/>
  <c r="S1010" i="1"/>
  <c r="Q1011" i="1"/>
  <c r="R1011" i="1"/>
  <c r="S1011" i="1"/>
  <c r="Q1012" i="1"/>
  <c r="R1012" i="1"/>
  <c r="S1012" i="1"/>
  <c r="Q1013" i="1"/>
  <c r="R1013" i="1"/>
  <c r="S1013" i="1"/>
  <c r="Q1014" i="1"/>
  <c r="R1014" i="1"/>
  <c r="S1014" i="1"/>
  <c r="Q1015" i="1"/>
  <c r="R1015" i="1"/>
  <c r="S1015" i="1"/>
  <c r="Q1016" i="1"/>
  <c r="R1016" i="1"/>
  <c r="S1016" i="1"/>
  <c r="Q1017" i="1"/>
  <c r="R1017" i="1"/>
  <c r="S1017" i="1"/>
  <c r="Q1018" i="1"/>
  <c r="R1018" i="1"/>
  <c r="S1018" i="1"/>
  <c r="Q1019" i="1"/>
  <c r="R1019" i="1"/>
  <c r="S1019" i="1"/>
  <c r="Q1020" i="1"/>
  <c r="R1020" i="1"/>
  <c r="S1020" i="1"/>
  <c r="Q1021" i="1"/>
  <c r="R1021" i="1"/>
  <c r="S1021" i="1"/>
  <c r="Q1022" i="1"/>
  <c r="R1022" i="1"/>
  <c r="S1022" i="1"/>
  <c r="Q1023" i="1"/>
  <c r="R1023" i="1"/>
  <c r="S1023" i="1"/>
  <c r="Q1024" i="1"/>
  <c r="R1024" i="1"/>
  <c r="S1024" i="1"/>
  <c r="Q1025" i="1"/>
  <c r="R1025" i="1"/>
  <c r="S1025" i="1"/>
  <c r="Q1026" i="1"/>
  <c r="R1026" i="1"/>
  <c r="S1026" i="1"/>
  <c r="Q1027" i="1"/>
  <c r="R1027" i="1"/>
  <c r="S1027" i="1"/>
  <c r="Q1028" i="1"/>
  <c r="R1028" i="1"/>
  <c r="S1028" i="1"/>
  <c r="Q1029" i="1"/>
  <c r="R1029" i="1"/>
  <c r="S1029" i="1"/>
  <c r="Q1030" i="1"/>
  <c r="R1030" i="1"/>
  <c r="S1030" i="1"/>
  <c r="Q1031" i="1"/>
  <c r="R1031" i="1"/>
  <c r="S1031" i="1"/>
  <c r="Q1032" i="1"/>
  <c r="R1032" i="1"/>
  <c r="S1032" i="1"/>
  <c r="Q1033" i="1"/>
  <c r="R1033" i="1"/>
  <c r="S1033" i="1"/>
  <c r="Q1034" i="1"/>
  <c r="R1034" i="1"/>
  <c r="S1034" i="1"/>
  <c r="Q1035" i="1"/>
  <c r="R1035" i="1"/>
  <c r="S1035" i="1"/>
  <c r="Q1036" i="1"/>
  <c r="R1036" i="1"/>
  <c r="S1036" i="1"/>
  <c r="Q1037" i="1"/>
  <c r="R1037" i="1"/>
  <c r="S1037" i="1"/>
  <c r="Q1038" i="1"/>
  <c r="R1038" i="1"/>
  <c r="S1038" i="1"/>
  <c r="Q1039" i="1"/>
  <c r="R1039" i="1"/>
  <c r="S1039" i="1"/>
  <c r="Q1040" i="1"/>
  <c r="R1040" i="1"/>
  <c r="S1040" i="1"/>
  <c r="Q1041" i="1"/>
  <c r="R1041" i="1"/>
  <c r="S1041" i="1"/>
  <c r="Q1042" i="1"/>
  <c r="R1042" i="1"/>
  <c r="S1042" i="1"/>
  <c r="Q1043" i="1"/>
  <c r="R1043" i="1"/>
  <c r="S1043" i="1"/>
  <c r="Q1044" i="1"/>
  <c r="R1044" i="1"/>
  <c r="S1044" i="1"/>
  <c r="Q3081" i="1"/>
  <c r="R3081" i="1"/>
  <c r="S3081" i="1"/>
  <c r="Q3082" i="1"/>
  <c r="R3082" i="1"/>
  <c r="S3082" i="1"/>
  <c r="Q3083" i="1"/>
  <c r="R3083" i="1"/>
  <c r="S3083" i="1"/>
  <c r="Q3084" i="1"/>
  <c r="R3084" i="1"/>
  <c r="S3084" i="1"/>
  <c r="Q3085" i="1"/>
  <c r="R3085" i="1"/>
  <c r="S3085" i="1"/>
  <c r="Q3086" i="1"/>
  <c r="R3086" i="1"/>
  <c r="S3086" i="1"/>
  <c r="Q3087" i="1"/>
  <c r="R3087" i="1"/>
  <c r="S3087" i="1"/>
  <c r="Q3088" i="1"/>
  <c r="R3088" i="1"/>
  <c r="S3088" i="1"/>
  <c r="Q3089" i="1"/>
  <c r="R3089" i="1"/>
  <c r="S3089" i="1"/>
  <c r="Q3090" i="1"/>
  <c r="R3090" i="1"/>
  <c r="S3090" i="1"/>
  <c r="Q3091" i="1"/>
  <c r="R3091" i="1"/>
  <c r="S3091" i="1"/>
  <c r="Q3092" i="1"/>
  <c r="R3092" i="1"/>
  <c r="S3092" i="1"/>
  <c r="Q3093" i="1"/>
  <c r="R3093" i="1"/>
  <c r="S3093" i="1"/>
  <c r="Q3094" i="1"/>
  <c r="R3094" i="1"/>
  <c r="S3094" i="1"/>
  <c r="Q3095" i="1"/>
  <c r="R3095" i="1"/>
  <c r="S3095" i="1"/>
  <c r="Q3096" i="1"/>
  <c r="R3096" i="1"/>
  <c r="S3096" i="1"/>
  <c r="Q3097" i="1"/>
  <c r="R3097" i="1"/>
  <c r="S3097" i="1"/>
  <c r="Q3098" i="1"/>
  <c r="R3098" i="1"/>
  <c r="S3098" i="1"/>
  <c r="Q3099" i="1"/>
  <c r="R3099" i="1"/>
  <c r="S3099" i="1"/>
  <c r="Q3100" i="1"/>
  <c r="R3100" i="1"/>
  <c r="S3100" i="1"/>
  <c r="Q3101" i="1"/>
  <c r="R3101" i="1"/>
  <c r="S3101" i="1"/>
  <c r="Q3102" i="1"/>
  <c r="R3102" i="1"/>
  <c r="S3102" i="1"/>
  <c r="Q3103" i="1"/>
  <c r="R3103" i="1"/>
  <c r="S3103" i="1"/>
  <c r="Q3104" i="1"/>
  <c r="R3104" i="1"/>
  <c r="S3104" i="1"/>
  <c r="Q3105" i="1"/>
  <c r="R3105" i="1"/>
  <c r="S3105" i="1"/>
  <c r="Q3106" i="1"/>
  <c r="R3106" i="1"/>
  <c r="S3106" i="1"/>
  <c r="Q3107" i="1"/>
  <c r="R3107" i="1"/>
  <c r="S3107" i="1"/>
  <c r="Q3108" i="1"/>
  <c r="R3108" i="1"/>
  <c r="S3108" i="1"/>
  <c r="Q3109" i="1"/>
  <c r="R3109" i="1"/>
  <c r="S3109" i="1"/>
  <c r="Q3110" i="1"/>
  <c r="R3110" i="1"/>
  <c r="S3110" i="1"/>
  <c r="Q3111" i="1"/>
  <c r="R3111" i="1"/>
  <c r="S3111" i="1"/>
  <c r="Q3112" i="1"/>
  <c r="R3112" i="1"/>
  <c r="S3112" i="1"/>
  <c r="Q3113" i="1"/>
  <c r="R3113" i="1"/>
  <c r="S3113" i="1"/>
  <c r="Q3114" i="1"/>
  <c r="R3114" i="1"/>
  <c r="S3114" i="1"/>
  <c r="Q3115" i="1"/>
  <c r="R3115" i="1"/>
  <c r="S3115" i="1"/>
  <c r="Q3116" i="1"/>
  <c r="R3116" i="1"/>
  <c r="S3116" i="1"/>
  <c r="Q3117" i="1"/>
  <c r="R3117" i="1"/>
  <c r="S3117" i="1"/>
  <c r="Q3118" i="1"/>
  <c r="R3118" i="1"/>
  <c r="S3118" i="1"/>
  <c r="Q3119" i="1"/>
  <c r="R3119" i="1"/>
  <c r="S3119" i="1"/>
  <c r="Q3120" i="1"/>
  <c r="R3120" i="1"/>
  <c r="S3120" i="1"/>
  <c r="Q1045" i="1"/>
  <c r="R1045" i="1"/>
  <c r="S1045" i="1"/>
  <c r="Q1046" i="1"/>
  <c r="R1046" i="1"/>
  <c r="S1046" i="1"/>
  <c r="Q1047" i="1"/>
  <c r="R1047" i="1"/>
  <c r="S1047" i="1"/>
  <c r="Q1048" i="1"/>
  <c r="R1048" i="1"/>
  <c r="S1048" i="1"/>
  <c r="Q1049" i="1"/>
  <c r="R1049" i="1"/>
  <c r="S1049" i="1"/>
  <c r="Q1050" i="1"/>
  <c r="R1050" i="1"/>
  <c r="S1050" i="1"/>
  <c r="Q1051" i="1"/>
  <c r="R1051" i="1"/>
  <c r="S1051" i="1"/>
  <c r="Q1052" i="1"/>
  <c r="R1052" i="1"/>
  <c r="S1052" i="1"/>
  <c r="Q1053" i="1"/>
  <c r="R1053" i="1"/>
  <c r="S1053" i="1"/>
  <c r="Q1054" i="1"/>
  <c r="R1054" i="1"/>
  <c r="S1054" i="1"/>
  <c r="Q1055" i="1"/>
  <c r="R1055" i="1"/>
  <c r="S1055" i="1"/>
  <c r="Q1056" i="1"/>
  <c r="R1056" i="1"/>
  <c r="S1056" i="1"/>
  <c r="Q1057" i="1"/>
  <c r="R1057" i="1"/>
  <c r="S1057" i="1"/>
  <c r="Q1058" i="1"/>
  <c r="R1058" i="1"/>
  <c r="S1058" i="1"/>
  <c r="Q1059" i="1"/>
  <c r="R1059" i="1"/>
  <c r="S1059" i="1"/>
  <c r="Q1060" i="1"/>
  <c r="R1060" i="1"/>
  <c r="S1060" i="1"/>
  <c r="Q1061" i="1"/>
  <c r="R1061" i="1"/>
  <c r="S1061" i="1"/>
  <c r="Q1062" i="1"/>
  <c r="R1062" i="1"/>
  <c r="S1062" i="1"/>
  <c r="Q1063" i="1"/>
  <c r="R1063" i="1"/>
  <c r="S1063" i="1"/>
  <c r="Q1064" i="1"/>
  <c r="R1064" i="1"/>
  <c r="S1064" i="1"/>
  <c r="Q1065" i="1"/>
  <c r="R1065" i="1"/>
  <c r="S1065" i="1"/>
  <c r="Q1066" i="1"/>
  <c r="R1066" i="1"/>
  <c r="S1066" i="1"/>
  <c r="Q1067" i="1"/>
  <c r="R1067" i="1"/>
  <c r="S1067" i="1"/>
  <c r="Q1068" i="1"/>
  <c r="R1068" i="1"/>
  <c r="S1068" i="1"/>
  <c r="Q1069" i="1"/>
  <c r="R1069" i="1"/>
  <c r="S1069" i="1"/>
  <c r="Q1070" i="1"/>
  <c r="R1070" i="1"/>
  <c r="S1070" i="1"/>
  <c r="Q1071" i="1"/>
  <c r="R1071" i="1"/>
  <c r="S1071" i="1"/>
  <c r="Q1072" i="1"/>
  <c r="R1072" i="1"/>
  <c r="S1072" i="1"/>
  <c r="Q1073" i="1"/>
  <c r="R1073" i="1"/>
  <c r="S1073" i="1"/>
  <c r="Q1074" i="1"/>
  <c r="R1074" i="1"/>
  <c r="S1074" i="1"/>
  <c r="Q1075" i="1"/>
  <c r="R1075" i="1"/>
  <c r="S1075" i="1"/>
  <c r="Q1076" i="1"/>
  <c r="R1076" i="1"/>
  <c r="S1076" i="1"/>
  <c r="Q1077" i="1"/>
  <c r="R1077" i="1"/>
  <c r="S1077" i="1"/>
  <c r="Q1078" i="1"/>
  <c r="R1078" i="1"/>
  <c r="S1078" i="1"/>
  <c r="Q1079" i="1"/>
  <c r="R1079" i="1"/>
  <c r="S1079" i="1"/>
  <c r="Q1080" i="1"/>
  <c r="R1080" i="1"/>
  <c r="S1080" i="1"/>
  <c r="Q1081" i="1"/>
  <c r="R1081" i="1"/>
  <c r="S1081" i="1"/>
  <c r="Q1082" i="1"/>
  <c r="R1082" i="1"/>
  <c r="S1082" i="1"/>
  <c r="Q1083" i="1"/>
  <c r="R1083" i="1"/>
  <c r="S1083" i="1"/>
  <c r="Q1084" i="1"/>
  <c r="R1084" i="1"/>
  <c r="S1084" i="1"/>
  <c r="Q1085" i="1"/>
  <c r="R1085" i="1"/>
  <c r="S1085" i="1"/>
  <c r="Q1086" i="1"/>
  <c r="R1086" i="1"/>
  <c r="S1086" i="1"/>
  <c r="Q1087" i="1"/>
  <c r="R1087" i="1"/>
  <c r="S1087" i="1"/>
  <c r="Q1088" i="1"/>
  <c r="R1088" i="1"/>
  <c r="S1088" i="1"/>
  <c r="Q1089" i="1"/>
  <c r="R1089" i="1"/>
  <c r="S1089" i="1"/>
  <c r="Q1090" i="1"/>
  <c r="R1090" i="1"/>
  <c r="S1090" i="1"/>
  <c r="Q1091" i="1"/>
  <c r="R1091" i="1"/>
  <c r="S1091" i="1"/>
  <c r="Q1092" i="1"/>
  <c r="R1092" i="1"/>
  <c r="S1092" i="1"/>
  <c r="Q1093" i="1"/>
  <c r="R1093" i="1"/>
  <c r="S1093" i="1"/>
  <c r="Q1094" i="1"/>
  <c r="R1094" i="1"/>
  <c r="S1094" i="1"/>
  <c r="Q1095" i="1"/>
  <c r="R1095" i="1"/>
  <c r="S1095" i="1"/>
  <c r="Q1096" i="1"/>
  <c r="R1096" i="1"/>
  <c r="S1096" i="1"/>
  <c r="Q1097" i="1"/>
  <c r="R1097" i="1"/>
  <c r="S1097" i="1"/>
  <c r="Q1098" i="1"/>
  <c r="R1098" i="1"/>
  <c r="S1098" i="1"/>
  <c r="Q1099" i="1"/>
  <c r="R1099" i="1"/>
  <c r="S1099" i="1"/>
  <c r="Q1100" i="1"/>
  <c r="R1100" i="1"/>
  <c r="S1100" i="1"/>
  <c r="Q1101" i="1"/>
  <c r="R1101" i="1"/>
  <c r="S1101" i="1"/>
  <c r="Q1102" i="1"/>
  <c r="R1102" i="1"/>
  <c r="S1102" i="1"/>
  <c r="Q1103" i="1"/>
  <c r="R1103" i="1"/>
  <c r="S1103" i="1"/>
  <c r="Q1104" i="1"/>
  <c r="R1104" i="1"/>
  <c r="S1104" i="1"/>
  <c r="Q1105" i="1"/>
  <c r="R1105" i="1"/>
  <c r="S1105" i="1"/>
  <c r="Q1106" i="1"/>
  <c r="R1106" i="1"/>
  <c r="S1106" i="1"/>
  <c r="Q1107" i="1"/>
  <c r="R1107" i="1"/>
  <c r="S1107" i="1"/>
  <c r="Q1108" i="1"/>
  <c r="R1108" i="1"/>
  <c r="S1108" i="1"/>
  <c r="Q1109" i="1"/>
  <c r="R1109" i="1"/>
  <c r="S1109" i="1"/>
  <c r="Q1110" i="1"/>
  <c r="R1110" i="1"/>
  <c r="S1110" i="1"/>
  <c r="Q1111" i="1"/>
  <c r="R1111" i="1"/>
  <c r="S1111" i="1"/>
  <c r="Q1112" i="1"/>
  <c r="R1112" i="1"/>
  <c r="S1112" i="1"/>
  <c r="Q1113" i="1"/>
  <c r="R1113" i="1"/>
  <c r="S1113" i="1"/>
  <c r="Q1114" i="1"/>
  <c r="R1114" i="1"/>
  <c r="S1114" i="1"/>
  <c r="Q1115" i="1"/>
  <c r="R1115" i="1"/>
  <c r="S1115" i="1"/>
  <c r="Q1116" i="1"/>
  <c r="R1116" i="1"/>
  <c r="S1116" i="1"/>
  <c r="Q1117" i="1"/>
  <c r="R1117" i="1"/>
  <c r="S1117" i="1"/>
  <c r="Q1118" i="1"/>
  <c r="R1118" i="1"/>
  <c r="S1118" i="1"/>
  <c r="Q1119" i="1"/>
  <c r="R1119" i="1"/>
  <c r="S1119" i="1"/>
  <c r="Q1120" i="1"/>
  <c r="R1120" i="1"/>
  <c r="S1120" i="1"/>
  <c r="Q1121" i="1"/>
  <c r="R1121" i="1"/>
  <c r="S1121" i="1"/>
  <c r="Q1122" i="1"/>
  <c r="R1122" i="1"/>
  <c r="S1122" i="1"/>
  <c r="Q1123" i="1"/>
  <c r="R1123" i="1"/>
  <c r="S1123" i="1"/>
  <c r="Q1124" i="1"/>
  <c r="R1124" i="1"/>
  <c r="S1124" i="1"/>
  <c r="Q1125" i="1"/>
  <c r="R1125" i="1"/>
  <c r="S1125" i="1"/>
  <c r="Q1126" i="1"/>
  <c r="R1126" i="1"/>
  <c r="S1126" i="1"/>
  <c r="Q1127" i="1"/>
  <c r="R1127" i="1"/>
  <c r="S1127" i="1"/>
  <c r="Q1128" i="1"/>
  <c r="R1128" i="1"/>
  <c r="S1128" i="1"/>
  <c r="Q1129" i="1"/>
  <c r="R1129" i="1"/>
  <c r="S1129" i="1"/>
  <c r="Q1130" i="1"/>
  <c r="R1130" i="1"/>
  <c r="S1130" i="1"/>
  <c r="Q1131" i="1"/>
  <c r="R1131" i="1"/>
  <c r="S1131" i="1"/>
  <c r="Q1132" i="1"/>
  <c r="R1132" i="1"/>
  <c r="S1132" i="1"/>
  <c r="Q1133" i="1"/>
  <c r="R1133" i="1"/>
  <c r="S1133" i="1"/>
  <c r="Q1134" i="1"/>
  <c r="R1134" i="1"/>
  <c r="S1134" i="1"/>
  <c r="Q1135" i="1"/>
  <c r="R1135" i="1"/>
  <c r="S1135" i="1"/>
  <c r="Q1136" i="1"/>
  <c r="R1136" i="1"/>
  <c r="S1136" i="1"/>
  <c r="Q1137" i="1"/>
  <c r="R1137" i="1"/>
  <c r="S1137" i="1"/>
  <c r="Q1138" i="1"/>
  <c r="R1138" i="1"/>
  <c r="S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/>
  <c r="Q1143" i="1"/>
  <c r="R1143" i="1"/>
  <c r="S1143" i="1"/>
  <c r="Q1144" i="1"/>
  <c r="R1144" i="1"/>
  <c r="S1144" i="1"/>
  <c r="Q1145" i="1"/>
  <c r="R1145" i="1"/>
  <c r="S1145" i="1"/>
  <c r="Q1146" i="1"/>
  <c r="R1146" i="1"/>
  <c r="S1146" i="1"/>
  <c r="Q1147" i="1"/>
  <c r="R1147" i="1"/>
  <c r="S1147" i="1"/>
  <c r="Q1148" i="1"/>
  <c r="R1148" i="1"/>
  <c r="S1148" i="1"/>
  <c r="Q1149" i="1"/>
  <c r="R1149" i="1"/>
  <c r="S1149" i="1"/>
  <c r="Q1150" i="1"/>
  <c r="R1150" i="1"/>
  <c r="S1150" i="1"/>
  <c r="Q1151" i="1"/>
  <c r="R1151" i="1"/>
  <c r="S1151" i="1"/>
  <c r="Q1152" i="1"/>
  <c r="R1152" i="1"/>
  <c r="S1152" i="1"/>
  <c r="Q1153" i="1"/>
  <c r="R1153" i="1"/>
  <c r="S1153" i="1"/>
  <c r="Q1154" i="1"/>
  <c r="R1154" i="1"/>
  <c r="S1154" i="1"/>
  <c r="Q1155" i="1"/>
  <c r="R1155" i="1"/>
  <c r="S1155" i="1"/>
  <c r="Q1156" i="1"/>
  <c r="R1156" i="1"/>
  <c r="S1156" i="1"/>
  <c r="Q1157" i="1"/>
  <c r="R1157" i="1"/>
  <c r="S1157" i="1"/>
  <c r="Q1158" i="1"/>
  <c r="R1158" i="1"/>
  <c r="S1158" i="1"/>
  <c r="Q1159" i="1"/>
  <c r="R1159" i="1"/>
  <c r="S1159" i="1"/>
  <c r="Q1160" i="1"/>
  <c r="R1160" i="1"/>
  <c r="S1160" i="1"/>
  <c r="Q1161" i="1"/>
  <c r="R1161" i="1"/>
  <c r="S1161" i="1"/>
  <c r="Q1162" i="1"/>
  <c r="R1162" i="1"/>
  <c r="S1162" i="1"/>
  <c r="Q1163" i="1"/>
  <c r="R1163" i="1"/>
  <c r="S1163" i="1"/>
  <c r="Q1164" i="1"/>
  <c r="R1164" i="1"/>
  <c r="S1164" i="1"/>
  <c r="Q1165" i="1"/>
  <c r="R1165" i="1"/>
  <c r="S1165" i="1"/>
  <c r="Q1166" i="1"/>
  <c r="R1166" i="1"/>
  <c r="S1166" i="1"/>
  <c r="Q1167" i="1"/>
  <c r="R1167" i="1"/>
  <c r="S1167" i="1"/>
  <c r="Q1168" i="1"/>
  <c r="R1168" i="1"/>
  <c r="S1168" i="1"/>
  <c r="Q1169" i="1"/>
  <c r="R1169" i="1"/>
  <c r="S1169" i="1"/>
  <c r="Q1170" i="1"/>
  <c r="R1170" i="1"/>
  <c r="S1170" i="1"/>
  <c r="Q1171" i="1"/>
  <c r="R1171" i="1"/>
  <c r="S1171" i="1"/>
  <c r="Q1172" i="1"/>
  <c r="R1172" i="1"/>
  <c r="S1172" i="1"/>
  <c r="Q1173" i="1"/>
  <c r="R1173" i="1"/>
  <c r="S1173" i="1"/>
  <c r="Q1174" i="1"/>
  <c r="R1174" i="1"/>
  <c r="S1174" i="1"/>
  <c r="Q1175" i="1"/>
  <c r="R1175" i="1"/>
  <c r="S1175" i="1"/>
  <c r="Q1176" i="1"/>
  <c r="R1176" i="1"/>
  <c r="S1176" i="1"/>
  <c r="Q1177" i="1"/>
  <c r="R1177" i="1"/>
  <c r="S1177" i="1"/>
  <c r="Q1178" i="1"/>
  <c r="R1178" i="1"/>
  <c r="S1178" i="1"/>
  <c r="Q1179" i="1"/>
  <c r="R1179" i="1"/>
  <c r="S1179" i="1"/>
  <c r="Q1180" i="1"/>
  <c r="R1180" i="1"/>
  <c r="S1180" i="1"/>
  <c r="Q1181" i="1"/>
  <c r="R1181" i="1"/>
  <c r="S1181" i="1"/>
  <c r="Q1182" i="1"/>
  <c r="R1182" i="1"/>
  <c r="S1182" i="1"/>
  <c r="Q1183" i="1"/>
  <c r="R1183" i="1"/>
  <c r="S1183" i="1"/>
  <c r="Q1184" i="1"/>
  <c r="R1184" i="1"/>
  <c r="S1184" i="1"/>
  <c r="Q1185" i="1"/>
  <c r="R1185" i="1"/>
  <c r="S1185" i="1"/>
  <c r="Q1186" i="1"/>
  <c r="R1186" i="1"/>
  <c r="S1186" i="1"/>
  <c r="Q1187" i="1"/>
  <c r="R1187" i="1"/>
  <c r="S1187" i="1"/>
  <c r="Q1188" i="1"/>
  <c r="R1188" i="1"/>
  <c r="S1188" i="1"/>
  <c r="Q1189" i="1"/>
  <c r="R1189" i="1"/>
  <c r="S1189" i="1"/>
  <c r="Q1190" i="1"/>
  <c r="R1190" i="1"/>
  <c r="S1190" i="1"/>
  <c r="Q1191" i="1"/>
  <c r="R1191" i="1"/>
  <c r="S1191" i="1"/>
  <c r="Q1192" i="1"/>
  <c r="R1192" i="1"/>
  <c r="S1192" i="1"/>
  <c r="Q1193" i="1"/>
  <c r="R1193" i="1"/>
  <c r="S1193" i="1"/>
  <c r="Q1194" i="1"/>
  <c r="R1194" i="1"/>
  <c r="S1194" i="1"/>
  <c r="Q1195" i="1"/>
  <c r="R1195" i="1"/>
  <c r="S1195" i="1"/>
  <c r="Q1196" i="1"/>
  <c r="R1196" i="1"/>
  <c r="S1196" i="1"/>
  <c r="Q1197" i="1"/>
  <c r="R1197" i="1"/>
  <c r="S1197" i="1"/>
  <c r="Q1198" i="1"/>
  <c r="R1198" i="1"/>
  <c r="S1198" i="1"/>
  <c r="Q1199" i="1"/>
  <c r="R1199" i="1"/>
  <c r="S1199" i="1"/>
  <c r="Q1200" i="1"/>
  <c r="R1200" i="1"/>
  <c r="S1200" i="1"/>
  <c r="Q1201" i="1"/>
  <c r="R1201" i="1"/>
  <c r="S1201" i="1"/>
  <c r="Q1202" i="1"/>
  <c r="R1202" i="1"/>
  <c r="S1202" i="1"/>
  <c r="Q1203" i="1"/>
  <c r="R1203" i="1"/>
  <c r="S1203" i="1"/>
  <c r="Q1204" i="1"/>
  <c r="R1204" i="1"/>
  <c r="S1204" i="1"/>
  <c r="Q2207" i="1"/>
  <c r="R2207" i="1"/>
  <c r="S2207" i="1"/>
  <c r="Q2208" i="1"/>
  <c r="R2208" i="1"/>
  <c r="S2208" i="1"/>
  <c r="Q2209" i="1"/>
  <c r="R2209" i="1"/>
  <c r="S2209" i="1"/>
  <c r="Q2210" i="1"/>
  <c r="R2210" i="1"/>
  <c r="S2210" i="1"/>
  <c r="Q2211" i="1"/>
  <c r="R2211" i="1"/>
  <c r="S2211" i="1"/>
  <c r="Q2212" i="1"/>
  <c r="R2212" i="1"/>
  <c r="S2212" i="1"/>
  <c r="Q1205" i="1"/>
  <c r="R1205" i="1"/>
  <c r="S1205" i="1"/>
  <c r="Q1206" i="1"/>
  <c r="R1206" i="1"/>
  <c r="S1206" i="1"/>
  <c r="Q1207" i="1"/>
  <c r="R1207" i="1"/>
  <c r="S1207" i="1"/>
  <c r="Q1208" i="1"/>
  <c r="R1208" i="1"/>
  <c r="S1208" i="1"/>
  <c r="Q1209" i="1"/>
  <c r="R1209" i="1"/>
  <c r="S1209" i="1"/>
  <c r="Q1210" i="1"/>
  <c r="R1210" i="1"/>
  <c r="S1210" i="1"/>
  <c r="Q1211" i="1"/>
  <c r="R1211" i="1"/>
  <c r="S1211" i="1"/>
  <c r="Q1212" i="1"/>
  <c r="R1212" i="1"/>
  <c r="S1212" i="1"/>
  <c r="Q1213" i="1"/>
  <c r="R1213" i="1"/>
  <c r="S1213" i="1"/>
  <c r="Q1214" i="1"/>
  <c r="R1214" i="1"/>
  <c r="S1214" i="1"/>
  <c r="Q1215" i="1"/>
  <c r="R1215" i="1"/>
  <c r="S1215" i="1"/>
  <c r="Q1216" i="1"/>
  <c r="R1216" i="1"/>
  <c r="S1216" i="1"/>
  <c r="Q1217" i="1"/>
  <c r="R1217" i="1"/>
  <c r="S1217" i="1"/>
  <c r="Q1218" i="1"/>
  <c r="R1218" i="1"/>
  <c r="S1218" i="1"/>
  <c r="Q3981" i="1"/>
  <c r="R3981" i="1"/>
  <c r="S3981" i="1"/>
  <c r="Q3982" i="1"/>
  <c r="R3982" i="1"/>
  <c r="S3982" i="1"/>
  <c r="Q3983" i="1"/>
  <c r="R3983" i="1"/>
  <c r="S3983" i="1"/>
  <c r="Q3984" i="1"/>
  <c r="R3984" i="1"/>
  <c r="S3984" i="1"/>
  <c r="Q3985" i="1"/>
  <c r="R3985" i="1"/>
  <c r="S3985" i="1"/>
  <c r="Q3986" i="1"/>
  <c r="R3986" i="1"/>
  <c r="S3986" i="1"/>
  <c r="Q3987" i="1"/>
  <c r="R3987" i="1"/>
  <c r="S3987" i="1"/>
  <c r="Q3988" i="1"/>
  <c r="R3988" i="1"/>
  <c r="S3988" i="1"/>
  <c r="Q3989" i="1"/>
  <c r="R3989" i="1"/>
  <c r="S3989" i="1"/>
  <c r="Q3990" i="1"/>
  <c r="R3990" i="1"/>
  <c r="S3990" i="1"/>
  <c r="Q3991" i="1"/>
  <c r="R3991" i="1"/>
  <c r="S3991" i="1"/>
  <c r="Q3992" i="1"/>
  <c r="R3992" i="1"/>
  <c r="S3992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7" i="1"/>
  <c r="R3997" i="1"/>
  <c r="S3997" i="1"/>
  <c r="Q3998" i="1"/>
  <c r="R3998" i="1"/>
  <c r="S3998" i="1"/>
  <c r="Q3999" i="1"/>
  <c r="R3999" i="1"/>
  <c r="S3999" i="1"/>
  <c r="Q4000" i="1"/>
  <c r="R4000" i="1"/>
  <c r="S4000" i="1"/>
  <c r="Q4001" i="1"/>
  <c r="R4001" i="1"/>
  <c r="S4001" i="1"/>
  <c r="Q4002" i="1"/>
  <c r="R4002" i="1"/>
  <c r="S4002" i="1"/>
  <c r="Q4003" i="1"/>
  <c r="R4003" i="1"/>
  <c r="S4003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0" i="1"/>
  <c r="R4010" i="1"/>
  <c r="S4010" i="1"/>
  <c r="Q4011" i="1"/>
  <c r="R4011" i="1"/>
  <c r="S4011" i="1"/>
  <c r="Q4012" i="1"/>
  <c r="R4012" i="1"/>
  <c r="S4012" i="1"/>
  <c r="Q4013" i="1"/>
  <c r="R4013" i="1"/>
  <c r="S4013" i="1"/>
  <c r="Q4014" i="1"/>
  <c r="R4014" i="1"/>
  <c r="S4014" i="1"/>
  <c r="Q4015" i="1"/>
  <c r="R4015" i="1"/>
  <c r="S4015" i="1"/>
  <c r="Q4016" i="1"/>
  <c r="R4016" i="1"/>
  <c r="S4016" i="1"/>
  <c r="Q4017" i="1"/>
  <c r="R4017" i="1"/>
  <c r="S4017" i="1"/>
  <c r="Q4018" i="1"/>
  <c r="R4018" i="1"/>
  <c r="S4018" i="1"/>
  <c r="Q4019" i="1"/>
  <c r="R4019" i="1"/>
  <c r="S4019" i="1"/>
  <c r="Q4020" i="1"/>
  <c r="R4020" i="1"/>
  <c r="S4020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7" i="1"/>
  <c r="R4027" i="1"/>
  <c r="S4027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5" i="1"/>
  <c r="R4035" i="1"/>
  <c r="S4035" i="1"/>
  <c r="Q4036" i="1"/>
  <c r="R4036" i="1"/>
  <c r="S4036" i="1"/>
  <c r="Q4037" i="1"/>
  <c r="R4037" i="1"/>
  <c r="S4037" i="1"/>
  <c r="Q4038" i="1"/>
  <c r="R4038" i="1"/>
  <c r="S4038" i="1"/>
  <c r="Q4039" i="1"/>
  <c r="R4039" i="1"/>
  <c r="S4039" i="1"/>
  <c r="Q4040" i="1"/>
  <c r="R4040" i="1"/>
  <c r="S4040" i="1"/>
  <c r="Q3121" i="1"/>
  <c r="R3121" i="1"/>
  <c r="S3121" i="1"/>
  <c r="Q3122" i="1"/>
  <c r="R3122" i="1"/>
  <c r="S3122" i="1"/>
  <c r="Q3123" i="1"/>
  <c r="R3123" i="1"/>
  <c r="S3123" i="1"/>
  <c r="Q3124" i="1"/>
  <c r="R3124" i="1"/>
  <c r="S3124" i="1"/>
  <c r="Q3125" i="1"/>
  <c r="R3125" i="1"/>
  <c r="S3125" i="1"/>
  <c r="Q3126" i="1"/>
  <c r="R3126" i="1"/>
  <c r="S3126" i="1"/>
  <c r="Q3127" i="1"/>
  <c r="R3127" i="1"/>
  <c r="S3127" i="1"/>
  <c r="Q3128" i="1"/>
  <c r="R3128" i="1"/>
  <c r="S3128" i="1"/>
  <c r="Q3129" i="1"/>
  <c r="R3129" i="1"/>
  <c r="S3129" i="1"/>
  <c r="Q3130" i="1"/>
  <c r="R3130" i="1"/>
  <c r="S3130" i="1"/>
  <c r="Q3131" i="1"/>
  <c r="R3131" i="1"/>
  <c r="S3131" i="1"/>
  <c r="Q3132" i="1"/>
  <c r="R3132" i="1"/>
  <c r="S3132" i="1"/>
  <c r="Q3133" i="1"/>
  <c r="R3133" i="1"/>
  <c r="S3133" i="1"/>
  <c r="Q3134" i="1"/>
  <c r="R3134" i="1"/>
  <c r="S3134" i="1"/>
  <c r="Q3135" i="1"/>
  <c r="R3135" i="1"/>
  <c r="S3135" i="1"/>
  <c r="Q3136" i="1"/>
  <c r="R3136" i="1"/>
  <c r="S3136" i="1"/>
  <c r="Q3137" i="1"/>
  <c r="R3137" i="1"/>
  <c r="S3137" i="1"/>
  <c r="Q3138" i="1"/>
  <c r="R3138" i="1"/>
  <c r="S3138" i="1"/>
  <c r="Q3139" i="1"/>
  <c r="R3139" i="1"/>
  <c r="S3139" i="1"/>
  <c r="Q3140" i="1"/>
  <c r="R3140" i="1"/>
  <c r="S3140" i="1"/>
  <c r="Q3141" i="1"/>
  <c r="R3141" i="1"/>
  <c r="S3141" i="1"/>
  <c r="Q3142" i="1"/>
  <c r="R3142" i="1"/>
  <c r="S3142" i="1"/>
  <c r="Q3143" i="1"/>
  <c r="R3143" i="1"/>
  <c r="S3143" i="1"/>
  <c r="Q3144" i="1"/>
  <c r="R3144" i="1"/>
  <c r="S3144" i="1"/>
  <c r="Q3145" i="1"/>
  <c r="R3145" i="1"/>
  <c r="S3145" i="1"/>
  <c r="Q3146" i="1"/>
  <c r="R3146" i="1"/>
  <c r="S3146" i="1"/>
  <c r="Q3147" i="1"/>
  <c r="R3147" i="1"/>
  <c r="S3147" i="1"/>
  <c r="Q3148" i="1"/>
  <c r="R3148" i="1"/>
  <c r="S3148" i="1"/>
  <c r="Q3149" i="1"/>
  <c r="R3149" i="1"/>
  <c r="S3149" i="1"/>
  <c r="Q3150" i="1"/>
  <c r="R3150" i="1"/>
  <c r="S3150" i="1"/>
  <c r="Q3151" i="1"/>
  <c r="R3151" i="1"/>
  <c r="S3151" i="1"/>
  <c r="Q3152" i="1"/>
  <c r="R3152" i="1"/>
  <c r="S3152" i="1"/>
  <c r="Q3153" i="1"/>
  <c r="R3153" i="1"/>
  <c r="S3153" i="1"/>
  <c r="Q3154" i="1"/>
  <c r="R3154" i="1"/>
  <c r="S3154" i="1"/>
  <c r="Q3155" i="1"/>
  <c r="R3155" i="1"/>
  <c r="S3155" i="1"/>
  <c r="Q3156" i="1"/>
  <c r="R3156" i="1"/>
  <c r="S3156" i="1"/>
  <c r="Q3157" i="1"/>
  <c r="R3157" i="1"/>
  <c r="S3157" i="1"/>
  <c r="Q3158" i="1"/>
  <c r="R3158" i="1"/>
  <c r="S3158" i="1"/>
  <c r="Q3159" i="1"/>
  <c r="R3159" i="1"/>
  <c r="S3159" i="1"/>
  <c r="Q3160" i="1"/>
  <c r="R3160" i="1"/>
  <c r="S3160" i="1"/>
  <c r="Q1219" i="1"/>
  <c r="R1219" i="1"/>
  <c r="S1219" i="1"/>
  <c r="Q1220" i="1"/>
  <c r="R1220" i="1"/>
  <c r="S1220" i="1"/>
  <c r="Q1221" i="1"/>
  <c r="R1221" i="1"/>
  <c r="S1221" i="1"/>
  <c r="Q1222" i="1"/>
  <c r="R1222" i="1"/>
  <c r="S1222" i="1"/>
  <c r="Q1223" i="1"/>
  <c r="R1223" i="1"/>
  <c r="S1223" i="1"/>
  <c r="Q1224" i="1"/>
  <c r="R1224" i="1"/>
  <c r="S1224" i="1"/>
  <c r="Q1225" i="1"/>
  <c r="R1225" i="1"/>
  <c r="S1225" i="1"/>
  <c r="Q1226" i="1"/>
  <c r="R1226" i="1"/>
  <c r="S1226" i="1"/>
  <c r="Q1227" i="1"/>
  <c r="R1227" i="1"/>
  <c r="S1227" i="1"/>
  <c r="Q1228" i="1"/>
  <c r="R1228" i="1"/>
  <c r="S1228" i="1"/>
  <c r="Q1229" i="1"/>
  <c r="R1229" i="1"/>
  <c r="S1229" i="1"/>
  <c r="Q1230" i="1"/>
  <c r="R1230" i="1"/>
  <c r="S1230" i="1"/>
  <c r="Q1231" i="1"/>
  <c r="R1231" i="1"/>
  <c r="S1231" i="1"/>
  <c r="Q1232" i="1"/>
  <c r="R1232" i="1"/>
  <c r="S1232" i="1"/>
  <c r="Q1233" i="1"/>
  <c r="R1233" i="1"/>
  <c r="S1233" i="1"/>
  <c r="Q1234" i="1"/>
  <c r="R1234" i="1"/>
  <c r="S1234" i="1"/>
  <c r="Q1235" i="1"/>
  <c r="R1235" i="1"/>
  <c r="S1235" i="1"/>
  <c r="Q1236" i="1"/>
  <c r="R1236" i="1"/>
  <c r="S1236" i="1"/>
  <c r="Q1237" i="1"/>
  <c r="R1237" i="1"/>
  <c r="S1237" i="1"/>
  <c r="Q1238" i="1"/>
  <c r="R1238" i="1"/>
  <c r="S1238" i="1"/>
  <c r="Q1239" i="1"/>
  <c r="R1239" i="1"/>
  <c r="S1239" i="1"/>
  <c r="Q1240" i="1"/>
  <c r="R1240" i="1"/>
  <c r="S1240" i="1"/>
  <c r="Q1241" i="1"/>
  <c r="R1241" i="1"/>
  <c r="S1241" i="1"/>
  <c r="Q1242" i="1"/>
  <c r="R1242" i="1"/>
  <c r="S1242" i="1"/>
  <c r="Q1243" i="1"/>
  <c r="R1243" i="1"/>
  <c r="S1243" i="1"/>
  <c r="Q1244" i="1"/>
  <c r="R1244" i="1"/>
  <c r="S1244" i="1"/>
  <c r="Q1245" i="1"/>
  <c r="R1245" i="1"/>
  <c r="S1245" i="1"/>
  <c r="Q1246" i="1"/>
  <c r="R1246" i="1"/>
  <c r="S1246" i="1"/>
  <c r="Q1247" i="1"/>
  <c r="R1247" i="1"/>
  <c r="S1247" i="1"/>
  <c r="Q1248" i="1"/>
  <c r="R1248" i="1"/>
  <c r="S1248" i="1"/>
  <c r="Q1249" i="1"/>
  <c r="R1249" i="1"/>
  <c r="S1249" i="1"/>
  <c r="Q1250" i="1"/>
  <c r="R1250" i="1"/>
  <c r="S1250" i="1"/>
  <c r="Q1251" i="1"/>
  <c r="R1251" i="1"/>
  <c r="S1251" i="1"/>
  <c r="Q1252" i="1"/>
  <c r="R1252" i="1"/>
  <c r="S1252" i="1"/>
  <c r="Q1253" i="1"/>
  <c r="R1253" i="1"/>
  <c r="S1253" i="1"/>
  <c r="Q1254" i="1"/>
  <c r="R1254" i="1"/>
  <c r="S1254" i="1"/>
  <c r="Q1255" i="1"/>
  <c r="R1255" i="1"/>
  <c r="S1255" i="1"/>
  <c r="Q1256" i="1"/>
  <c r="R1256" i="1"/>
  <c r="S1256" i="1"/>
  <c r="Q1257" i="1"/>
  <c r="R1257" i="1"/>
  <c r="S1257" i="1"/>
  <c r="Q1258" i="1"/>
  <c r="R1258" i="1"/>
  <c r="S1258" i="1"/>
  <c r="Q1259" i="1"/>
  <c r="R1259" i="1"/>
  <c r="S1259" i="1"/>
  <c r="Q1260" i="1"/>
  <c r="R1260" i="1"/>
  <c r="S1260" i="1"/>
  <c r="Q1261" i="1"/>
  <c r="R1261" i="1"/>
  <c r="S1261" i="1"/>
  <c r="Q1262" i="1"/>
  <c r="R1262" i="1"/>
  <c r="S1262" i="1"/>
  <c r="Q1263" i="1"/>
  <c r="R1263" i="1"/>
  <c r="S1263" i="1"/>
  <c r="Q1264" i="1"/>
  <c r="R1264" i="1"/>
  <c r="S1264" i="1"/>
  <c r="Q1265" i="1"/>
  <c r="R1265" i="1"/>
  <c r="S1265" i="1"/>
  <c r="Q1266" i="1"/>
  <c r="R1266" i="1"/>
  <c r="S1266" i="1"/>
  <c r="Q1267" i="1"/>
  <c r="R1267" i="1"/>
  <c r="S1267" i="1"/>
  <c r="Q1268" i="1"/>
  <c r="R1268" i="1"/>
  <c r="S1268" i="1"/>
  <c r="Q1269" i="1"/>
  <c r="R1269" i="1"/>
  <c r="S1269" i="1"/>
  <c r="Q1270" i="1"/>
  <c r="R1270" i="1"/>
  <c r="S1270" i="1"/>
  <c r="Q1271" i="1"/>
  <c r="R1271" i="1"/>
  <c r="S1271" i="1"/>
  <c r="Q1272" i="1"/>
  <c r="R1272" i="1"/>
  <c r="S1272" i="1"/>
  <c r="Q1273" i="1"/>
  <c r="R1273" i="1"/>
  <c r="S1273" i="1"/>
  <c r="Q1274" i="1"/>
  <c r="R1274" i="1"/>
  <c r="S1274" i="1"/>
  <c r="Q1275" i="1"/>
  <c r="R1275" i="1"/>
  <c r="S1275" i="1"/>
  <c r="Q1276" i="1"/>
  <c r="R1276" i="1"/>
  <c r="S1276" i="1"/>
  <c r="Q1277" i="1"/>
  <c r="R1277" i="1"/>
  <c r="S1277" i="1"/>
  <c r="Q1278" i="1"/>
  <c r="R1278" i="1"/>
  <c r="S1278" i="1"/>
  <c r="Q3161" i="1"/>
  <c r="R3161" i="1"/>
  <c r="S3161" i="1"/>
  <c r="Q3162" i="1"/>
  <c r="R3162" i="1"/>
  <c r="S3162" i="1"/>
  <c r="Q3163" i="1"/>
  <c r="R3163" i="1"/>
  <c r="S3163" i="1"/>
  <c r="Q3164" i="1"/>
  <c r="R3164" i="1"/>
  <c r="S3164" i="1"/>
  <c r="Q3165" i="1"/>
  <c r="R3165" i="1"/>
  <c r="S3165" i="1"/>
  <c r="Q3166" i="1"/>
  <c r="R3166" i="1"/>
  <c r="S3166" i="1"/>
  <c r="Q3167" i="1"/>
  <c r="R3167" i="1"/>
  <c r="S3167" i="1"/>
  <c r="Q3168" i="1"/>
  <c r="R3168" i="1"/>
  <c r="S3168" i="1"/>
  <c r="Q3169" i="1"/>
  <c r="R3169" i="1"/>
  <c r="S3169" i="1"/>
  <c r="Q3170" i="1"/>
  <c r="R3170" i="1"/>
  <c r="S3170" i="1"/>
  <c r="Q3171" i="1"/>
  <c r="R3171" i="1"/>
  <c r="S3171" i="1"/>
  <c r="Q3172" i="1"/>
  <c r="R3172" i="1"/>
  <c r="S3172" i="1"/>
  <c r="Q3173" i="1"/>
  <c r="R3173" i="1"/>
  <c r="S3173" i="1"/>
  <c r="Q3174" i="1"/>
  <c r="R3174" i="1"/>
  <c r="S3174" i="1"/>
  <c r="Q3175" i="1"/>
  <c r="R3175" i="1"/>
  <c r="S3175" i="1"/>
  <c r="Q3176" i="1"/>
  <c r="R3176" i="1"/>
  <c r="S3176" i="1"/>
  <c r="Q3177" i="1"/>
  <c r="R3177" i="1"/>
  <c r="S3177" i="1"/>
  <c r="Q3178" i="1"/>
  <c r="R3178" i="1"/>
  <c r="S3178" i="1"/>
  <c r="Q3179" i="1"/>
  <c r="R3179" i="1"/>
  <c r="S3179" i="1"/>
  <c r="Q3180" i="1"/>
  <c r="R3180" i="1"/>
  <c r="S3180" i="1"/>
  <c r="Q1279" i="1"/>
  <c r="R1279" i="1"/>
  <c r="S1279" i="1"/>
  <c r="Q1280" i="1"/>
  <c r="R1280" i="1"/>
  <c r="S1280" i="1"/>
  <c r="Q1281" i="1"/>
  <c r="R1281" i="1"/>
  <c r="S1281" i="1"/>
  <c r="Q1282" i="1"/>
  <c r="R1282" i="1"/>
  <c r="S1282" i="1"/>
  <c r="Q1283" i="1"/>
  <c r="R1283" i="1"/>
  <c r="S1283" i="1"/>
  <c r="Q1284" i="1"/>
  <c r="R1284" i="1"/>
  <c r="S1284" i="1"/>
  <c r="Q1285" i="1"/>
  <c r="R1285" i="1"/>
  <c r="S1285" i="1"/>
  <c r="Q1286" i="1"/>
  <c r="R1286" i="1"/>
  <c r="S1286" i="1"/>
  <c r="Q1287" i="1"/>
  <c r="R1287" i="1"/>
  <c r="S1287" i="1"/>
  <c r="Q1288" i="1"/>
  <c r="R1288" i="1"/>
  <c r="S1288" i="1"/>
  <c r="Q1289" i="1"/>
  <c r="R1289" i="1"/>
  <c r="S1289" i="1"/>
  <c r="Q1290" i="1"/>
  <c r="R1290" i="1"/>
  <c r="S1290" i="1"/>
  <c r="Q1291" i="1"/>
  <c r="R1291" i="1"/>
  <c r="S1291" i="1"/>
  <c r="Q1292" i="1"/>
  <c r="R1292" i="1"/>
  <c r="S1292" i="1"/>
  <c r="Q1293" i="1"/>
  <c r="R1293" i="1"/>
  <c r="S1293" i="1"/>
  <c r="Q1294" i="1"/>
  <c r="R1294" i="1"/>
  <c r="S1294" i="1"/>
  <c r="Q1295" i="1"/>
  <c r="R1295" i="1"/>
  <c r="S1295" i="1"/>
  <c r="Q1296" i="1"/>
  <c r="R1296" i="1"/>
  <c r="S1296" i="1"/>
  <c r="Q1297" i="1"/>
  <c r="R1297" i="1"/>
  <c r="S1297" i="1"/>
  <c r="Q1298" i="1"/>
  <c r="R1298" i="1"/>
  <c r="S1298" i="1"/>
  <c r="Q1299" i="1"/>
  <c r="R1299" i="1"/>
  <c r="S1299" i="1"/>
  <c r="Q1300" i="1"/>
  <c r="R1300" i="1"/>
  <c r="S1300" i="1"/>
  <c r="Q1301" i="1"/>
  <c r="R1301" i="1"/>
  <c r="S1301" i="1"/>
  <c r="Q1302" i="1"/>
  <c r="R1302" i="1"/>
  <c r="S1302" i="1"/>
  <c r="Q1303" i="1"/>
  <c r="R1303" i="1"/>
  <c r="S1303" i="1"/>
  <c r="Q1304" i="1"/>
  <c r="R1304" i="1"/>
  <c r="S1304" i="1"/>
  <c r="Q1305" i="1"/>
  <c r="R1305" i="1"/>
  <c r="S1305" i="1"/>
  <c r="Q1306" i="1"/>
  <c r="R1306" i="1"/>
  <c r="S1306" i="1"/>
  <c r="Q1307" i="1"/>
  <c r="R1307" i="1"/>
  <c r="S1307" i="1"/>
  <c r="Q1308" i="1"/>
  <c r="R1308" i="1"/>
  <c r="S1308" i="1"/>
  <c r="Q1309" i="1"/>
  <c r="R1309" i="1"/>
  <c r="S1309" i="1"/>
  <c r="Q1310" i="1"/>
  <c r="R1310" i="1"/>
  <c r="S1310" i="1"/>
  <c r="Q1311" i="1"/>
  <c r="R1311" i="1"/>
  <c r="S1311" i="1"/>
  <c r="Q1312" i="1"/>
  <c r="R1312" i="1"/>
  <c r="S1312" i="1"/>
  <c r="Q1313" i="1"/>
  <c r="R1313" i="1"/>
  <c r="S1313" i="1"/>
  <c r="Q1314" i="1"/>
  <c r="R1314" i="1"/>
  <c r="S1314" i="1"/>
  <c r="Q1315" i="1"/>
  <c r="R1315" i="1"/>
  <c r="S1315" i="1"/>
  <c r="Q1316" i="1"/>
  <c r="R1316" i="1"/>
  <c r="S1316" i="1"/>
  <c r="Q1317" i="1"/>
  <c r="R1317" i="1"/>
  <c r="S1317" i="1"/>
  <c r="Q1318" i="1"/>
  <c r="R1318" i="1"/>
  <c r="S1318" i="1"/>
  <c r="Q4041" i="1"/>
  <c r="R4041" i="1"/>
  <c r="S4041" i="1"/>
  <c r="Q4042" i="1"/>
  <c r="R4042" i="1"/>
  <c r="S4042" i="1"/>
  <c r="Q4043" i="1"/>
  <c r="R4043" i="1"/>
  <c r="S4043" i="1"/>
  <c r="Q4044" i="1"/>
  <c r="R4044" i="1"/>
  <c r="S4044" i="1"/>
  <c r="Q4045" i="1"/>
  <c r="R4045" i="1"/>
  <c r="S4045" i="1"/>
  <c r="Q4046" i="1"/>
  <c r="R4046" i="1"/>
  <c r="S4046" i="1"/>
  <c r="Q4047" i="1"/>
  <c r="R4047" i="1"/>
  <c r="S4047" i="1"/>
  <c r="Q4048" i="1"/>
  <c r="R4048" i="1"/>
  <c r="S4048" i="1"/>
  <c r="Q4049" i="1"/>
  <c r="R4049" i="1"/>
  <c r="S4049" i="1"/>
  <c r="Q4050" i="1"/>
  <c r="R4050" i="1"/>
  <c r="S4050" i="1"/>
  <c r="Q4051" i="1"/>
  <c r="R4051" i="1"/>
  <c r="S4051" i="1"/>
  <c r="Q4052" i="1"/>
  <c r="R4052" i="1"/>
  <c r="S4052" i="1"/>
  <c r="Q4053" i="1"/>
  <c r="R4053" i="1"/>
  <c r="S4053" i="1"/>
  <c r="Q4054" i="1"/>
  <c r="R4054" i="1"/>
  <c r="S4054" i="1"/>
  <c r="Q4055" i="1"/>
  <c r="R4055" i="1"/>
  <c r="S4055" i="1"/>
  <c r="Q4056" i="1"/>
  <c r="R4056" i="1"/>
  <c r="S4056" i="1"/>
  <c r="Q4057" i="1"/>
  <c r="R4057" i="1"/>
  <c r="S4057" i="1"/>
  <c r="Q4058" i="1"/>
  <c r="R4058" i="1"/>
  <c r="S4058" i="1"/>
  <c r="Q4059" i="1"/>
  <c r="R4059" i="1"/>
  <c r="S4059" i="1"/>
  <c r="Q4060" i="1"/>
  <c r="R4060" i="1"/>
  <c r="S4060" i="1"/>
  <c r="Q3181" i="1"/>
  <c r="R3181" i="1"/>
  <c r="S3181" i="1"/>
  <c r="Q3182" i="1"/>
  <c r="R3182" i="1"/>
  <c r="S3182" i="1"/>
  <c r="Q3183" i="1"/>
  <c r="R3183" i="1"/>
  <c r="S3183" i="1"/>
  <c r="Q3184" i="1"/>
  <c r="R3184" i="1"/>
  <c r="S3184" i="1"/>
  <c r="Q3185" i="1"/>
  <c r="R3185" i="1"/>
  <c r="S3185" i="1"/>
  <c r="Q3186" i="1"/>
  <c r="R3186" i="1"/>
  <c r="S3186" i="1"/>
  <c r="Q3187" i="1"/>
  <c r="R3187" i="1"/>
  <c r="S3187" i="1"/>
  <c r="Q3188" i="1"/>
  <c r="R3188" i="1"/>
  <c r="S3188" i="1"/>
  <c r="Q3189" i="1"/>
  <c r="R3189" i="1"/>
  <c r="S3189" i="1"/>
  <c r="Q3190" i="1"/>
  <c r="R3190" i="1"/>
  <c r="S3190" i="1"/>
  <c r="Q3191" i="1"/>
  <c r="R3191" i="1"/>
  <c r="S3191" i="1"/>
  <c r="Q3192" i="1"/>
  <c r="R3192" i="1"/>
  <c r="S3192" i="1"/>
  <c r="Q3193" i="1"/>
  <c r="R3193" i="1"/>
  <c r="S3193" i="1"/>
  <c r="Q3194" i="1"/>
  <c r="R3194" i="1"/>
  <c r="S3194" i="1"/>
  <c r="Q3195" i="1"/>
  <c r="R3195" i="1"/>
  <c r="S3195" i="1"/>
  <c r="Q3196" i="1"/>
  <c r="R3196" i="1"/>
  <c r="S3196" i="1"/>
  <c r="Q3197" i="1"/>
  <c r="R3197" i="1"/>
  <c r="S3197" i="1"/>
  <c r="Q3198" i="1"/>
  <c r="R3198" i="1"/>
  <c r="S3198" i="1"/>
  <c r="Q3199" i="1"/>
  <c r="R3199" i="1"/>
  <c r="S3199" i="1"/>
  <c r="Q3200" i="1"/>
  <c r="R3200" i="1"/>
  <c r="S3200" i="1"/>
  <c r="Q1319" i="1"/>
  <c r="R1319" i="1"/>
  <c r="S1319" i="1"/>
  <c r="Q1320" i="1"/>
  <c r="R1320" i="1"/>
  <c r="S1320" i="1"/>
  <c r="Q1321" i="1"/>
  <c r="R1321" i="1"/>
  <c r="S1321" i="1"/>
  <c r="Q1322" i="1"/>
  <c r="R1322" i="1"/>
  <c r="S1322" i="1"/>
  <c r="Q1323" i="1"/>
  <c r="R1323" i="1"/>
  <c r="S1323" i="1"/>
  <c r="Q1324" i="1"/>
  <c r="R1324" i="1"/>
  <c r="S1324" i="1"/>
  <c r="Q1325" i="1"/>
  <c r="R1325" i="1"/>
  <c r="S1325" i="1"/>
  <c r="Q1326" i="1"/>
  <c r="R1326" i="1"/>
  <c r="S1326" i="1"/>
  <c r="Q1327" i="1"/>
  <c r="R1327" i="1"/>
  <c r="S1327" i="1"/>
  <c r="Q1328" i="1"/>
  <c r="R1328" i="1"/>
  <c r="S1328" i="1"/>
  <c r="Q1329" i="1"/>
  <c r="R1329" i="1"/>
  <c r="S1329" i="1"/>
  <c r="Q1330" i="1"/>
  <c r="R1330" i="1"/>
  <c r="S1330" i="1"/>
  <c r="Q1331" i="1"/>
  <c r="R1331" i="1"/>
  <c r="S1331" i="1"/>
  <c r="Q1332" i="1"/>
  <c r="R1332" i="1"/>
  <c r="S1332" i="1"/>
  <c r="Q1333" i="1"/>
  <c r="R1333" i="1"/>
  <c r="S1333" i="1"/>
  <c r="Q1334" i="1"/>
  <c r="R1334" i="1"/>
  <c r="S1334" i="1"/>
  <c r="Q1335" i="1"/>
  <c r="R1335" i="1"/>
  <c r="S1335" i="1"/>
  <c r="Q1336" i="1"/>
  <c r="R1336" i="1"/>
  <c r="S1336" i="1"/>
  <c r="Q1337" i="1"/>
  <c r="R1337" i="1"/>
  <c r="S1337" i="1"/>
  <c r="Q1338" i="1"/>
  <c r="R1338" i="1"/>
  <c r="S1338" i="1"/>
  <c r="Q1339" i="1"/>
  <c r="R1339" i="1"/>
  <c r="S1339" i="1"/>
  <c r="Q1340" i="1"/>
  <c r="R1340" i="1"/>
  <c r="S1340" i="1"/>
  <c r="Q1341" i="1"/>
  <c r="R1341" i="1"/>
  <c r="S1341" i="1"/>
  <c r="Q1342" i="1"/>
  <c r="R1342" i="1"/>
  <c r="S1342" i="1"/>
  <c r="Q1343" i="1"/>
  <c r="R1343" i="1"/>
  <c r="S1343" i="1"/>
  <c r="Q1344" i="1"/>
  <c r="R1344" i="1"/>
  <c r="S1344" i="1"/>
  <c r="Q1345" i="1"/>
  <c r="R1345" i="1"/>
  <c r="S1345" i="1"/>
  <c r="Q1346" i="1"/>
  <c r="R1346" i="1"/>
  <c r="S1346" i="1"/>
  <c r="Q1347" i="1"/>
  <c r="R1347" i="1"/>
  <c r="S1347" i="1"/>
  <c r="Q1348" i="1"/>
  <c r="R1348" i="1"/>
  <c r="S1348" i="1"/>
  <c r="Q1349" i="1"/>
  <c r="R1349" i="1"/>
  <c r="S1349" i="1"/>
  <c r="Q1350" i="1"/>
  <c r="R1350" i="1"/>
  <c r="S1350" i="1"/>
  <c r="Q1351" i="1"/>
  <c r="R1351" i="1"/>
  <c r="S1351" i="1"/>
  <c r="Q1352" i="1"/>
  <c r="R1352" i="1"/>
  <c r="S1352" i="1"/>
  <c r="Q1353" i="1"/>
  <c r="R1353" i="1"/>
  <c r="S1353" i="1"/>
  <c r="Q1354" i="1"/>
  <c r="R1354" i="1"/>
  <c r="S1354" i="1"/>
  <c r="Q1355" i="1"/>
  <c r="R1355" i="1"/>
  <c r="S1355" i="1"/>
  <c r="Q1356" i="1"/>
  <c r="R1356" i="1"/>
  <c r="S1356" i="1"/>
  <c r="Q1357" i="1"/>
  <c r="R1357" i="1"/>
  <c r="S1357" i="1"/>
  <c r="Q1358" i="1"/>
  <c r="R1358" i="1"/>
  <c r="S1358" i="1"/>
  <c r="Q3201" i="1"/>
  <c r="R3201" i="1"/>
  <c r="S3201" i="1"/>
  <c r="Q3202" i="1"/>
  <c r="R3202" i="1"/>
  <c r="S3202" i="1"/>
  <c r="Q4061" i="1"/>
  <c r="R4061" i="1"/>
  <c r="S4061" i="1"/>
  <c r="Q4062" i="1"/>
  <c r="R4062" i="1"/>
  <c r="S4062" i="1"/>
  <c r="Q4063" i="1"/>
  <c r="R4063" i="1"/>
  <c r="S4063" i="1"/>
  <c r="Q4064" i="1"/>
  <c r="R4064" i="1"/>
  <c r="S4064" i="1"/>
  <c r="Q4065" i="1"/>
  <c r="R4065" i="1"/>
  <c r="S4065" i="1"/>
  <c r="Q4066" i="1"/>
  <c r="R4066" i="1"/>
  <c r="S4066" i="1"/>
  <c r="Q4067" i="1"/>
  <c r="R4067" i="1"/>
  <c r="S4067" i="1"/>
  <c r="Q4068" i="1"/>
  <c r="R4068" i="1"/>
  <c r="S4068" i="1"/>
  <c r="Q4069" i="1"/>
  <c r="R4069" i="1"/>
  <c r="S4069" i="1"/>
  <c r="Q4070" i="1"/>
  <c r="R4070" i="1"/>
  <c r="S4070" i="1"/>
  <c r="Q4071" i="1"/>
  <c r="R4071" i="1"/>
  <c r="S4071" i="1"/>
  <c r="Q4072" i="1"/>
  <c r="R4072" i="1"/>
  <c r="S4072" i="1"/>
  <c r="Q4073" i="1"/>
  <c r="R4073" i="1"/>
  <c r="S4073" i="1"/>
  <c r="Q4074" i="1"/>
  <c r="R4074" i="1"/>
  <c r="S4074" i="1"/>
  <c r="Q4075" i="1"/>
  <c r="R4075" i="1"/>
  <c r="S4075" i="1"/>
  <c r="Q4076" i="1"/>
  <c r="R4076" i="1"/>
  <c r="S4076" i="1"/>
  <c r="Q4077" i="1"/>
  <c r="R4077" i="1"/>
  <c r="S4077" i="1"/>
  <c r="Q4078" i="1"/>
  <c r="R4078" i="1"/>
  <c r="S4078" i="1"/>
  <c r="Q1359" i="1"/>
  <c r="R1359" i="1"/>
  <c r="S1359" i="1"/>
  <c r="Q1360" i="1"/>
  <c r="R1360" i="1"/>
  <c r="S1360" i="1"/>
  <c r="Q1361" i="1"/>
  <c r="R1361" i="1"/>
  <c r="S1361" i="1"/>
  <c r="Q1362" i="1"/>
  <c r="R1362" i="1"/>
  <c r="S1362" i="1"/>
  <c r="Q1363" i="1"/>
  <c r="R1363" i="1"/>
  <c r="S1363" i="1"/>
  <c r="Q1364" i="1"/>
  <c r="R1364" i="1"/>
  <c r="S1364" i="1"/>
  <c r="Q1365" i="1"/>
  <c r="R1365" i="1"/>
  <c r="S1365" i="1"/>
  <c r="Q1366" i="1"/>
  <c r="R1366" i="1"/>
  <c r="S1366" i="1"/>
  <c r="Q1367" i="1"/>
  <c r="R1367" i="1"/>
  <c r="S1367" i="1"/>
  <c r="Q3203" i="1"/>
  <c r="R3203" i="1"/>
  <c r="S3203" i="1"/>
  <c r="Q3204" i="1"/>
  <c r="R3204" i="1"/>
  <c r="S3204" i="1"/>
  <c r="Q3205" i="1"/>
  <c r="R3205" i="1"/>
  <c r="S3205" i="1"/>
  <c r="Q3206" i="1"/>
  <c r="R3206" i="1"/>
  <c r="S3206" i="1"/>
  <c r="Q3207" i="1"/>
  <c r="R3207" i="1"/>
  <c r="S3207" i="1"/>
  <c r="Q3208" i="1"/>
  <c r="R3208" i="1"/>
  <c r="S3208" i="1"/>
  <c r="Q3209" i="1"/>
  <c r="R3209" i="1"/>
  <c r="S3209" i="1"/>
  <c r="Q3210" i="1"/>
  <c r="R3210" i="1"/>
  <c r="S3210" i="1"/>
  <c r="Q3211" i="1"/>
  <c r="R3211" i="1"/>
  <c r="S3211" i="1"/>
  <c r="Q3212" i="1"/>
  <c r="R3212" i="1"/>
  <c r="S3212" i="1"/>
  <c r="Q3213" i="1"/>
  <c r="R3213" i="1"/>
  <c r="S3213" i="1"/>
  <c r="Q3214" i="1"/>
  <c r="R3214" i="1"/>
  <c r="S3214" i="1"/>
  <c r="Q3215" i="1"/>
  <c r="R3215" i="1"/>
  <c r="S3215" i="1"/>
  <c r="Q3216" i="1"/>
  <c r="R3216" i="1"/>
  <c r="S3216" i="1"/>
  <c r="Q3217" i="1"/>
  <c r="R3217" i="1"/>
  <c r="S3217" i="1"/>
  <c r="Q3218" i="1"/>
  <c r="R3218" i="1"/>
  <c r="S3218" i="1"/>
  <c r="Q3219" i="1"/>
  <c r="R3219" i="1"/>
  <c r="S3219" i="1"/>
  <c r="Q3220" i="1"/>
  <c r="R3220" i="1"/>
  <c r="S3220" i="1"/>
  <c r="Q3221" i="1"/>
  <c r="R3221" i="1"/>
  <c r="S3221" i="1"/>
  <c r="Q3222" i="1"/>
  <c r="R3222" i="1"/>
  <c r="S3222" i="1"/>
  <c r="Q3223" i="1"/>
  <c r="R3223" i="1"/>
  <c r="S3223" i="1"/>
  <c r="Q3224" i="1"/>
  <c r="R3224" i="1"/>
  <c r="S3224" i="1"/>
  <c r="Q3225" i="1"/>
  <c r="R3225" i="1"/>
  <c r="S3225" i="1"/>
  <c r="Q3226" i="1"/>
  <c r="R3226" i="1"/>
  <c r="S3226" i="1"/>
  <c r="Q3227" i="1"/>
  <c r="R3227" i="1"/>
  <c r="S3227" i="1"/>
  <c r="Q3228" i="1"/>
  <c r="R3228" i="1"/>
  <c r="S3228" i="1"/>
  <c r="Q3229" i="1"/>
  <c r="R3229" i="1"/>
  <c r="S3229" i="1"/>
  <c r="Q3230" i="1"/>
  <c r="R3230" i="1"/>
  <c r="S3230" i="1"/>
  <c r="Q3231" i="1"/>
  <c r="R3231" i="1"/>
  <c r="S3231" i="1"/>
  <c r="Q3232" i="1"/>
  <c r="R3232" i="1"/>
  <c r="S3232" i="1"/>
  <c r="Q3233" i="1"/>
  <c r="R3233" i="1"/>
  <c r="S3233" i="1"/>
  <c r="Q2213" i="1"/>
  <c r="R2213" i="1"/>
  <c r="S2213" i="1"/>
  <c r="Q2214" i="1"/>
  <c r="R2214" i="1"/>
  <c r="S2214" i="1"/>
  <c r="Q2215" i="1"/>
  <c r="R2215" i="1"/>
  <c r="S2215" i="1"/>
  <c r="Q2216" i="1"/>
  <c r="R2216" i="1"/>
  <c r="S2216" i="1"/>
  <c r="Q2217" i="1"/>
  <c r="R2217" i="1"/>
  <c r="S2217" i="1"/>
  <c r="Q1368" i="1"/>
  <c r="R1368" i="1"/>
  <c r="S1368" i="1"/>
  <c r="Q1369" i="1"/>
  <c r="R1369" i="1"/>
  <c r="S1369" i="1"/>
  <c r="Q1370" i="1"/>
  <c r="R1370" i="1"/>
  <c r="S1370" i="1"/>
  <c r="Q1371" i="1"/>
  <c r="R1371" i="1"/>
  <c r="S1371" i="1"/>
  <c r="Q1372" i="1"/>
  <c r="R1372" i="1"/>
  <c r="S1372" i="1"/>
  <c r="Q1373" i="1"/>
  <c r="R1373" i="1"/>
  <c r="S1373" i="1"/>
  <c r="Q1374" i="1"/>
  <c r="R1374" i="1"/>
  <c r="S1374" i="1"/>
  <c r="Q1375" i="1"/>
  <c r="R1375" i="1"/>
  <c r="S1375" i="1"/>
  <c r="Q1376" i="1"/>
  <c r="R1376" i="1"/>
  <c r="S1376" i="1"/>
  <c r="Q1377" i="1"/>
  <c r="R1377" i="1"/>
  <c r="S1377" i="1"/>
  <c r="Q1378" i="1"/>
  <c r="R1378" i="1"/>
  <c r="S1378" i="1"/>
  <c r="Q1379" i="1"/>
  <c r="R1379" i="1"/>
  <c r="S1379" i="1"/>
  <c r="Q1380" i="1"/>
  <c r="R1380" i="1"/>
  <c r="S1380" i="1"/>
  <c r="Q1381" i="1"/>
  <c r="R1381" i="1"/>
  <c r="S1381" i="1"/>
  <c r="Q1382" i="1"/>
  <c r="R1382" i="1"/>
  <c r="S1382" i="1"/>
  <c r="Q1383" i="1"/>
  <c r="R1383" i="1"/>
  <c r="S1383" i="1"/>
  <c r="Q1384" i="1"/>
  <c r="R1384" i="1"/>
  <c r="S1384" i="1"/>
  <c r="Q1385" i="1"/>
  <c r="R1385" i="1"/>
  <c r="S1385" i="1"/>
  <c r="Q1386" i="1"/>
  <c r="R1386" i="1"/>
  <c r="S1386" i="1"/>
  <c r="Q1387" i="1"/>
  <c r="R1387" i="1"/>
  <c r="S1387" i="1"/>
  <c r="Q1388" i="1"/>
  <c r="R1388" i="1"/>
  <c r="S1388" i="1"/>
  <c r="Q1389" i="1"/>
  <c r="R1389" i="1"/>
  <c r="S1389" i="1"/>
  <c r="Q1390" i="1"/>
  <c r="R1390" i="1"/>
  <c r="S1390" i="1"/>
  <c r="Q1391" i="1"/>
  <c r="R1391" i="1"/>
  <c r="S1391" i="1"/>
  <c r="Q1392" i="1"/>
  <c r="R1392" i="1"/>
  <c r="S1392" i="1"/>
  <c r="Q1393" i="1"/>
  <c r="R1393" i="1"/>
  <c r="S1393" i="1"/>
  <c r="Q1394" i="1"/>
  <c r="R1394" i="1"/>
  <c r="S1394" i="1"/>
  <c r="Q1395" i="1"/>
  <c r="R1395" i="1"/>
  <c r="S1395" i="1"/>
  <c r="Q1396" i="1"/>
  <c r="R1396" i="1"/>
  <c r="S1396" i="1"/>
  <c r="Q1397" i="1"/>
  <c r="R1397" i="1"/>
  <c r="S1397" i="1"/>
  <c r="Q1398" i="1"/>
  <c r="R1398" i="1"/>
  <c r="S1398" i="1"/>
  <c r="Q1399" i="1"/>
  <c r="R1399" i="1"/>
  <c r="S1399" i="1"/>
  <c r="Q1400" i="1"/>
  <c r="R1400" i="1"/>
  <c r="S1400" i="1"/>
  <c r="Q1401" i="1"/>
  <c r="R1401" i="1"/>
  <c r="S1401" i="1"/>
  <c r="Q1402" i="1"/>
  <c r="R1402" i="1"/>
  <c r="S1402" i="1"/>
  <c r="Q3234" i="1"/>
  <c r="R3234" i="1"/>
  <c r="S3234" i="1"/>
  <c r="Q3235" i="1"/>
  <c r="R3235" i="1"/>
  <c r="S3235" i="1"/>
  <c r="Q3236" i="1"/>
  <c r="R3236" i="1"/>
  <c r="S3236" i="1"/>
  <c r="Q3237" i="1"/>
  <c r="R3237" i="1"/>
  <c r="S3237" i="1"/>
  <c r="Q3238" i="1"/>
  <c r="R3238" i="1"/>
  <c r="S3238" i="1"/>
  <c r="Q3239" i="1"/>
  <c r="R3239" i="1"/>
  <c r="S3239" i="1"/>
  <c r="Q3240" i="1"/>
  <c r="R3240" i="1"/>
  <c r="S3240" i="1"/>
  <c r="Q3241" i="1"/>
  <c r="R3241" i="1"/>
  <c r="S3241" i="1"/>
  <c r="Q3242" i="1"/>
  <c r="R3242" i="1"/>
  <c r="S3242" i="1"/>
  <c r="Q3243" i="1"/>
  <c r="R3243" i="1"/>
  <c r="S3243" i="1"/>
  <c r="Q3244" i="1"/>
  <c r="R3244" i="1"/>
  <c r="S3244" i="1"/>
  <c r="Q3245" i="1"/>
  <c r="R3245" i="1"/>
  <c r="S3245" i="1"/>
  <c r="Q3246" i="1"/>
  <c r="R3246" i="1"/>
  <c r="S3246" i="1"/>
  <c r="Q3247" i="1"/>
  <c r="R3247" i="1"/>
  <c r="S3247" i="1"/>
  <c r="Q3248" i="1"/>
  <c r="R3248" i="1"/>
  <c r="S3248" i="1"/>
  <c r="Q3249" i="1"/>
  <c r="R3249" i="1"/>
  <c r="S3249" i="1"/>
  <c r="Q3250" i="1"/>
  <c r="R3250" i="1"/>
  <c r="S3250" i="1"/>
  <c r="Q3251" i="1"/>
  <c r="R3251" i="1"/>
  <c r="S3251" i="1"/>
  <c r="Q3252" i="1"/>
  <c r="R3252" i="1"/>
  <c r="S3252" i="1"/>
  <c r="Q3253" i="1"/>
  <c r="R3253" i="1"/>
  <c r="S3253" i="1"/>
  <c r="Q3254" i="1"/>
  <c r="R3254" i="1"/>
  <c r="S3254" i="1"/>
  <c r="Q3255" i="1"/>
  <c r="R3255" i="1"/>
  <c r="S3255" i="1"/>
  <c r="Q3256" i="1"/>
  <c r="R3256" i="1"/>
  <c r="S3256" i="1"/>
  <c r="Q3257" i="1"/>
  <c r="R3257" i="1"/>
  <c r="S3257" i="1"/>
  <c r="Q3258" i="1"/>
  <c r="R3258" i="1"/>
  <c r="S3258" i="1"/>
  <c r="Q3259" i="1"/>
  <c r="R3259" i="1"/>
  <c r="S3259" i="1"/>
  <c r="Q3260" i="1"/>
  <c r="R3260" i="1"/>
  <c r="S3260" i="1"/>
  <c r="Q3261" i="1"/>
  <c r="R3261" i="1"/>
  <c r="S3261" i="1"/>
  <c r="Q3262" i="1"/>
  <c r="R3262" i="1"/>
  <c r="S3262" i="1"/>
  <c r="Q3263" i="1"/>
  <c r="R3263" i="1"/>
  <c r="S3263" i="1"/>
  <c r="Q3264" i="1"/>
  <c r="R3264" i="1"/>
  <c r="S3264" i="1"/>
  <c r="Q3265" i="1"/>
  <c r="R3265" i="1"/>
  <c r="S3265" i="1"/>
  <c r="Q3266" i="1"/>
  <c r="R3266" i="1"/>
  <c r="S3266" i="1"/>
  <c r="Q3267" i="1"/>
  <c r="R3267" i="1"/>
  <c r="S3267" i="1"/>
  <c r="Q3268" i="1"/>
  <c r="R3268" i="1"/>
  <c r="S3268" i="1"/>
  <c r="Q3269" i="1"/>
  <c r="R3269" i="1"/>
  <c r="S3269" i="1"/>
  <c r="Q3270" i="1"/>
  <c r="R3270" i="1"/>
  <c r="S3270" i="1"/>
  <c r="Q3271" i="1"/>
  <c r="R3271" i="1"/>
  <c r="S3271" i="1"/>
  <c r="Q3272" i="1"/>
  <c r="R3272" i="1"/>
  <c r="S3272" i="1"/>
  <c r="Q3273" i="1"/>
  <c r="R3273" i="1"/>
  <c r="S3273" i="1"/>
  <c r="Q1403" i="1"/>
  <c r="R1403" i="1"/>
  <c r="S1403" i="1"/>
  <c r="Q1404" i="1"/>
  <c r="R1404" i="1"/>
  <c r="S1404" i="1"/>
  <c r="Q1405" i="1"/>
  <c r="R1405" i="1"/>
  <c r="S1405" i="1"/>
  <c r="Q1406" i="1"/>
  <c r="R1406" i="1"/>
  <c r="S1406" i="1"/>
  <c r="Q1407" i="1"/>
  <c r="R1407" i="1"/>
  <c r="S1407" i="1"/>
  <c r="Q1408" i="1"/>
  <c r="R1408" i="1"/>
  <c r="S1408" i="1"/>
  <c r="Q1409" i="1"/>
  <c r="R1409" i="1"/>
  <c r="S1409" i="1"/>
  <c r="Q1410" i="1"/>
  <c r="R1410" i="1"/>
  <c r="S1410" i="1"/>
  <c r="Q1411" i="1"/>
  <c r="R1411" i="1"/>
  <c r="S1411" i="1"/>
  <c r="Q1412" i="1"/>
  <c r="R1412" i="1"/>
  <c r="S1412" i="1"/>
  <c r="Q1413" i="1"/>
  <c r="R1413" i="1"/>
  <c r="S1413" i="1"/>
  <c r="Q1414" i="1"/>
  <c r="R1414" i="1"/>
  <c r="S1414" i="1"/>
  <c r="Q1415" i="1"/>
  <c r="R1415" i="1"/>
  <c r="S1415" i="1"/>
  <c r="Q1416" i="1"/>
  <c r="R1416" i="1"/>
  <c r="S1416" i="1"/>
  <c r="Q1417" i="1"/>
  <c r="R1417" i="1"/>
  <c r="S1417" i="1"/>
  <c r="Q1418" i="1"/>
  <c r="R1418" i="1"/>
  <c r="S1418" i="1"/>
  <c r="Q1419" i="1"/>
  <c r="R1419" i="1"/>
  <c r="S1419" i="1"/>
  <c r="Q1420" i="1"/>
  <c r="R1420" i="1"/>
  <c r="S1420" i="1"/>
  <c r="Q1421" i="1"/>
  <c r="R1421" i="1"/>
  <c r="S1421" i="1"/>
  <c r="Q1422" i="1"/>
  <c r="R1422" i="1"/>
  <c r="S1422" i="1"/>
  <c r="Q1423" i="1"/>
  <c r="R1423" i="1"/>
  <c r="S1423" i="1"/>
  <c r="Q1424" i="1"/>
  <c r="R1424" i="1"/>
  <c r="S1424" i="1"/>
  <c r="Q1425" i="1"/>
  <c r="R1425" i="1"/>
  <c r="S1425" i="1"/>
  <c r="Q1426" i="1"/>
  <c r="R1426" i="1"/>
  <c r="S1426" i="1"/>
  <c r="Q1427" i="1"/>
  <c r="R1427" i="1"/>
  <c r="S1427" i="1"/>
  <c r="Q1428" i="1"/>
  <c r="R1428" i="1"/>
  <c r="S1428" i="1"/>
  <c r="Q1429" i="1"/>
  <c r="R1429" i="1"/>
  <c r="S1429" i="1"/>
  <c r="Q1430" i="1"/>
  <c r="R1430" i="1"/>
  <c r="S1430" i="1"/>
  <c r="Q1431" i="1"/>
  <c r="R1431" i="1"/>
  <c r="S1431" i="1"/>
  <c r="Q1432" i="1"/>
  <c r="R1432" i="1"/>
  <c r="S1432" i="1"/>
  <c r="Q1433" i="1"/>
  <c r="R1433" i="1"/>
  <c r="S1433" i="1"/>
  <c r="Q1434" i="1"/>
  <c r="R1434" i="1"/>
  <c r="S1434" i="1"/>
  <c r="Q1435" i="1"/>
  <c r="R1435" i="1"/>
  <c r="S1435" i="1"/>
  <c r="Q1436" i="1"/>
  <c r="R1436" i="1"/>
  <c r="S1436" i="1"/>
  <c r="Q1437" i="1"/>
  <c r="R1437" i="1"/>
  <c r="S1437" i="1"/>
  <c r="Q1438" i="1"/>
  <c r="R1438" i="1"/>
  <c r="S1438" i="1"/>
  <c r="Q1439" i="1"/>
  <c r="R1439" i="1"/>
  <c r="S1439" i="1"/>
  <c r="Q1440" i="1"/>
  <c r="R1440" i="1"/>
  <c r="S1440" i="1"/>
  <c r="Q1441" i="1"/>
  <c r="R1441" i="1"/>
  <c r="S1441" i="1"/>
  <c r="Q1442" i="1"/>
  <c r="R1442" i="1"/>
  <c r="S1442" i="1"/>
  <c r="Q1443" i="1"/>
  <c r="R1443" i="1"/>
  <c r="S1443" i="1"/>
  <c r="Q1444" i="1"/>
  <c r="R1444" i="1"/>
  <c r="S1444" i="1"/>
  <c r="Q1445" i="1"/>
  <c r="R1445" i="1"/>
  <c r="S1445" i="1"/>
  <c r="Q1446" i="1"/>
  <c r="R1446" i="1"/>
  <c r="S1446" i="1"/>
  <c r="Q1447" i="1"/>
  <c r="R1447" i="1"/>
  <c r="S1447" i="1"/>
  <c r="Q1448" i="1"/>
  <c r="R1448" i="1"/>
  <c r="S1448" i="1"/>
  <c r="Q1449" i="1"/>
  <c r="R1449" i="1"/>
  <c r="S1449" i="1"/>
  <c r="Q1450" i="1"/>
  <c r="R1450" i="1"/>
  <c r="S1450" i="1"/>
  <c r="Q1451" i="1"/>
  <c r="R1451" i="1"/>
  <c r="S1451" i="1"/>
  <c r="Q1452" i="1"/>
  <c r="R1452" i="1"/>
  <c r="S1452" i="1"/>
  <c r="Q1453" i="1"/>
  <c r="R1453" i="1"/>
  <c r="S1453" i="1"/>
  <c r="Q1454" i="1"/>
  <c r="R1454" i="1"/>
  <c r="S1454" i="1"/>
  <c r="Q1455" i="1"/>
  <c r="R1455" i="1"/>
  <c r="S1455" i="1"/>
  <c r="Q1456" i="1"/>
  <c r="R1456" i="1"/>
  <c r="S1456" i="1"/>
  <c r="Q1457" i="1"/>
  <c r="R1457" i="1"/>
  <c r="S1457" i="1"/>
  <c r="Q1458" i="1"/>
  <c r="R1458" i="1"/>
  <c r="S1458" i="1"/>
  <c r="Q1459" i="1"/>
  <c r="R1459" i="1"/>
  <c r="S1459" i="1"/>
  <c r="Q1460" i="1"/>
  <c r="R1460" i="1"/>
  <c r="S1460" i="1"/>
  <c r="Q1461" i="1"/>
  <c r="R1461" i="1"/>
  <c r="S1461" i="1"/>
  <c r="Q1462" i="1"/>
  <c r="R1462" i="1"/>
  <c r="S1462" i="1"/>
  <c r="Q3274" i="1"/>
  <c r="R3274" i="1"/>
  <c r="S3274" i="1"/>
  <c r="Q3275" i="1"/>
  <c r="R3275" i="1"/>
  <c r="S3275" i="1"/>
  <c r="Q3276" i="1"/>
  <c r="R3276" i="1"/>
  <c r="S3276" i="1"/>
  <c r="Q3277" i="1"/>
  <c r="R3277" i="1"/>
  <c r="S3277" i="1"/>
  <c r="Q3278" i="1"/>
  <c r="R3278" i="1"/>
  <c r="S3278" i="1"/>
  <c r="Q3279" i="1"/>
  <c r="R3279" i="1"/>
  <c r="S3279" i="1"/>
  <c r="Q3280" i="1"/>
  <c r="R3280" i="1"/>
  <c r="S3280" i="1"/>
  <c r="Q3281" i="1"/>
  <c r="R3281" i="1"/>
  <c r="S3281" i="1"/>
  <c r="Q3282" i="1"/>
  <c r="R3282" i="1"/>
  <c r="S3282" i="1"/>
  <c r="Q3283" i="1"/>
  <c r="R3283" i="1"/>
  <c r="S3283" i="1"/>
  <c r="Q3284" i="1"/>
  <c r="R3284" i="1"/>
  <c r="S3284" i="1"/>
  <c r="Q3285" i="1"/>
  <c r="R3285" i="1"/>
  <c r="S3285" i="1"/>
  <c r="Q3286" i="1"/>
  <c r="R3286" i="1"/>
  <c r="S3286" i="1"/>
  <c r="Q3287" i="1"/>
  <c r="R3287" i="1"/>
  <c r="S3287" i="1"/>
  <c r="Q3288" i="1"/>
  <c r="R3288" i="1"/>
  <c r="S3288" i="1"/>
  <c r="Q3289" i="1"/>
  <c r="R3289" i="1"/>
  <c r="S3289" i="1"/>
  <c r="Q3290" i="1"/>
  <c r="R3290" i="1"/>
  <c r="S3290" i="1"/>
  <c r="Q3291" i="1"/>
  <c r="R3291" i="1"/>
  <c r="S3291" i="1"/>
  <c r="Q3292" i="1"/>
  <c r="R3292" i="1"/>
  <c r="S3292" i="1"/>
  <c r="Q3293" i="1"/>
  <c r="R3293" i="1"/>
  <c r="S3293" i="1"/>
  <c r="Q3294" i="1"/>
  <c r="R3294" i="1"/>
  <c r="S3294" i="1"/>
  <c r="Q3295" i="1"/>
  <c r="R3295" i="1"/>
  <c r="S3295" i="1"/>
  <c r="Q3296" i="1"/>
  <c r="R3296" i="1"/>
  <c r="S3296" i="1"/>
  <c r="Q3297" i="1"/>
  <c r="R3297" i="1"/>
  <c r="S3297" i="1"/>
  <c r="Q3298" i="1"/>
  <c r="R3298" i="1"/>
  <c r="S3298" i="1"/>
  <c r="Q3299" i="1"/>
  <c r="R3299" i="1"/>
  <c r="S3299" i="1"/>
  <c r="Q3300" i="1"/>
  <c r="R3300" i="1"/>
  <c r="S3300" i="1"/>
  <c r="Q3301" i="1"/>
  <c r="R3301" i="1"/>
  <c r="S3301" i="1"/>
  <c r="Q3302" i="1"/>
  <c r="R3302" i="1"/>
  <c r="S3302" i="1"/>
  <c r="Q3303" i="1"/>
  <c r="R3303" i="1"/>
  <c r="S3303" i="1"/>
  <c r="Q3304" i="1"/>
  <c r="R3304" i="1"/>
  <c r="S3304" i="1"/>
  <c r="Q3305" i="1"/>
  <c r="R3305" i="1"/>
  <c r="S3305" i="1"/>
  <c r="Q3306" i="1"/>
  <c r="R3306" i="1"/>
  <c r="S3306" i="1"/>
  <c r="Q3307" i="1"/>
  <c r="R3307" i="1"/>
  <c r="S3307" i="1"/>
  <c r="Q3308" i="1"/>
  <c r="R3308" i="1"/>
  <c r="S3308" i="1"/>
  <c r="Q3309" i="1"/>
  <c r="R3309" i="1"/>
  <c r="S3309" i="1"/>
  <c r="Q3310" i="1"/>
  <c r="R3310" i="1"/>
  <c r="S3310" i="1"/>
  <c r="Q3311" i="1"/>
  <c r="R3311" i="1"/>
  <c r="S3311" i="1"/>
  <c r="Q3312" i="1"/>
  <c r="R3312" i="1"/>
  <c r="S3312" i="1"/>
  <c r="Q3313" i="1"/>
  <c r="R3313" i="1"/>
  <c r="S3313" i="1"/>
  <c r="Q3314" i="1"/>
  <c r="R3314" i="1"/>
  <c r="S3314" i="1"/>
  <c r="Q3315" i="1"/>
  <c r="R3315" i="1"/>
  <c r="S3315" i="1"/>
  <c r="Q3316" i="1"/>
  <c r="R3316" i="1"/>
  <c r="S3316" i="1"/>
  <c r="Q3317" i="1"/>
  <c r="R3317" i="1"/>
  <c r="S3317" i="1"/>
  <c r="Q3318" i="1"/>
  <c r="R3318" i="1"/>
  <c r="S3318" i="1"/>
  <c r="Q3319" i="1"/>
  <c r="R3319" i="1"/>
  <c r="S3319" i="1"/>
  <c r="Q3320" i="1"/>
  <c r="R3320" i="1"/>
  <c r="S3320" i="1"/>
  <c r="Q3321" i="1"/>
  <c r="R3321" i="1"/>
  <c r="S3321" i="1"/>
  <c r="Q3322" i="1"/>
  <c r="R3322" i="1"/>
  <c r="S3322" i="1"/>
  <c r="Q3323" i="1"/>
  <c r="R3323" i="1"/>
  <c r="S3323" i="1"/>
  <c r="Q3324" i="1"/>
  <c r="R3324" i="1"/>
  <c r="S3324" i="1"/>
  <c r="Q3325" i="1"/>
  <c r="R3325" i="1"/>
  <c r="S3325" i="1"/>
  <c r="Q3326" i="1"/>
  <c r="R3326" i="1"/>
  <c r="S3326" i="1"/>
  <c r="Q3327" i="1"/>
  <c r="R3327" i="1"/>
  <c r="S3327" i="1"/>
  <c r="Q3328" i="1"/>
  <c r="R3328" i="1"/>
  <c r="S3328" i="1"/>
  <c r="Q3329" i="1"/>
  <c r="R3329" i="1"/>
  <c r="S3329" i="1"/>
  <c r="Q3330" i="1"/>
  <c r="R3330" i="1"/>
  <c r="S3330" i="1"/>
  <c r="Q3331" i="1"/>
  <c r="R3331" i="1"/>
  <c r="S3331" i="1"/>
  <c r="Q3332" i="1"/>
  <c r="R3332" i="1"/>
  <c r="S3332" i="1"/>
  <c r="Q3333" i="1"/>
  <c r="R3333" i="1"/>
  <c r="S3333" i="1"/>
  <c r="Q3334" i="1"/>
  <c r="R3334" i="1"/>
  <c r="S3334" i="1"/>
  <c r="Q3335" i="1"/>
  <c r="R3335" i="1"/>
  <c r="S3335" i="1"/>
  <c r="Q3336" i="1"/>
  <c r="R3336" i="1"/>
  <c r="S3336" i="1"/>
  <c r="Q3337" i="1"/>
  <c r="R3337" i="1"/>
  <c r="S3337" i="1"/>
  <c r="Q3338" i="1"/>
  <c r="R3338" i="1"/>
  <c r="S3338" i="1"/>
  <c r="Q3339" i="1"/>
  <c r="R3339" i="1"/>
  <c r="S3339" i="1"/>
  <c r="Q3340" i="1"/>
  <c r="R3340" i="1"/>
  <c r="S3340" i="1"/>
  <c r="Q3341" i="1"/>
  <c r="R3341" i="1"/>
  <c r="S3341" i="1"/>
  <c r="Q3342" i="1"/>
  <c r="R3342" i="1"/>
  <c r="S3342" i="1"/>
  <c r="Q3343" i="1"/>
  <c r="R3343" i="1"/>
  <c r="S3343" i="1"/>
  <c r="Q3344" i="1"/>
  <c r="R3344" i="1"/>
  <c r="S3344" i="1"/>
  <c r="Q3345" i="1"/>
  <c r="R3345" i="1"/>
  <c r="S3345" i="1"/>
  <c r="Q3346" i="1"/>
  <c r="R3346" i="1"/>
  <c r="S3346" i="1"/>
  <c r="Q3347" i="1"/>
  <c r="R3347" i="1"/>
  <c r="S3347" i="1"/>
  <c r="Q3348" i="1"/>
  <c r="R3348" i="1"/>
  <c r="S3348" i="1"/>
  <c r="Q3349" i="1"/>
  <c r="R3349" i="1"/>
  <c r="S3349" i="1"/>
  <c r="Q3350" i="1"/>
  <c r="R3350" i="1"/>
  <c r="S3350" i="1"/>
  <c r="Q3351" i="1"/>
  <c r="R3351" i="1"/>
  <c r="S3351" i="1"/>
  <c r="Q3352" i="1"/>
  <c r="R3352" i="1"/>
  <c r="S3352" i="1"/>
  <c r="Q3353" i="1"/>
  <c r="R3353" i="1"/>
  <c r="S3353" i="1"/>
  <c r="Q1463" i="1"/>
  <c r="R1463" i="1"/>
  <c r="S1463" i="1"/>
  <c r="Q1464" i="1"/>
  <c r="R1464" i="1"/>
  <c r="S1464" i="1"/>
  <c r="Q1465" i="1"/>
  <c r="R1465" i="1"/>
  <c r="S1465" i="1"/>
  <c r="Q1466" i="1"/>
  <c r="R1466" i="1"/>
  <c r="S1466" i="1"/>
  <c r="Q1467" i="1"/>
  <c r="R1467" i="1"/>
  <c r="S1467" i="1"/>
  <c r="Q1468" i="1"/>
  <c r="R1468" i="1"/>
  <c r="S1468" i="1"/>
  <c r="Q1469" i="1"/>
  <c r="R1469" i="1"/>
  <c r="S1469" i="1"/>
  <c r="Q1470" i="1"/>
  <c r="R1470" i="1"/>
  <c r="S1470" i="1"/>
  <c r="Q1471" i="1"/>
  <c r="R1471" i="1"/>
  <c r="S1471" i="1"/>
  <c r="Q1472" i="1"/>
  <c r="R1472" i="1"/>
  <c r="S1472" i="1"/>
  <c r="Q1473" i="1"/>
  <c r="R1473" i="1"/>
  <c r="S1473" i="1"/>
  <c r="Q1474" i="1"/>
  <c r="R1474" i="1"/>
  <c r="S1474" i="1"/>
  <c r="Q1475" i="1"/>
  <c r="R1475" i="1"/>
  <c r="S1475" i="1"/>
  <c r="Q1476" i="1"/>
  <c r="R1476" i="1"/>
  <c r="S1476" i="1"/>
  <c r="Q1477" i="1"/>
  <c r="R1477" i="1"/>
  <c r="S1477" i="1"/>
  <c r="Q1478" i="1"/>
  <c r="R1478" i="1"/>
  <c r="S1478" i="1"/>
  <c r="Q1479" i="1"/>
  <c r="R1479" i="1"/>
  <c r="S1479" i="1"/>
  <c r="Q1480" i="1"/>
  <c r="R1480" i="1"/>
  <c r="S1480" i="1"/>
  <c r="Q1481" i="1"/>
  <c r="R1481" i="1"/>
  <c r="S1481" i="1"/>
  <c r="Q1482" i="1"/>
  <c r="R1482" i="1"/>
  <c r="S1482" i="1"/>
  <c r="Q3354" i="1"/>
  <c r="R3354" i="1"/>
  <c r="S3354" i="1"/>
  <c r="Q3355" i="1"/>
  <c r="R3355" i="1"/>
  <c r="S3355" i="1"/>
  <c r="Q3356" i="1"/>
  <c r="R3356" i="1"/>
  <c r="S3356" i="1"/>
  <c r="Q3357" i="1"/>
  <c r="R3357" i="1"/>
  <c r="S3357" i="1"/>
  <c r="Q3358" i="1"/>
  <c r="R3358" i="1"/>
  <c r="S3358" i="1"/>
  <c r="Q3359" i="1"/>
  <c r="R3359" i="1"/>
  <c r="S3359" i="1"/>
  <c r="Q3360" i="1"/>
  <c r="R3360" i="1"/>
  <c r="S3360" i="1"/>
  <c r="Q3361" i="1"/>
  <c r="R3361" i="1"/>
  <c r="S3361" i="1"/>
  <c r="Q3362" i="1"/>
  <c r="R3362" i="1"/>
  <c r="S3362" i="1"/>
  <c r="Q3363" i="1"/>
  <c r="R3363" i="1"/>
  <c r="S3363" i="1"/>
  <c r="Q4079" i="1"/>
  <c r="R4079" i="1"/>
  <c r="S4079" i="1"/>
  <c r="Q4080" i="1"/>
  <c r="R4080" i="1"/>
  <c r="S4080" i="1"/>
  <c r="Q4081" i="1"/>
  <c r="R4081" i="1"/>
  <c r="S4081" i="1"/>
  <c r="Q4082" i="1"/>
  <c r="R4082" i="1"/>
  <c r="S4082" i="1"/>
  <c r="Q4083" i="1"/>
  <c r="R4083" i="1"/>
  <c r="S4083" i="1"/>
  <c r="Q4084" i="1"/>
  <c r="R4084" i="1"/>
  <c r="S4084" i="1"/>
  <c r="Q4085" i="1"/>
  <c r="R4085" i="1"/>
  <c r="S4085" i="1"/>
  <c r="Q4086" i="1"/>
  <c r="R4086" i="1"/>
  <c r="S4086" i="1"/>
  <c r="Q4087" i="1"/>
  <c r="R4087" i="1"/>
  <c r="S4087" i="1"/>
  <c r="Q4088" i="1"/>
  <c r="R4088" i="1"/>
  <c r="S4088" i="1"/>
  <c r="Q1483" i="1"/>
  <c r="R1483" i="1"/>
  <c r="S1483" i="1"/>
  <c r="Q1484" i="1"/>
  <c r="R1484" i="1"/>
  <c r="S1484" i="1"/>
  <c r="Q1485" i="1"/>
  <c r="R1485" i="1"/>
  <c r="S1485" i="1"/>
  <c r="Q1486" i="1"/>
  <c r="R1486" i="1"/>
  <c r="S1486" i="1"/>
  <c r="Q1487" i="1"/>
  <c r="R1487" i="1"/>
  <c r="S1487" i="1"/>
  <c r="Q1488" i="1"/>
  <c r="R1488" i="1"/>
  <c r="S1488" i="1"/>
  <c r="Q1489" i="1"/>
  <c r="R1489" i="1"/>
  <c r="S1489" i="1"/>
  <c r="Q1490" i="1"/>
  <c r="R1490" i="1"/>
  <c r="S1490" i="1"/>
  <c r="Q1491" i="1"/>
  <c r="R1491" i="1"/>
  <c r="S1491" i="1"/>
  <c r="Q1492" i="1"/>
  <c r="R1492" i="1"/>
  <c r="S1492" i="1"/>
  <c r="Q1493" i="1"/>
  <c r="R1493" i="1"/>
  <c r="S1493" i="1"/>
  <c r="Q1494" i="1"/>
  <c r="R1494" i="1"/>
  <c r="S1494" i="1"/>
  <c r="Q1495" i="1"/>
  <c r="R1495" i="1"/>
  <c r="S1495" i="1"/>
  <c r="Q1496" i="1"/>
  <c r="R1496" i="1"/>
  <c r="S1496" i="1"/>
  <c r="Q1497" i="1"/>
  <c r="R1497" i="1"/>
  <c r="S1497" i="1"/>
  <c r="Q1498" i="1"/>
  <c r="R1498" i="1"/>
  <c r="S1498" i="1"/>
  <c r="Q1499" i="1"/>
  <c r="R1499" i="1"/>
  <c r="S1499" i="1"/>
  <c r="Q1500" i="1"/>
  <c r="R1500" i="1"/>
  <c r="S1500" i="1"/>
  <c r="Q1501" i="1"/>
  <c r="R1501" i="1"/>
  <c r="S1501" i="1"/>
  <c r="Q1502" i="1"/>
  <c r="R1502" i="1"/>
  <c r="S1502" i="1"/>
  <c r="Q1503" i="1"/>
  <c r="R1503" i="1"/>
  <c r="S1503" i="1"/>
  <c r="Q1504" i="1"/>
  <c r="R1504" i="1"/>
  <c r="S1504" i="1"/>
  <c r="Q1505" i="1"/>
  <c r="R1505" i="1"/>
  <c r="S1505" i="1"/>
  <c r="Q1506" i="1"/>
  <c r="R1506" i="1"/>
  <c r="S1506" i="1"/>
  <c r="Q1507" i="1"/>
  <c r="R1507" i="1"/>
  <c r="S1507" i="1"/>
  <c r="Q1508" i="1"/>
  <c r="R1508" i="1"/>
  <c r="S1508" i="1"/>
  <c r="Q1509" i="1"/>
  <c r="R1509" i="1"/>
  <c r="S1509" i="1"/>
  <c r="Q1510" i="1"/>
  <c r="R1510" i="1"/>
  <c r="S1510" i="1"/>
  <c r="Q1511" i="1"/>
  <c r="R1511" i="1"/>
  <c r="S1511" i="1"/>
  <c r="Q1512" i="1"/>
  <c r="R1512" i="1"/>
  <c r="S1512" i="1"/>
  <c r="Q1513" i="1"/>
  <c r="R1513" i="1"/>
  <c r="S1513" i="1"/>
  <c r="Q1514" i="1"/>
  <c r="R1514" i="1"/>
  <c r="S1514" i="1"/>
  <c r="Q1515" i="1"/>
  <c r="R1515" i="1"/>
  <c r="S1515" i="1"/>
  <c r="Q1516" i="1"/>
  <c r="R1516" i="1"/>
  <c r="S1516" i="1"/>
  <c r="Q1517" i="1"/>
  <c r="R1517" i="1"/>
  <c r="S1517" i="1"/>
  <c r="Q1518" i="1"/>
  <c r="R1518" i="1"/>
  <c r="S1518" i="1"/>
  <c r="Q1519" i="1"/>
  <c r="R1519" i="1"/>
  <c r="S1519" i="1"/>
  <c r="Q1520" i="1"/>
  <c r="R1520" i="1"/>
  <c r="S1520" i="1"/>
  <c r="Q1521" i="1"/>
  <c r="R1521" i="1"/>
  <c r="S1521" i="1"/>
  <c r="Q1522" i="1"/>
  <c r="R1522" i="1"/>
  <c r="S1522" i="1"/>
  <c r="Q1523" i="1"/>
  <c r="R1523" i="1"/>
  <c r="S1523" i="1"/>
  <c r="Q1524" i="1"/>
  <c r="R1524" i="1"/>
  <c r="S1524" i="1"/>
  <c r="Q1525" i="1"/>
  <c r="R1525" i="1"/>
  <c r="S1525" i="1"/>
  <c r="Q1526" i="1"/>
  <c r="R1526" i="1"/>
  <c r="S1526" i="1"/>
  <c r="Q1527" i="1"/>
  <c r="R1527" i="1"/>
  <c r="S1527" i="1"/>
  <c r="Q1528" i="1"/>
  <c r="R1528" i="1"/>
  <c r="S1528" i="1"/>
  <c r="Q1529" i="1"/>
  <c r="R1529" i="1"/>
  <c r="S1529" i="1"/>
  <c r="Q1530" i="1"/>
  <c r="R1530" i="1"/>
  <c r="S1530" i="1"/>
  <c r="Q1531" i="1"/>
  <c r="R1531" i="1"/>
  <c r="S1531" i="1"/>
  <c r="Q1532" i="1"/>
  <c r="R1532" i="1"/>
  <c r="S1532" i="1"/>
  <c r="Q1533" i="1"/>
  <c r="R1533" i="1"/>
  <c r="S1533" i="1"/>
  <c r="Q1534" i="1"/>
  <c r="R1534" i="1"/>
  <c r="S1534" i="1"/>
  <c r="Q1535" i="1"/>
  <c r="R1535" i="1"/>
  <c r="S1535" i="1"/>
  <c r="Q1536" i="1"/>
  <c r="R1536" i="1"/>
  <c r="S1536" i="1"/>
  <c r="Q1537" i="1"/>
  <c r="R1537" i="1"/>
  <c r="S1537" i="1"/>
  <c r="Q1538" i="1"/>
  <c r="R1538" i="1"/>
  <c r="S1538" i="1"/>
  <c r="Q1539" i="1"/>
  <c r="R1539" i="1"/>
  <c r="S1539" i="1"/>
  <c r="Q1540" i="1"/>
  <c r="R1540" i="1"/>
  <c r="S1540" i="1"/>
  <c r="Q1541" i="1"/>
  <c r="R1541" i="1"/>
  <c r="S1541" i="1"/>
  <c r="Q1542" i="1"/>
  <c r="R1542" i="1"/>
  <c r="S1542" i="1"/>
  <c r="Q1543" i="1"/>
  <c r="R1543" i="1"/>
  <c r="S1543" i="1"/>
  <c r="Q1544" i="1"/>
  <c r="R1544" i="1"/>
  <c r="S1544" i="1"/>
  <c r="Q1545" i="1"/>
  <c r="R1545" i="1"/>
  <c r="S1545" i="1"/>
  <c r="Q1546" i="1"/>
  <c r="R1546" i="1"/>
  <c r="S1546" i="1"/>
  <c r="Q1547" i="1"/>
  <c r="R1547" i="1"/>
  <c r="S1547" i="1"/>
  <c r="Q1548" i="1"/>
  <c r="R1548" i="1"/>
  <c r="S1548" i="1"/>
  <c r="Q1549" i="1"/>
  <c r="R1549" i="1"/>
  <c r="S1549" i="1"/>
  <c r="Q1550" i="1"/>
  <c r="R1550" i="1"/>
  <c r="S1550" i="1"/>
  <c r="Q1551" i="1"/>
  <c r="R1551" i="1"/>
  <c r="S1551" i="1"/>
  <c r="Q1552" i="1"/>
  <c r="R1552" i="1"/>
  <c r="S1552" i="1"/>
  <c r="Q1553" i="1"/>
  <c r="R1553" i="1"/>
  <c r="S1553" i="1"/>
  <c r="Q1554" i="1"/>
  <c r="R1554" i="1"/>
  <c r="S1554" i="1"/>
  <c r="Q1555" i="1"/>
  <c r="R1555" i="1"/>
  <c r="S1555" i="1"/>
  <c r="Q1556" i="1"/>
  <c r="R1556" i="1"/>
  <c r="S1556" i="1"/>
  <c r="Q1557" i="1"/>
  <c r="R1557" i="1"/>
  <c r="S1557" i="1"/>
  <c r="Q1558" i="1"/>
  <c r="R1558" i="1"/>
  <c r="S1558" i="1"/>
  <c r="Q1559" i="1"/>
  <c r="R1559" i="1"/>
  <c r="S1559" i="1"/>
  <c r="Q1560" i="1"/>
  <c r="R1560" i="1"/>
  <c r="S1560" i="1"/>
  <c r="Q1561" i="1"/>
  <c r="R1561" i="1"/>
  <c r="S1561" i="1"/>
  <c r="Q1562" i="1"/>
  <c r="R1562" i="1"/>
  <c r="S1562" i="1"/>
  <c r="Q1563" i="1"/>
  <c r="R1563" i="1"/>
  <c r="S1563" i="1"/>
  <c r="Q1564" i="1"/>
  <c r="R1564" i="1"/>
  <c r="S1564" i="1"/>
  <c r="Q1565" i="1"/>
  <c r="R1565" i="1"/>
  <c r="S1565" i="1"/>
  <c r="Q1566" i="1"/>
  <c r="R1566" i="1"/>
  <c r="S1566" i="1"/>
  <c r="Q1567" i="1"/>
  <c r="R1567" i="1"/>
  <c r="S1567" i="1"/>
  <c r="Q1568" i="1"/>
  <c r="R1568" i="1"/>
  <c r="S1568" i="1"/>
  <c r="Q1569" i="1"/>
  <c r="R1569" i="1"/>
  <c r="S1569" i="1"/>
  <c r="Q1570" i="1"/>
  <c r="R1570" i="1"/>
  <c r="S1570" i="1"/>
  <c r="Q1571" i="1"/>
  <c r="R1571" i="1"/>
  <c r="S1571" i="1"/>
  <c r="Q1572" i="1"/>
  <c r="R1572" i="1"/>
  <c r="S1572" i="1"/>
  <c r="Q3364" i="1"/>
  <c r="R3364" i="1"/>
  <c r="S3364" i="1"/>
  <c r="Q3365" i="1"/>
  <c r="R3365" i="1"/>
  <c r="S3365" i="1"/>
  <c r="Q3366" i="1"/>
  <c r="R3366" i="1"/>
  <c r="S3366" i="1"/>
  <c r="Q3367" i="1"/>
  <c r="R3367" i="1"/>
  <c r="S3367" i="1"/>
  <c r="Q3368" i="1"/>
  <c r="R3368" i="1"/>
  <c r="S3368" i="1"/>
  <c r="Q3369" i="1"/>
  <c r="R3369" i="1"/>
  <c r="S3369" i="1"/>
  <c r="Q3370" i="1"/>
  <c r="R3370" i="1"/>
  <c r="S3370" i="1"/>
  <c r="Q3371" i="1"/>
  <c r="R3371" i="1"/>
  <c r="S3371" i="1"/>
  <c r="Q3372" i="1"/>
  <c r="R3372" i="1"/>
  <c r="S3372" i="1"/>
  <c r="Q3373" i="1"/>
  <c r="R3373" i="1"/>
  <c r="S3373" i="1"/>
  <c r="Q3374" i="1"/>
  <c r="R3374" i="1"/>
  <c r="S3374" i="1"/>
  <c r="Q3375" i="1"/>
  <c r="R3375" i="1"/>
  <c r="S3375" i="1"/>
  <c r="Q3376" i="1"/>
  <c r="R3376" i="1"/>
  <c r="S3376" i="1"/>
  <c r="Q3377" i="1"/>
  <c r="R3377" i="1"/>
  <c r="S3377" i="1"/>
  <c r="Q3378" i="1"/>
  <c r="R3378" i="1"/>
  <c r="S3378" i="1"/>
  <c r="Q3379" i="1"/>
  <c r="R3379" i="1"/>
  <c r="S3379" i="1"/>
  <c r="Q3380" i="1"/>
  <c r="R3380" i="1"/>
  <c r="S3380" i="1"/>
  <c r="Q3381" i="1"/>
  <c r="R3381" i="1"/>
  <c r="S3381" i="1"/>
  <c r="Q3382" i="1"/>
  <c r="R3382" i="1"/>
  <c r="S3382" i="1"/>
  <c r="Q3383" i="1"/>
  <c r="R3383" i="1"/>
  <c r="S3383" i="1"/>
  <c r="Q3384" i="1"/>
  <c r="R3384" i="1"/>
  <c r="S3384" i="1"/>
  <c r="Q3385" i="1"/>
  <c r="R3385" i="1"/>
  <c r="S3385" i="1"/>
  <c r="Q3386" i="1"/>
  <c r="R3386" i="1"/>
  <c r="S3386" i="1"/>
  <c r="Q3387" i="1"/>
  <c r="R3387" i="1"/>
  <c r="S3387" i="1"/>
  <c r="Q3388" i="1"/>
  <c r="R3388" i="1"/>
  <c r="S3388" i="1"/>
  <c r="Q3389" i="1"/>
  <c r="R3389" i="1"/>
  <c r="S3389" i="1"/>
  <c r="Q3390" i="1"/>
  <c r="R3390" i="1"/>
  <c r="S3390" i="1"/>
  <c r="Q3391" i="1"/>
  <c r="R3391" i="1"/>
  <c r="S3391" i="1"/>
  <c r="Q3392" i="1"/>
  <c r="R3392" i="1"/>
  <c r="S3392" i="1"/>
  <c r="Q3393" i="1"/>
  <c r="R3393" i="1"/>
  <c r="S3393" i="1"/>
  <c r="Q3394" i="1"/>
  <c r="R3394" i="1"/>
  <c r="S3394" i="1"/>
  <c r="Q3395" i="1"/>
  <c r="R3395" i="1"/>
  <c r="S3395" i="1"/>
  <c r="Q3396" i="1"/>
  <c r="R3396" i="1"/>
  <c r="S3396" i="1"/>
  <c r="Q3397" i="1"/>
  <c r="R3397" i="1"/>
  <c r="S3397" i="1"/>
  <c r="Q3398" i="1"/>
  <c r="R3398" i="1"/>
  <c r="S3398" i="1"/>
  <c r="Q3399" i="1"/>
  <c r="R3399" i="1"/>
  <c r="S3399" i="1"/>
  <c r="Q3400" i="1"/>
  <c r="R3400" i="1"/>
  <c r="S3400" i="1"/>
  <c r="Q3401" i="1"/>
  <c r="R3401" i="1"/>
  <c r="S3401" i="1"/>
  <c r="Q3402" i="1"/>
  <c r="R3402" i="1"/>
  <c r="S3402" i="1"/>
  <c r="Q3403" i="1"/>
  <c r="R3403" i="1"/>
  <c r="S3403" i="1"/>
  <c r="Q3404" i="1"/>
  <c r="R3404" i="1"/>
  <c r="S3404" i="1"/>
  <c r="Q3405" i="1"/>
  <c r="R3405" i="1"/>
  <c r="S3405" i="1"/>
  <c r="Q3406" i="1"/>
  <c r="R3406" i="1"/>
  <c r="S3406" i="1"/>
  <c r="Q3407" i="1"/>
  <c r="R3407" i="1"/>
  <c r="S3407" i="1"/>
  <c r="Q3408" i="1"/>
  <c r="R3408" i="1"/>
  <c r="S3408" i="1"/>
  <c r="Q3409" i="1"/>
  <c r="R3409" i="1"/>
  <c r="S3409" i="1"/>
  <c r="Q3410" i="1"/>
  <c r="R3410" i="1"/>
  <c r="S3410" i="1"/>
  <c r="Q3411" i="1"/>
  <c r="R3411" i="1"/>
  <c r="S3411" i="1"/>
  <c r="Q3412" i="1"/>
  <c r="R3412" i="1"/>
  <c r="S3412" i="1"/>
  <c r="Q3413" i="1"/>
  <c r="R3413" i="1"/>
  <c r="S3413" i="1"/>
  <c r="Q3414" i="1"/>
  <c r="R3414" i="1"/>
  <c r="S3414" i="1"/>
  <c r="Q3415" i="1"/>
  <c r="R3415" i="1"/>
  <c r="S3415" i="1"/>
  <c r="Q3416" i="1"/>
  <c r="R3416" i="1"/>
  <c r="S3416" i="1"/>
  <c r="Q3417" i="1"/>
  <c r="R3417" i="1"/>
  <c r="S3417" i="1"/>
  <c r="Q3418" i="1"/>
  <c r="R3418" i="1"/>
  <c r="S3418" i="1"/>
  <c r="Q3419" i="1"/>
  <c r="R3419" i="1"/>
  <c r="S3419" i="1"/>
  <c r="Q3420" i="1"/>
  <c r="R3420" i="1"/>
  <c r="S3420" i="1"/>
  <c r="Q3421" i="1"/>
  <c r="R3421" i="1"/>
  <c r="S3421" i="1"/>
  <c r="Q3422" i="1"/>
  <c r="R3422" i="1"/>
  <c r="S3422" i="1"/>
  <c r="Q3423" i="1"/>
  <c r="R3423" i="1"/>
  <c r="S3423" i="1"/>
  <c r="Q3424" i="1"/>
  <c r="R3424" i="1"/>
  <c r="S3424" i="1"/>
  <c r="Q3425" i="1"/>
  <c r="R3425" i="1"/>
  <c r="S3425" i="1"/>
  <c r="Q3426" i="1"/>
  <c r="R3426" i="1"/>
  <c r="S3426" i="1"/>
  <c r="Q3427" i="1"/>
  <c r="R3427" i="1"/>
  <c r="S3427" i="1"/>
  <c r="Q3428" i="1"/>
  <c r="R3428" i="1"/>
  <c r="S3428" i="1"/>
  <c r="Q3429" i="1"/>
  <c r="R3429" i="1"/>
  <c r="S3429" i="1"/>
  <c r="Q3430" i="1"/>
  <c r="R3430" i="1"/>
  <c r="S3430" i="1"/>
  <c r="Q3431" i="1"/>
  <c r="R3431" i="1"/>
  <c r="S3431" i="1"/>
  <c r="Q3432" i="1"/>
  <c r="R3432" i="1"/>
  <c r="S3432" i="1"/>
  <c r="Q3433" i="1"/>
  <c r="R3433" i="1"/>
  <c r="S3433" i="1"/>
  <c r="Q4089" i="1"/>
  <c r="R4089" i="1"/>
  <c r="S4089" i="1"/>
  <c r="Q4090" i="1"/>
  <c r="R4090" i="1"/>
  <c r="S4090" i="1"/>
  <c r="Q4091" i="1"/>
  <c r="R4091" i="1"/>
  <c r="S4091" i="1"/>
  <c r="Q4092" i="1"/>
  <c r="R4092" i="1"/>
  <c r="S4092" i="1"/>
  <c r="Q4093" i="1"/>
  <c r="R4093" i="1"/>
  <c r="S4093" i="1"/>
  <c r="Q4094" i="1"/>
  <c r="R4094" i="1"/>
  <c r="S4094" i="1"/>
  <c r="Q4095" i="1"/>
  <c r="R4095" i="1"/>
  <c r="S4095" i="1"/>
  <c r="Q2218" i="1"/>
  <c r="R2218" i="1"/>
  <c r="S2218" i="1"/>
  <c r="Q2219" i="1"/>
  <c r="R2219" i="1"/>
  <c r="S2219" i="1"/>
  <c r="Q2220" i="1"/>
  <c r="R2220" i="1"/>
  <c r="S2220" i="1"/>
  <c r="Q2221" i="1"/>
  <c r="R2221" i="1"/>
  <c r="S2221" i="1"/>
  <c r="Q2222" i="1"/>
  <c r="R2222" i="1"/>
  <c r="S2222" i="1"/>
  <c r="Q2223" i="1"/>
  <c r="R2223" i="1"/>
  <c r="S2223" i="1"/>
  <c r="Q2224" i="1"/>
  <c r="R2224" i="1"/>
  <c r="S2224" i="1"/>
  <c r="Q2225" i="1"/>
  <c r="R2225" i="1"/>
  <c r="S2225" i="1"/>
  <c r="Q2226" i="1"/>
  <c r="R2226" i="1"/>
  <c r="S2226" i="1"/>
  <c r="Q2227" i="1"/>
  <c r="R2227" i="1"/>
  <c r="S2227" i="1"/>
  <c r="Q2228" i="1"/>
  <c r="R2228" i="1"/>
  <c r="S2228" i="1"/>
  <c r="Q2229" i="1"/>
  <c r="R2229" i="1"/>
  <c r="S2229" i="1"/>
  <c r="Q2230" i="1"/>
  <c r="R2230" i="1"/>
  <c r="S2230" i="1"/>
  <c r="Q2231" i="1"/>
  <c r="R2231" i="1"/>
  <c r="S2231" i="1"/>
  <c r="Q2232" i="1"/>
  <c r="R2232" i="1"/>
  <c r="S2232" i="1"/>
  <c r="Q2233" i="1"/>
  <c r="R2233" i="1"/>
  <c r="S2233" i="1"/>
  <c r="Q2234" i="1"/>
  <c r="R2234" i="1"/>
  <c r="S2234" i="1"/>
  <c r="Q2235" i="1"/>
  <c r="R2235" i="1"/>
  <c r="S2235" i="1"/>
  <c r="Q2236" i="1"/>
  <c r="R2236" i="1"/>
  <c r="S2236" i="1"/>
  <c r="Q1573" i="1"/>
  <c r="R1573" i="1"/>
  <c r="S1573" i="1"/>
  <c r="Q1574" i="1"/>
  <c r="R1574" i="1"/>
  <c r="S1574" i="1"/>
  <c r="Q1575" i="1"/>
  <c r="R1575" i="1"/>
  <c r="S1575" i="1"/>
  <c r="Q1576" i="1"/>
  <c r="R1576" i="1"/>
  <c r="S1576" i="1"/>
  <c r="Q1577" i="1"/>
  <c r="R1577" i="1"/>
  <c r="S1577" i="1"/>
  <c r="Q1578" i="1"/>
  <c r="R1578" i="1"/>
  <c r="S1578" i="1"/>
  <c r="Q1579" i="1"/>
  <c r="R1579" i="1"/>
  <c r="S1579" i="1"/>
  <c r="Q1580" i="1"/>
  <c r="R1580" i="1"/>
  <c r="S1580" i="1"/>
  <c r="Q1581" i="1"/>
  <c r="R1581" i="1"/>
  <c r="S1581" i="1"/>
  <c r="Q1582" i="1"/>
  <c r="R1582" i="1"/>
  <c r="S1582" i="1"/>
  <c r="Q1583" i="1"/>
  <c r="R1583" i="1"/>
  <c r="S1583" i="1"/>
  <c r="Q1584" i="1"/>
  <c r="R1584" i="1"/>
  <c r="S1584" i="1"/>
  <c r="Q1585" i="1"/>
  <c r="R1585" i="1"/>
  <c r="S1585" i="1"/>
  <c r="Q1586" i="1"/>
  <c r="R1586" i="1"/>
  <c r="S1586" i="1"/>
  <c r="Q1587" i="1"/>
  <c r="R1587" i="1"/>
  <c r="S1587" i="1"/>
  <c r="Q1588" i="1"/>
  <c r="R1588" i="1"/>
  <c r="S1588" i="1"/>
  <c r="Q1589" i="1"/>
  <c r="R1589" i="1"/>
  <c r="S1589" i="1"/>
  <c r="Q1590" i="1"/>
  <c r="R1590" i="1"/>
  <c r="S1590" i="1"/>
  <c r="Q1591" i="1"/>
  <c r="R1591" i="1"/>
  <c r="S1591" i="1"/>
  <c r="Q1592" i="1"/>
  <c r="R1592" i="1"/>
  <c r="S1592" i="1"/>
  <c r="Q1593" i="1"/>
  <c r="R1593" i="1"/>
  <c r="S1593" i="1"/>
  <c r="Q1594" i="1"/>
  <c r="R1594" i="1"/>
  <c r="S1594" i="1"/>
  <c r="Q1595" i="1"/>
  <c r="R1595" i="1"/>
  <c r="S1595" i="1"/>
  <c r="Q1596" i="1"/>
  <c r="R1596" i="1"/>
  <c r="S1596" i="1"/>
  <c r="Q1597" i="1"/>
  <c r="R1597" i="1"/>
  <c r="S1597" i="1"/>
  <c r="Q1598" i="1"/>
  <c r="R1598" i="1"/>
  <c r="S1598" i="1"/>
  <c r="Q1599" i="1"/>
  <c r="R1599" i="1"/>
  <c r="S1599" i="1"/>
  <c r="Q1600" i="1"/>
  <c r="R1600" i="1"/>
  <c r="S1600" i="1"/>
  <c r="Q1601" i="1"/>
  <c r="R1601" i="1"/>
  <c r="S1601" i="1"/>
  <c r="Q1602" i="1"/>
  <c r="R1602" i="1"/>
  <c r="S1602" i="1"/>
  <c r="Q1603" i="1"/>
  <c r="R1603" i="1"/>
  <c r="S1603" i="1"/>
  <c r="Q1604" i="1"/>
  <c r="R1604" i="1"/>
  <c r="S1604" i="1"/>
  <c r="Q1605" i="1"/>
  <c r="R1605" i="1"/>
  <c r="S1605" i="1"/>
  <c r="Q1606" i="1"/>
  <c r="R1606" i="1"/>
  <c r="S1606" i="1"/>
  <c r="Q1607" i="1"/>
  <c r="R1607" i="1"/>
  <c r="S1607" i="1"/>
  <c r="Q1608" i="1"/>
  <c r="R1608" i="1"/>
  <c r="S1608" i="1"/>
  <c r="Q1609" i="1"/>
  <c r="R1609" i="1"/>
  <c r="S1609" i="1"/>
  <c r="Q1610" i="1"/>
  <c r="R1610" i="1"/>
  <c r="S1610" i="1"/>
  <c r="Q1611" i="1"/>
  <c r="R1611" i="1"/>
  <c r="S1611" i="1"/>
  <c r="Q1612" i="1"/>
  <c r="R1612" i="1"/>
  <c r="S1612" i="1"/>
  <c r="Q1613" i="1"/>
  <c r="R1613" i="1"/>
  <c r="S1613" i="1"/>
  <c r="Q3434" i="1"/>
  <c r="R3434" i="1"/>
  <c r="S3434" i="1"/>
  <c r="Q3435" i="1"/>
  <c r="R3435" i="1"/>
  <c r="S3435" i="1"/>
  <c r="Q3436" i="1"/>
  <c r="R3436" i="1"/>
  <c r="S3436" i="1"/>
  <c r="Q3437" i="1"/>
  <c r="R3437" i="1"/>
  <c r="S3437" i="1"/>
  <c r="Q3438" i="1"/>
  <c r="R3438" i="1"/>
  <c r="S3438" i="1"/>
  <c r="Q3439" i="1"/>
  <c r="R3439" i="1"/>
  <c r="S3439" i="1"/>
  <c r="Q3440" i="1"/>
  <c r="R3440" i="1"/>
  <c r="S3440" i="1"/>
  <c r="Q3441" i="1"/>
  <c r="R3441" i="1"/>
  <c r="S3441" i="1"/>
  <c r="Q3442" i="1"/>
  <c r="R3442" i="1"/>
  <c r="S3442" i="1"/>
  <c r="Q3443" i="1"/>
  <c r="R3443" i="1"/>
  <c r="S3443" i="1"/>
  <c r="Q3444" i="1"/>
  <c r="R3444" i="1"/>
  <c r="S3444" i="1"/>
  <c r="Q3445" i="1"/>
  <c r="R3445" i="1"/>
  <c r="S3445" i="1"/>
  <c r="Q3446" i="1"/>
  <c r="R3446" i="1"/>
  <c r="S3446" i="1"/>
  <c r="Q3447" i="1"/>
  <c r="R3447" i="1"/>
  <c r="S3447" i="1"/>
  <c r="Q3448" i="1"/>
  <c r="R3448" i="1"/>
  <c r="S3448" i="1"/>
  <c r="Q3449" i="1"/>
  <c r="R3449" i="1"/>
  <c r="S3449" i="1"/>
  <c r="Q3450" i="1"/>
  <c r="R3450" i="1"/>
  <c r="S3450" i="1"/>
  <c r="Q3451" i="1"/>
  <c r="R3451" i="1"/>
  <c r="S3451" i="1"/>
  <c r="Q3452" i="1"/>
  <c r="R3452" i="1"/>
  <c r="S3452" i="1"/>
  <c r="Q3453" i="1"/>
  <c r="R3453" i="1"/>
  <c r="S3453" i="1"/>
  <c r="Q1614" i="1"/>
  <c r="R1614" i="1"/>
  <c r="S1614" i="1"/>
  <c r="Q1615" i="1"/>
  <c r="R1615" i="1"/>
  <c r="S1615" i="1"/>
  <c r="Q1616" i="1"/>
  <c r="R1616" i="1"/>
  <c r="S1616" i="1"/>
  <c r="Q1617" i="1"/>
  <c r="R1617" i="1"/>
  <c r="S1617" i="1"/>
  <c r="Q1618" i="1"/>
  <c r="R1618" i="1"/>
  <c r="S1618" i="1"/>
  <c r="Q1619" i="1"/>
  <c r="R1619" i="1"/>
  <c r="S1619" i="1"/>
  <c r="Q1620" i="1"/>
  <c r="R1620" i="1"/>
  <c r="S1620" i="1"/>
  <c r="Q1621" i="1"/>
  <c r="R1621" i="1"/>
  <c r="S1621" i="1"/>
  <c r="Q1622" i="1"/>
  <c r="R1622" i="1"/>
  <c r="S1622" i="1"/>
  <c r="Q1623" i="1"/>
  <c r="R1623" i="1"/>
  <c r="S1623" i="1"/>
  <c r="Q1624" i="1"/>
  <c r="R1624" i="1"/>
  <c r="S1624" i="1"/>
  <c r="Q1625" i="1"/>
  <c r="R1625" i="1"/>
  <c r="S1625" i="1"/>
  <c r="Q1626" i="1"/>
  <c r="R1626" i="1"/>
  <c r="S1626" i="1"/>
  <c r="Q1627" i="1"/>
  <c r="R1627" i="1"/>
  <c r="S1627" i="1"/>
  <c r="Q1628" i="1"/>
  <c r="R1628" i="1"/>
  <c r="S1628" i="1"/>
  <c r="Q1629" i="1"/>
  <c r="R1629" i="1"/>
  <c r="S1629" i="1"/>
  <c r="Q1630" i="1"/>
  <c r="R1630" i="1"/>
  <c r="S1630" i="1"/>
  <c r="Q1631" i="1"/>
  <c r="R1631" i="1"/>
  <c r="S1631" i="1"/>
  <c r="Q1632" i="1"/>
  <c r="R1632" i="1"/>
  <c r="S1632" i="1"/>
  <c r="Q1633" i="1"/>
  <c r="R1633" i="1"/>
  <c r="S1633" i="1"/>
  <c r="Q1634" i="1"/>
  <c r="R1634" i="1"/>
  <c r="S1634" i="1"/>
  <c r="Q1635" i="1"/>
  <c r="R1635" i="1"/>
  <c r="S1635" i="1"/>
  <c r="Q1636" i="1"/>
  <c r="R1636" i="1"/>
  <c r="S1636" i="1"/>
  <c r="Q1637" i="1"/>
  <c r="R1637" i="1"/>
  <c r="S1637" i="1"/>
  <c r="Q1638" i="1"/>
  <c r="R1638" i="1"/>
  <c r="S1638" i="1"/>
  <c r="Q1639" i="1"/>
  <c r="R1639" i="1"/>
  <c r="S1639" i="1"/>
  <c r="Q1640" i="1"/>
  <c r="R1640" i="1"/>
  <c r="S1640" i="1"/>
  <c r="Q1641" i="1"/>
  <c r="R1641" i="1"/>
  <c r="S1641" i="1"/>
  <c r="Q1642" i="1"/>
  <c r="R1642" i="1"/>
  <c r="S1642" i="1"/>
  <c r="Q1643" i="1"/>
  <c r="R1643" i="1"/>
  <c r="S1643" i="1"/>
  <c r="Q1644" i="1"/>
  <c r="R1644" i="1"/>
  <c r="S1644" i="1"/>
  <c r="Q1645" i="1"/>
  <c r="R1645" i="1"/>
  <c r="S1645" i="1"/>
  <c r="Q1646" i="1"/>
  <c r="R1646" i="1"/>
  <c r="S1646" i="1"/>
  <c r="Q1647" i="1"/>
  <c r="R1647" i="1"/>
  <c r="S1647" i="1"/>
  <c r="Q1648" i="1"/>
  <c r="R1648" i="1"/>
  <c r="S1648" i="1"/>
  <c r="Q1649" i="1"/>
  <c r="R1649" i="1"/>
  <c r="S1649" i="1"/>
  <c r="Q1650" i="1"/>
  <c r="R1650" i="1"/>
  <c r="S1650" i="1"/>
  <c r="Q1651" i="1"/>
  <c r="R1651" i="1"/>
  <c r="S1651" i="1"/>
  <c r="Q1652" i="1"/>
  <c r="R1652" i="1"/>
  <c r="S1652" i="1"/>
  <c r="Q1653" i="1"/>
  <c r="R1653" i="1"/>
  <c r="S1653" i="1"/>
  <c r="Q1654" i="1"/>
  <c r="R1654" i="1"/>
  <c r="S1654" i="1"/>
  <c r="Q1655" i="1"/>
  <c r="R1655" i="1"/>
  <c r="S1655" i="1"/>
  <c r="Q1656" i="1"/>
  <c r="R1656" i="1"/>
  <c r="S1656" i="1"/>
  <c r="Q1657" i="1"/>
  <c r="R1657" i="1"/>
  <c r="S1657" i="1"/>
  <c r="Q1658" i="1"/>
  <c r="R1658" i="1"/>
  <c r="S1658" i="1"/>
  <c r="Q1659" i="1"/>
  <c r="R1659" i="1"/>
  <c r="S1659" i="1"/>
  <c r="Q1660" i="1"/>
  <c r="R1660" i="1"/>
  <c r="S1660" i="1"/>
  <c r="Q1661" i="1"/>
  <c r="R1661" i="1"/>
  <c r="S1661" i="1"/>
  <c r="Q1662" i="1"/>
  <c r="R1662" i="1"/>
  <c r="S1662" i="1"/>
  <c r="Q1663" i="1"/>
  <c r="R1663" i="1"/>
  <c r="S1663" i="1"/>
  <c r="Q1664" i="1"/>
  <c r="R1664" i="1"/>
  <c r="S1664" i="1"/>
  <c r="Q1665" i="1"/>
  <c r="R1665" i="1"/>
  <c r="S1665" i="1"/>
  <c r="Q1666" i="1"/>
  <c r="R1666" i="1"/>
  <c r="S1666" i="1"/>
  <c r="Q1667" i="1"/>
  <c r="R1667" i="1"/>
  <c r="S1667" i="1"/>
  <c r="Q1668" i="1"/>
  <c r="R1668" i="1"/>
  <c r="S1668" i="1"/>
  <c r="Q1669" i="1"/>
  <c r="R1669" i="1"/>
  <c r="S1669" i="1"/>
  <c r="Q1670" i="1"/>
  <c r="R1670" i="1"/>
  <c r="S1670" i="1"/>
  <c r="Q1671" i="1"/>
  <c r="R1671" i="1"/>
  <c r="S1671" i="1"/>
  <c r="Q1672" i="1"/>
  <c r="R1672" i="1"/>
  <c r="S1672" i="1"/>
  <c r="Q1673" i="1"/>
  <c r="R1673" i="1"/>
  <c r="S1673" i="1"/>
  <c r="Q1674" i="1"/>
  <c r="R1674" i="1"/>
  <c r="S1674" i="1"/>
  <c r="Q1675" i="1"/>
  <c r="R1675" i="1"/>
  <c r="S1675" i="1"/>
  <c r="Q1676" i="1"/>
  <c r="R1676" i="1"/>
  <c r="S1676" i="1"/>
  <c r="Q1677" i="1"/>
  <c r="R1677" i="1"/>
  <c r="S1677" i="1"/>
  <c r="Q1678" i="1"/>
  <c r="R1678" i="1"/>
  <c r="S1678" i="1"/>
  <c r="Q1679" i="1"/>
  <c r="R1679" i="1"/>
  <c r="S1679" i="1"/>
  <c r="Q1680" i="1"/>
  <c r="R1680" i="1"/>
  <c r="S1680" i="1"/>
  <c r="Q1681" i="1"/>
  <c r="R1681" i="1"/>
  <c r="S1681" i="1"/>
  <c r="Q1682" i="1"/>
  <c r="R1682" i="1"/>
  <c r="S1682" i="1"/>
  <c r="Q1683" i="1"/>
  <c r="R1683" i="1"/>
  <c r="S1683" i="1"/>
  <c r="Q1684" i="1"/>
  <c r="R1684" i="1"/>
  <c r="S1684" i="1"/>
  <c r="Q1685" i="1"/>
  <c r="R1685" i="1"/>
  <c r="S1685" i="1"/>
  <c r="Q1686" i="1"/>
  <c r="R1686" i="1"/>
  <c r="S1686" i="1"/>
  <c r="Q1687" i="1"/>
  <c r="R1687" i="1"/>
  <c r="S1687" i="1"/>
  <c r="Q1688" i="1"/>
  <c r="R1688" i="1"/>
  <c r="S1688" i="1"/>
  <c r="Q1689" i="1"/>
  <c r="R1689" i="1"/>
  <c r="S1689" i="1"/>
  <c r="Q1690" i="1"/>
  <c r="R1690" i="1"/>
  <c r="S1690" i="1"/>
  <c r="Q1691" i="1"/>
  <c r="R1691" i="1"/>
  <c r="S1691" i="1"/>
  <c r="Q1692" i="1"/>
  <c r="R1692" i="1"/>
  <c r="S1692" i="1"/>
  <c r="Q1693" i="1"/>
  <c r="R1693" i="1"/>
  <c r="S1693" i="1"/>
  <c r="Q1694" i="1"/>
  <c r="R1694" i="1"/>
  <c r="S1694" i="1"/>
  <c r="Q1695" i="1"/>
  <c r="R1695" i="1"/>
  <c r="S1695" i="1"/>
  <c r="Q1696" i="1"/>
  <c r="R1696" i="1"/>
  <c r="S1696" i="1"/>
  <c r="Q1697" i="1"/>
  <c r="R1697" i="1"/>
  <c r="S1697" i="1"/>
  <c r="Q1698" i="1"/>
  <c r="R1698" i="1"/>
  <c r="S1698" i="1"/>
  <c r="Q1699" i="1"/>
  <c r="R1699" i="1"/>
  <c r="S1699" i="1"/>
  <c r="Q1700" i="1"/>
  <c r="R1700" i="1"/>
  <c r="S1700" i="1"/>
  <c r="Q1701" i="1"/>
  <c r="R1701" i="1"/>
  <c r="S1701" i="1"/>
  <c r="Q1702" i="1"/>
  <c r="R1702" i="1"/>
  <c r="S1702" i="1"/>
  <c r="Q1703" i="1"/>
  <c r="R1703" i="1"/>
  <c r="S1703" i="1"/>
  <c r="Q1704" i="1"/>
  <c r="R1704" i="1"/>
  <c r="S1704" i="1"/>
  <c r="Q1705" i="1"/>
  <c r="R1705" i="1"/>
  <c r="S1705" i="1"/>
  <c r="Q1706" i="1"/>
  <c r="R1706" i="1"/>
  <c r="S1706" i="1"/>
  <c r="Q1707" i="1"/>
  <c r="R1707" i="1"/>
  <c r="S1707" i="1"/>
  <c r="Q1708" i="1"/>
  <c r="R1708" i="1"/>
  <c r="S1708" i="1"/>
  <c r="Q1709" i="1"/>
  <c r="R1709" i="1"/>
  <c r="S1709" i="1"/>
  <c r="Q1710" i="1"/>
  <c r="R1710" i="1"/>
  <c r="S1710" i="1"/>
  <c r="Q1711" i="1"/>
  <c r="R1711" i="1"/>
  <c r="S1711" i="1"/>
  <c r="Q1712" i="1"/>
  <c r="R1712" i="1"/>
  <c r="S1712" i="1"/>
  <c r="Q1713" i="1"/>
  <c r="R1713" i="1"/>
  <c r="S1713" i="1"/>
  <c r="Q1714" i="1"/>
  <c r="R1714" i="1"/>
  <c r="S1714" i="1"/>
  <c r="Q1715" i="1"/>
  <c r="R1715" i="1"/>
  <c r="S1715" i="1"/>
  <c r="Q1716" i="1"/>
  <c r="R1716" i="1"/>
  <c r="S1716" i="1"/>
  <c r="Q1717" i="1"/>
  <c r="R1717" i="1"/>
  <c r="S1717" i="1"/>
  <c r="Q1718" i="1"/>
  <c r="R1718" i="1"/>
  <c r="S1718" i="1"/>
  <c r="Q1719" i="1"/>
  <c r="R1719" i="1"/>
  <c r="S1719" i="1"/>
  <c r="Q1720" i="1"/>
  <c r="R1720" i="1"/>
  <c r="S1720" i="1"/>
  <c r="Q1721" i="1"/>
  <c r="R1721" i="1"/>
  <c r="S1721" i="1"/>
  <c r="Q1722" i="1"/>
  <c r="R1722" i="1"/>
  <c r="S1722" i="1"/>
  <c r="Q1723" i="1"/>
  <c r="R1723" i="1"/>
  <c r="S1723" i="1"/>
  <c r="Q1724" i="1"/>
  <c r="R1724" i="1"/>
  <c r="S1724" i="1"/>
  <c r="Q1725" i="1"/>
  <c r="R1725" i="1"/>
  <c r="S1725" i="1"/>
  <c r="Q1726" i="1"/>
  <c r="R1726" i="1"/>
  <c r="S1726" i="1"/>
  <c r="Q1727" i="1"/>
  <c r="R1727" i="1"/>
  <c r="S1727" i="1"/>
  <c r="Q1728" i="1"/>
  <c r="R1728" i="1"/>
  <c r="S1728" i="1"/>
  <c r="Q1729" i="1"/>
  <c r="R1729" i="1"/>
  <c r="S1729" i="1"/>
  <c r="Q1730" i="1"/>
  <c r="R1730" i="1"/>
  <c r="S1730" i="1"/>
  <c r="Q1731" i="1"/>
  <c r="R1731" i="1"/>
  <c r="S1731" i="1"/>
  <c r="Q1732" i="1"/>
  <c r="R1732" i="1"/>
  <c r="S1732" i="1"/>
  <c r="Q1733" i="1"/>
  <c r="R1733" i="1"/>
  <c r="S1733" i="1"/>
  <c r="Q1734" i="1"/>
  <c r="R1734" i="1"/>
  <c r="S1734" i="1"/>
  <c r="Q1735" i="1"/>
  <c r="R1735" i="1"/>
  <c r="S1735" i="1"/>
  <c r="Q1736" i="1"/>
  <c r="R1736" i="1"/>
  <c r="S1736" i="1"/>
  <c r="Q1737" i="1"/>
  <c r="R1737" i="1"/>
  <c r="S1737" i="1"/>
  <c r="Q1738" i="1"/>
  <c r="R1738" i="1"/>
  <c r="S1738" i="1"/>
  <c r="Q1739" i="1"/>
  <c r="R1739" i="1"/>
  <c r="S1739" i="1"/>
  <c r="Q1740" i="1"/>
  <c r="R1740" i="1"/>
  <c r="S1740" i="1"/>
  <c r="Q1741" i="1"/>
  <c r="R1741" i="1"/>
  <c r="S1741" i="1"/>
  <c r="Q1742" i="1"/>
  <c r="R1742" i="1"/>
  <c r="S1742" i="1"/>
  <c r="Q1743" i="1"/>
  <c r="R1743" i="1"/>
  <c r="S1743" i="1"/>
  <c r="Q1744" i="1"/>
  <c r="R1744" i="1"/>
  <c r="S1744" i="1"/>
  <c r="Q1745" i="1"/>
  <c r="R1745" i="1"/>
  <c r="S1745" i="1"/>
  <c r="Q1746" i="1"/>
  <c r="R1746" i="1"/>
  <c r="S1746" i="1"/>
  <c r="Q1747" i="1"/>
  <c r="R1747" i="1"/>
  <c r="S1747" i="1"/>
  <c r="Q1748" i="1"/>
  <c r="R1748" i="1"/>
  <c r="S1748" i="1"/>
  <c r="Q1749" i="1"/>
  <c r="R1749" i="1"/>
  <c r="S1749" i="1"/>
  <c r="Q1750" i="1"/>
  <c r="R1750" i="1"/>
  <c r="S1750" i="1"/>
  <c r="Q1751" i="1"/>
  <c r="R1751" i="1"/>
  <c r="S1751" i="1"/>
  <c r="Q1752" i="1"/>
  <c r="R1752" i="1"/>
  <c r="S1752" i="1"/>
  <c r="Q1753" i="1"/>
  <c r="R1753" i="1"/>
  <c r="S1753" i="1"/>
  <c r="Q1754" i="1"/>
  <c r="R1754" i="1"/>
  <c r="S1754" i="1"/>
  <c r="Q1755" i="1"/>
  <c r="R1755" i="1"/>
  <c r="S1755" i="1"/>
  <c r="Q1756" i="1"/>
  <c r="R1756" i="1"/>
  <c r="S1756" i="1"/>
  <c r="Q1757" i="1"/>
  <c r="R1757" i="1"/>
  <c r="S1757" i="1"/>
  <c r="Q1758" i="1"/>
  <c r="R1758" i="1"/>
  <c r="S1758" i="1"/>
  <c r="Q1759" i="1"/>
  <c r="R1759" i="1"/>
  <c r="S1759" i="1"/>
  <c r="Q1760" i="1"/>
  <c r="R1760" i="1"/>
  <c r="S1760" i="1"/>
  <c r="Q1761" i="1"/>
  <c r="R1761" i="1"/>
  <c r="S1761" i="1"/>
  <c r="Q1762" i="1"/>
  <c r="R1762" i="1"/>
  <c r="S1762" i="1"/>
  <c r="Q1763" i="1"/>
  <c r="R1763" i="1"/>
  <c r="S1763" i="1"/>
  <c r="Q1764" i="1"/>
  <c r="R1764" i="1"/>
  <c r="S1764" i="1"/>
  <c r="Q1765" i="1"/>
  <c r="R1765" i="1"/>
  <c r="S1765" i="1"/>
  <c r="Q1766" i="1"/>
  <c r="R1766" i="1"/>
  <c r="S1766" i="1"/>
  <c r="Q1767" i="1"/>
  <c r="R1767" i="1"/>
  <c r="S1767" i="1"/>
  <c r="Q1768" i="1"/>
  <c r="R1768" i="1"/>
  <c r="S1768" i="1"/>
  <c r="Q1769" i="1"/>
  <c r="R1769" i="1"/>
  <c r="S1769" i="1"/>
  <c r="Q1770" i="1"/>
  <c r="R1770" i="1"/>
  <c r="S1770" i="1"/>
  <c r="Q1771" i="1"/>
  <c r="R1771" i="1"/>
  <c r="S1771" i="1"/>
  <c r="Q1772" i="1"/>
  <c r="R1772" i="1"/>
  <c r="S1772" i="1"/>
  <c r="Q1773" i="1"/>
  <c r="R1773" i="1"/>
  <c r="S1773" i="1"/>
  <c r="Q1774" i="1"/>
  <c r="R1774" i="1"/>
  <c r="S1774" i="1"/>
  <c r="Q1775" i="1"/>
  <c r="R1775" i="1"/>
  <c r="S1775" i="1"/>
  <c r="Q1776" i="1"/>
  <c r="R1776" i="1"/>
  <c r="S1776" i="1"/>
  <c r="Q1777" i="1"/>
  <c r="R1777" i="1"/>
  <c r="S1777" i="1"/>
  <c r="Q1778" i="1"/>
  <c r="R1778" i="1"/>
  <c r="S1778" i="1"/>
  <c r="Q1779" i="1"/>
  <c r="R1779" i="1"/>
  <c r="S1779" i="1"/>
  <c r="Q1780" i="1"/>
  <c r="R1780" i="1"/>
  <c r="S1780" i="1"/>
  <c r="Q1781" i="1"/>
  <c r="R1781" i="1"/>
  <c r="S1781" i="1"/>
  <c r="Q1782" i="1"/>
  <c r="R1782" i="1"/>
  <c r="S1782" i="1"/>
  <c r="Q1783" i="1"/>
  <c r="R1783" i="1"/>
  <c r="S1783" i="1"/>
  <c r="Q1784" i="1"/>
  <c r="R1784" i="1"/>
  <c r="S1784" i="1"/>
  <c r="Q1785" i="1"/>
  <c r="R1785" i="1"/>
  <c r="S1785" i="1"/>
  <c r="Q1786" i="1"/>
  <c r="R1786" i="1"/>
  <c r="S1786" i="1"/>
  <c r="Q1787" i="1"/>
  <c r="R1787" i="1"/>
  <c r="S1787" i="1"/>
  <c r="Q1788" i="1"/>
  <c r="R1788" i="1"/>
  <c r="S1788" i="1"/>
  <c r="Q1789" i="1"/>
  <c r="R1789" i="1"/>
  <c r="S1789" i="1"/>
  <c r="Q1790" i="1"/>
  <c r="R1790" i="1"/>
  <c r="S1790" i="1"/>
  <c r="Q1791" i="1"/>
  <c r="R1791" i="1"/>
  <c r="S1791" i="1"/>
  <c r="Q1792" i="1"/>
  <c r="R1792" i="1"/>
  <c r="S1792" i="1"/>
  <c r="Q1793" i="1"/>
  <c r="R1793" i="1"/>
  <c r="S1793" i="1"/>
  <c r="Q1794" i="1"/>
  <c r="R1794" i="1"/>
  <c r="S1794" i="1"/>
  <c r="Q1795" i="1"/>
  <c r="R1795" i="1"/>
  <c r="S1795" i="1"/>
  <c r="Q1796" i="1"/>
  <c r="R1796" i="1"/>
  <c r="S1796" i="1"/>
  <c r="Q1797" i="1"/>
  <c r="R1797" i="1"/>
  <c r="S1797" i="1"/>
  <c r="Q1798" i="1"/>
  <c r="R1798" i="1"/>
  <c r="S1798" i="1"/>
  <c r="Q1799" i="1"/>
  <c r="R1799" i="1"/>
  <c r="S1799" i="1"/>
  <c r="Q1800" i="1"/>
  <c r="R1800" i="1"/>
  <c r="S1800" i="1"/>
  <c r="Q1801" i="1"/>
  <c r="R1801" i="1"/>
  <c r="S1801" i="1"/>
  <c r="Q1802" i="1"/>
  <c r="R1802" i="1"/>
  <c r="S1802" i="1"/>
  <c r="Q1803" i="1"/>
  <c r="R1803" i="1"/>
  <c r="S1803" i="1"/>
  <c r="Q1804" i="1"/>
  <c r="R1804" i="1"/>
  <c r="S1804" i="1"/>
  <c r="Q1805" i="1"/>
  <c r="R1805" i="1"/>
  <c r="S1805" i="1"/>
  <c r="Q1806" i="1"/>
  <c r="R1806" i="1"/>
  <c r="S1806" i="1"/>
  <c r="Q1807" i="1"/>
  <c r="R1807" i="1"/>
  <c r="S1807" i="1"/>
  <c r="Q1808" i="1"/>
  <c r="R1808" i="1"/>
  <c r="S1808" i="1"/>
  <c r="Q1809" i="1"/>
  <c r="R1809" i="1"/>
  <c r="S1809" i="1"/>
  <c r="Q1810" i="1"/>
  <c r="R1810" i="1"/>
  <c r="S1810" i="1"/>
  <c r="Q1811" i="1"/>
  <c r="R1811" i="1"/>
  <c r="S1811" i="1"/>
  <c r="Q1812" i="1"/>
  <c r="R1812" i="1"/>
  <c r="S1812" i="1"/>
  <c r="Q1813" i="1"/>
  <c r="R1813" i="1"/>
  <c r="S1813" i="1"/>
  <c r="Q1814" i="1"/>
  <c r="R1814" i="1"/>
  <c r="S1814" i="1"/>
  <c r="Q1815" i="1"/>
  <c r="R1815" i="1"/>
  <c r="S1815" i="1"/>
  <c r="Q1816" i="1"/>
  <c r="R1816" i="1"/>
  <c r="S1816" i="1"/>
  <c r="Q1817" i="1"/>
  <c r="R1817" i="1"/>
  <c r="S1817" i="1"/>
  <c r="Q1818" i="1"/>
  <c r="R1818" i="1"/>
  <c r="S1818" i="1"/>
  <c r="Q1819" i="1"/>
  <c r="R1819" i="1"/>
  <c r="S1819" i="1"/>
  <c r="Q1820" i="1"/>
  <c r="R1820" i="1"/>
  <c r="S1820" i="1"/>
  <c r="Q1821" i="1"/>
  <c r="R1821" i="1"/>
  <c r="S1821" i="1"/>
  <c r="Q1822" i="1"/>
  <c r="R1822" i="1"/>
  <c r="S1822" i="1"/>
  <c r="Q1823" i="1"/>
  <c r="R1823" i="1"/>
  <c r="S1823" i="1"/>
  <c r="Q1824" i="1"/>
  <c r="R1824" i="1"/>
  <c r="S1824" i="1"/>
  <c r="Q1825" i="1"/>
  <c r="R1825" i="1"/>
  <c r="S1825" i="1"/>
  <c r="Q1826" i="1"/>
  <c r="R1826" i="1"/>
  <c r="S1826" i="1"/>
  <c r="Q1827" i="1"/>
  <c r="R1827" i="1"/>
  <c r="S1827" i="1"/>
  <c r="Q1828" i="1"/>
  <c r="R1828" i="1"/>
  <c r="S1828" i="1"/>
  <c r="Q1829" i="1"/>
  <c r="R1829" i="1"/>
  <c r="S1829" i="1"/>
  <c r="Q1830" i="1"/>
  <c r="R1830" i="1"/>
  <c r="S1830" i="1"/>
  <c r="Q1831" i="1"/>
  <c r="R1831" i="1"/>
  <c r="S1831" i="1"/>
  <c r="Q1832" i="1"/>
  <c r="R1832" i="1"/>
  <c r="S1832" i="1"/>
  <c r="Q1833" i="1"/>
  <c r="R1833" i="1"/>
  <c r="S1833" i="1"/>
  <c r="Q1834" i="1"/>
  <c r="R1834" i="1"/>
  <c r="S1834" i="1"/>
  <c r="Q1835" i="1"/>
  <c r="R1835" i="1"/>
  <c r="S1835" i="1"/>
  <c r="Q1836" i="1"/>
  <c r="R1836" i="1"/>
  <c r="S1836" i="1"/>
  <c r="Q1837" i="1"/>
  <c r="R1837" i="1"/>
  <c r="S1837" i="1"/>
  <c r="Q1838" i="1"/>
  <c r="R1838" i="1"/>
  <c r="S1838" i="1"/>
  <c r="Q1839" i="1"/>
  <c r="R1839" i="1"/>
  <c r="S1839" i="1"/>
  <c r="Q1840" i="1"/>
  <c r="R1840" i="1"/>
  <c r="S1840" i="1"/>
  <c r="Q1841" i="1"/>
  <c r="R1841" i="1"/>
  <c r="S1841" i="1"/>
  <c r="Q1842" i="1"/>
  <c r="R1842" i="1"/>
  <c r="S1842" i="1"/>
  <c r="Q1843" i="1"/>
  <c r="R1843" i="1"/>
  <c r="S1843" i="1"/>
  <c r="Q1844" i="1"/>
  <c r="R1844" i="1"/>
  <c r="S1844" i="1"/>
  <c r="Q1845" i="1"/>
  <c r="R1845" i="1"/>
  <c r="S1845" i="1"/>
  <c r="Q1846" i="1"/>
  <c r="R1846" i="1"/>
  <c r="S1846" i="1"/>
  <c r="Q1847" i="1"/>
  <c r="R1847" i="1"/>
  <c r="S1847" i="1"/>
  <c r="Q1848" i="1"/>
  <c r="R1848" i="1"/>
  <c r="S1848" i="1"/>
  <c r="Q1849" i="1"/>
  <c r="R1849" i="1"/>
  <c r="S1849" i="1"/>
  <c r="Q1850" i="1"/>
  <c r="R1850" i="1"/>
  <c r="S1850" i="1"/>
  <c r="Q1851" i="1"/>
  <c r="R1851" i="1"/>
  <c r="S1851" i="1"/>
  <c r="Q1852" i="1"/>
  <c r="R1852" i="1"/>
  <c r="S1852" i="1"/>
  <c r="Q1853" i="1"/>
  <c r="R1853" i="1"/>
  <c r="S1853" i="1"/>
  <c r="Q1854" i="1"/>
  <c r="R1854" i="1"/>
  <c r="S1854" i="1"/>
  <c r="Q1855" i="1"/>
  <c r="R1855" i="1"/>
  <c r="S1855" i="1"/>
  <c r="Q1856" i="1"/>
  <c r="R1856" i="1"/>
  <c r="S1856" i="1"/>
  <c r="Q1857" i="1"/>
  <c r="R1857" i="1"/>
  <c r="S1857" i="1"/>
  <c r="Q1858" i="1"/>
  <c r="R1858" i="1"/>
  <c r="S1858" i="1"/>
  <c r="Q1859" i="1"/>
  <c r="R1859" i="1"/>
  <c r="S1859" i="1"/>
  <c r="Q1860" i="1"/>
  <c r="R1860" i="1"/>
  <c r="S1860" i="1"/>
  <c r="Q1861" i="1"/>
  <c r="R1861" i="1"/>
  <c r="S1861" i="1"/>
  <c r="Q1862" i="1"/>
  <c r="R1862" i="1"/>
  <c r="S1862" i="1"/>
  <c r="Q1863" i="1"/>
  <c r="R1863" i="1"/>
  <c r="S1863" i="1"/>
  <c r="Q1864" i="1"/>
  <c r="R1864" i="1"/>
  <c r="S1864" i="1"/>
  <c r="Q1865" i="1"/>
  <c r="R1865" i="1"/>
  <c r="S1865" i="1"/>
  <c r="Q1866" i="1"/>
  <c r="R1866" i="1"/>
  <c r="S1866" i="1"/>
  <c r="Q1867" i="1"/>
  <c r="R1867" i="1"/>
  <c r="S1867" i="1"/>
  <c r="Q1868" i="1"/>
  <c r="R1868" i="1"/>
  <c r="S1868" i="1"/>
  <c r="Q1869" i="1"/>
  <c r="R1869" i="1"/>
  <c r="S1869" i="1"/>
  <c r="Q1870" i="1"/>
  <c r="R1870" i="1"/>
  <c r="S1870" i="1"/>
  <c r="Q1871" i="1"/>
  <c r="R1871" i="1"/>
  <c r="S1871" i="1"/>
  <c r="Q1872" i="1"/>
  <c r="R1872" i="1"/>
  <c r="S1872" i="1"/>
  <c r="Q1873" i="1"/>
  <c r="R1873" i="1"/>
  <c r="S1873" i="1"/>
  <c r="Q1874" i="1"/>
  <c r="R1874" i="1"/>
  <c r="S1874" i="1"/>
  <c r="Q1875" i="1"/>
  <c r="R1875" i="1"/>
  <c r="S1875" i="1"/>
  <c r="Q1876" i="1"/>
  <c r="R1876" i="1"/>
  <c r="S1876" i="1"/>
  <c r="Q1877" i="1"/>
  <c r="R1877" i="1"/>
  <c r="S1877" i="1"/>
  <c r="Q1878" i="1"/>
  <c r="R1878" i="1"/>
  <c r="S1878" i="1"/>
  <c r="Q1879" i="1"/>
  <c r="R1879" i="1"/>
  <c r="S1879" i="1"/>
  <c r="Q1880" i="1"/>
  <c r="R1880" i="1"/>
  <c r="S1880" i="1"/>
  <c r="Q1881" i="1"/>
  <c r="R1881" i="1"/>
  <c r="S1881" i="1"/>
  <c r="Q1882" i="1"/>
  <c r="R1882" i="1"/>
  <c r="S1882" i="1"/>
  <c r="Q1883" i="1"/>
  <c r="R1883" i="1"/>
  <c r="S1883" i="1"/>
  <c r="Q1884" i="1"/>
  <c r="R1884" i="1"/>
  <c r="S1884" i="1"/>
  <c r="Q1885" i="1"/>
  <c r="R1885" i="1"/>
  <c r="S1885" i="1"/>
  <c r="Q1886" i="1"/>
  <c r="R1886" i="1"/>
  <c r="S1886" i="1"/>
  <c r="Q1887" i="1"/>
  <c r="R1887" i="1"/>
  <c r="S1887" i="1"/>
  <c r="Q1888" i="1"/>
  <c r="R1888" i="1"/>
  <c r="S1888" i="1"/>
  <c r="Q1889" i="1"/>
  <c r="R1889" i="1"/>
  <c r="S1889" i="1"/>
  <c r="Q1890" i="1"/>
  <c r="R1890" i="1"/>
  <c r="S1890" i="1"/>
  <c r="Q1891" i="1"/>
  <c r="R1891" i="1"/>
  <c r="S1891" i="1"/>
  <c r="Q1892" i="1"/>
  <c r="R1892" i="1"/>
  <c r="S1892" i="1"/>
  <c r="Q1893" i="1"/>
  <c r="R1893" i="1"/>
  <c r="S1893" i="1"/>
  <c r="Q1894" i="1"/>
  <c r="R1894" i="1"/>
  <c r="S1894" i="1"/>
  <c r="Q1895" i="1"/>
  <c r="R1895" i="1"/>
  <c r="S1895" i="1"/>
  <c r="Q1896" i="1"/>
  <c r="R1896" i="1"/>
  <c r="S1896" i="1"/>
  <c r="Q1897" i="1"/>
  <c r="R1897" i="1"/>
  <c r="S1897" i="1"/>
  <c r="Q1898" i="1"/>
  <c r="R1898" i="1"/>
  <c r="S1898" i="1"/>
  <c r="Q1899" i="1"/>
  <c r="R1899" i="1"/>
  <c r="S1899" i="1"/>
  <c r="Q1900" i="1"/>
  <c r="R1900" i="1"/>
  <c r="S1900" i="1"/>
  <c r="Q1901" i="1"/>
  <c r="R1901" i="1"/>
  <c r="S1901" i="1"/>
  <c r="Q1902" i="1"/>
  <c r="R1902" i="1"/>
  <c r="S1902" i="1"/>
  <c r="Q1903" i="1"/>
  <c r="R1903" i="1"/>
  <c r="S1903" i="1"/>
  <c r="Q1904" i="1"/>
  <c r="R1904" i="1"/>
  <c r="S1904" i="1"/>
  <c r="Q1905" i="1"/>
  <c r="R1905" i="1"/>
  <c r="S1905" i="1"/>
  <c r="Q1906" i="1"/>
  <c r="R1906" i="1"/>
  <c r="S1906" i="1"/>
  <c r="Q1907" i="1"/>
  <c r="R1907" i="1"/>
  <c r="S1907" i="1"/>
  <c r="Q1908" i="1"/>
  <c r="R1908" i="1"/>
  <c r="S1908" i="1"/>
  <c r="Q1909" i="1"/>
  <c r="R1909" i="1"/>
  <c r="S1909" i="1"/>
  <c r="Q1910" i="1"/>
  <c r="R1910" i="1"/>
  <c r="S1910" i="1"/>
  <c r="Q1911" i="1"/>
  <c r="R1911" i="1"/>
  <c r="S1911" i="1"/>
  <c r="Q1912" i="1"/>
  <c r="R1912" i="1"/>
  <c r="S1912" i="1"/>
  <c r="Q1913" i="1"/>
  <c r="R1913" i="1"/>
  <c r="S1913" i="1"/>
  <c r="Q1914" i="1"/>
  <c r="R1914" i="1"/>
  <c r="S1914" i="1"/>
  <c r="Q1915" i="1"/>
  <c r="R1915" i="1"/>
  <c r="S1915" i="1"/>
  <c r="Q1916" i="1"/>
  <c r="R1916" i="1"/>
  <c r="S1916" i="1"/>
  <c r="Q1917" i="1"/>
  <c r="R1917" i="1"/>
  <c r="S1917" i="1"/>
  <c r="Q1918" i="1"/>
  <c r="R1918" i="1"/>
  <c r="S1918" i="1"/>
  <c r="Q1919" i="1"/>
  <c r="R1919" i="1"/>
  <c r="S1919" i="1"/>
  <c r="Q1920" i="1"/>
  <c r="R1920" i="1"/>
  <c r="S1920" i="1"/>
  <c r="Q1921" i="1"/>
  <c r="R1921" i="1"/>
  <c r="S1921" i="1"/>
  <c r="Q1922" i="1"/>
  <c r="R1922" i="1"/>
  <c r="S1922" i="1"/>
  <c r="Q1923" i="1"/>
  <c r="R1923" i="1"/>
  <c r="S1923" i="1"/>
  <c r="Q1924" i="1"/>
  <c r="R1924" i="1"/>
  <c r="S1924" i="1"/>
  <c r="Q1925" i="1"/>
  <c r="R1925" i="1"/>
  <c r="S1925" i="1"/>
  <c r="Q1926" i="1"/>
  <c r="R1926" i="1"/>
  <c r="S1926" i="1"/>
  <c r="Q1927" i="1"/>
  <c r="R1927" i="1"/>
  <c r="S1927" i="1"/>
  <c r="Q1928" i="1"/>
  <c r="R1928" i="1"/>
  <c r="S1928" i="1"/>
  <c r="Q1929" i="1"/>
  <c r="R1929" i="1"/>
  <c r="S1929" i="1"/>
  <c r="Q1930" i="1"/>
  <c r="R1930" i="1"/>
  <c r="S1930" i="1"/>
  <c r="Q1931" i="1"/>
  <c r="R1931" i="1"/>
  <c r="S1931" i="1"/>
  <c r="Q1932" i="1"/>
  <c r="R1932" i="1"/>
  <c r="S1932" i="1"/>
  <c r="Q1933" i="1"/>
  <c r="R1933" i="1"/>
  <c r="S1933" i="1"/>
  <c r="Q1934" i="1"/>
  <c r="R1934" i="1"/>
  <c r="S1934" i="1"/>
  <c r="Q1935" i="1"/>
  <c r="R1935" i="1"/>
  <c r="S1935" i="1"/>
  <c r="Q1936" i="1"/>
  <c r="R1936" i="1"/>
  <c r="S1936" i="1"/>
  <c r="Q1937" i="1"/>
  <c r="R1937" i="1"/>
  <c r="S1937" i="1"/>
  <c r="Q1938" i="1"/>
  <c r="R1938" i="1"/>
  <c r="S1938" i="1"/>
  <c r="Q1939" i="1"/>
  <c r="R1939" i="1"/>
  <c r="S1939" i="1"/>
  <c r="Q1940" i="1"/>
  <c r="R1940" i="1"/>
  <c r="S1940" i="1"/>
  <c r="Q1941" i="1"/>
  <c r="R1941" i="1"/>
  <c r="S1941" i="1"/>
  <c r="Q1942" i="1"/>
  <c r="R1942" i="1"/>
  <c r="S1942" i="1"/>
  <c r="Q1943" i="1"/>
  <c r="R1943" i="1"/>
  <c r="S1943" i="1"/>
  <c r="Q1944" i="1"/>
  <c r="R1944" i="1"/>
  <c r="S1944" i="1"/>
  <c r="Q1945" i="1"/>
  <c r="R1945" i="1"/>
  <c r="S1945" i="1"/>
  <c r="Q1946" i="1"/>
  <c r="R1946" i="1"/>
  <c r="S1946" i="1"/>
  <c r="Q1947" i="1"/>
  <c r="R1947" i="1"/>
  <c r="S1947" i="1"/>
  <c r="Q1948" i="1"/>
  <c r="R1948" i="1"/>
  <c r="S1948" i="1"/>
  <c r="Q1949" i="1"/>
  <c r="R1949" i="1"/>
  <c r="S1949" i="1"/>
  <c r="Q1950" i="1"/>
  <c r="R1950" i="1"/>
  <c r="S1950" i="1"/>
  <c r="Q1951" i="1"/>
  <c r="R1951" i="1"/>
  <c r="S1951" i="1"/>
  <c r="Q1952" i="1"/>
  <c r="R1952" i="1"/>
  <c r="S1952" i="1"/>
  <c r="Q1953" i="1"/>
  <c r="R1953" i="1"/>
  <c r="S1953" i="1"/>
  <c r="Q1954" i="1"/>
  <c r="R1954" i="1"/>
  <c r="S1954" i="1"/>
  <c r="Q1955" i="1"/>
  <c r="R1955" i="1"/>
  <c r="S1955" i="1"/>
  <c r="Q1956" i="1"/>
  <c r="R1956" i="1"/>
  <c r="S1956" i="1"/>
  <c r="Q1957" i="1"/>
  <c r="R1957" i="1"/>
  <c r="S1957" i="1"/>
  <c r="Q1958" i="1"/>
  <c r="R1958" i="1"/>
  <c r="S1958" i="1"/>
  <c r="Q1959" i="1"/>
  <c r="R1959" i="1"/>
  <c r="S1959" i="1"/>
  <c r="Q1960" i="1"/>
  <c r="R1960" i="1"/>
  <c r="S1960" i="1"/>
  <c r="Q1961" i="1"/>
  <c r="R1961" i="1"/>
  <c r="S1961" i="1"/>
  <c r="Q1962" i="1"/>
  <c r="R1962" i="1"/>
  <c r="S1962" i="1"/>
  <c r="Q1963" i="1"/>
  <c r="R1963" i="1"/>
  <c r="S1963" i="1"/>
  <c r="Q1964" i="1"/>
  <c r="R1964" i="1"/>
  <c r="S1964" i="1"/>
  <c r="Q1965" i="1"/>
  <c r="R1965" i="1"/>
  <c r="S1965" i="1"/>
  <c r="Q1966" i="1"/>
  <c r="R1966" i="1"/>
  <c r="S1966" i="1"/>
  <c r="Q1967" i="1"/>
  <c r="R1967" i="1"/>
  <c r="S1967" i="1"/>
  <c r="Q1968" i="1"/>
  <c r="R1968" i="1"/>
  <c r="S1968" i="1"/>
  <c r="Q1969" i="1"/>
  <c r="R1969" i="1"/>
  <c r="S1969" i="1"/>
  <c r="Q1970" i="1"/>
  <c r="R1970" i="1"/>
  <c r="S1970" i="1"/>
  <c r="Q1971" i="1"/>
  <c r="R1971" i="1"/>
  <c r="S1971" i="1"/>
  <c r="Q1972" i="1"/>
  <c r="R1972" i="1"/>
  <c r="S1972" i="1"/>
  <c r="Q1973" i="1"/>
  <c r="R1973" i="1"/>
  <c r="S1973" i="1"/>
  <c r="Q1974" i="1"/>
  <c r="R1974" i="1"/>
  <c r="S1974" i="1"/>
  <c r="Q1975" i="1"/>
  <c r="R1975" i="1"/>
  <c r="S1975" i="1"/>
  <c r="Q1976" i="1"/>
  <c r="R1976" i="1"/>
  <c r="S1976" i="1"/>
  <c r="Q1977" i="1"/>
  <c r="R1977" i="1"/>
  <c r="S1977" i="1"/>
  <c r="Q1978" i="1"/>
  <c r="R1978" i="1"/>
  <c r="S1978" i="1"/>
  <c r="Q1979" i="1"/>
  <c r="R1979" i="1"/>
  <c r="S1979" i="1"/>
  <c r="Q1980" i="1"/>
  <c r="R1980" i="1"/>
  <c r="S1980" i="1"/>
  <c r="Q1981" i="1"/>
  <c r="R1981" i="1"/>
  <c r="S1981" i="1"/>
  <c r="Q1982" i="1"/>
  <c r="R1982" i="1"/>
  <c r="S1982" i="1"/>
  <c r="Q1983" i="1"/>
  <c r="R1983" i="1"/>
  <c r="S1983" i="1"/>
  <c r="Q1984" i="1"/>
  <c r="R1984" i="1"/>
  <c r="S1984" i="1"/>
  <c r="Q1985" i="1"/>
  <c r="R1985" i="1"/>
  <c r="S1985" i="1"/>
  <c r="Q1986" i="1"/>
  <c r="R1986" i="1"/>
  <c r="S1986" i="1"/>
  <c r="Q1987" i="1"/>
  <c r="R1987" i="1"/>
  <c r="S1987" i="1"/>
  <c r="Q1988" i="1"/>
  <c r="R1988" i="1"/>
  <c r="S1988" i="1"/>
  <c r="Q1989" i="1"/>
  <c r="R1989" i="1"/>
  <c r="S1989" i="1"/>
  <c r="Q1990" i="1"/>
  <c r="R1990" i="1"/>
  <c r="S1990" i="1"/>
  <c r="Q1991" i="1"/>
  <c r="R1991" i="1"/>
  <c r="S1991" i="1"/>
  <c r="Q1992" i="1"/>
  <c r="R1992" i="1"/>
  <c r="S1992" i="1"/>
  <c r="Q1993" i="1"/>
  <c r="R1993" i="1"/>
  <c r="S1993" i="1"/>
  <c r="Q1994" i="1"/>
  <c r="R1994" i="1"/>
  <c r="S1994" i="1"/>
  <c r="Q1995" i="1"/>
  <c r="R1995" i="1"/>
  <c r="S1995" i="1"/>
  <c r="Q1996" i="1"/>
  <c r="R1996" i="1"/>
  <c r="S1996" i="1"/>
  <c r="Q1997" i="1"/>
  <c r="R1997" i="1"/>
  <c r="S1997" i="1"/>
  <c r="Q1998" i="1"/>
  <c r="R1998" i="1"/>
  <c r="S1998" i="1"/>
  <c r="Q1999" i="1"/>
  <c r="R1999" i="1"/>
  <c r="S1999" i="1"/>
  <c r="Q2000" i="1"/>
  <c r="R2000" i="1"/>
  <c r="S2000" i="1"/>
  <c r="Q2001" i="1"/>
  <c r="R2001" i="1"/>
  <c r="S2001" i="1"/>
  <c r="Q2002" i="1"/>
  <c r="R2002" i="1"/>
  <c r="S2002" i="1"/>
  <c r="Q2003" i="1"/>
  <c r="R2003" i="1"/>
  <c r="S2003" i="1"/>
  <c r="Q2004" i="1"/>
  <c r="R2004" i="1"/>
  <c r="S2004" i="1"/>
  <c r="Q2005" i="1"/>
  <c r="R2005" i="1"/>
  <c r="S2005" i="1"/>
  <c r="Q2006" i="1"/>
  <c r="R2006" i="1"/>
  <c r="S2006" i="1"/>
  <c r="Q2007" i="1"/>
  <c r="R2007" i="1"/>
  <c r="S2007" i="1"/>
  <c r="Q2008" i="1"/>
  <c r="R2008" i="1"/>
  <c r="S2008" i="1"/>
  <c r="Q2009" i="1"/>
  <c r="R2009" i="1"/>
  <c r="S2009" i="1"/>
  <c r="Q2010" i="1"/>
  <c r="R2010" i="1"/>
  <c r="S2010" i="1"/>
  <c r="Q2011" i="1"/>
  <c r="R2011" i="1"/>
  <c r="S2011" i="1"/>
  <c r="Q2012" i="1"/>
  <c r="R2012" i="1"/>
  <c r="S2012" i="1"/>
  <c r="Q2013" i="1"/>
  <c r="R2013" i="1"/>
  <c r="S2013" i="1"/>
  <c r="Q2014" i="1"/>
  <c r="R2014" i="1"/>
  <c r="S2014" i="1"/>
  <c r="Q2015" i="1"/>
  <c r="R2015" i="1"/>
  <c r="S2015" i="1"/>
  <c r="Q2016" i="1"/>
  <c r="R2016" i="1"/>
  <c r="S2016" i="1"/>
  <c r="Q2017" i="1"/>
  <c r="R2017" i="1"/>
  <c r="S2017" i="1"/>
  <c r="Q2018" i="1"/>
  <c r="R2018" i="1"/>
  <c r="S2018" i="1"/>
  <c r="Q2019" i="1"/>
  <c r="R2019" i="1"/>
  <c r="S2019" i="1"/>
  <c r="Q2020" i="1"/>
  <c r="R2020" i="1"/>
  <c r="S2020" i="1"/>
  <c r="Q2021" i="1"/>
  <c r="R2021" i="1"/>
  <c r="S2021" i="1"/>
  <c r="Q2022" i="1"/>
  <c r="R2022" i="1"/>
  <c r="S2022" i="1"/>
  <c r="Q2023" i="1"/>
  <c r="R2023" i="1"/>
  <c r="S2023" i="1"/>
  <c r="Q2024" i="1"/>
  <c r="R2024" i="1"/>
  <c r="S2024" i="1"/>
  <c r="Q2025" i="1"/>
  <c r="R2025" i="1"/>
  <c r="S2025" i="1"/>
  <c r="Q2026" i="1"/>
  <c r="R2026" i="1"/>
  <c r="S2026" i="1"/>
  <c r="Q2027" i="1"/>
  <c r="R2027" i="1"/>
  <c r="S2027" i="1"/>
  <c r="Q2028" i="1"/>
  <c r="R2028" i="1"/>
  <c r="S2028" i="1"/>
  <c r="Q2029" i="1"/>
  <c r="R2029" i="1"/>
  <c r="S2029" i="1"/>
  <c r="Q2030" i="1"/>
  <c r="R2030" i="1"/>
  <c r="S2030" i="1"/>
  <c r="Q2031" i="1"/>
  <c r="R2031" i="1"/>
  <c r="S2031" i="1"/>
  <c r="Q2032" i="1"/>
  <c r="R2032" i="1"/>
  <c r="S2032" i="1"/>
  <c r="Q2033" i="1"/>
  <c r="R2033" i="1"/>
  <c r="S2033" i="1"/>
  <c r="Q3454" i="1"/>
  <c r="R3454" i="1"/>
  <c r="S3454" i="1"/>
  <c r="Q3455" i="1"/>
  <c r="R3455" i="1"/>
  <c r="S3455" i="1"/>
  <c r="Q3456" i="1"/>
  <c r="R3456" i="1"/>
  <c r="S3456" i="1"/>
  <c r="Q3457" i="1"/>
  <c r="R3457" i="1"/>
  <c r="S3457" i="1"/>
  <c r="Q3458" i="1"/>
  <c r="R3458" i="1"/>
  <c r="S3458" i="1"/>
  <c r="Q3459" i="1"/>
  <c r="R3459" i="1"/>
  <c r="S3459" i="1"/>
  <c r="Q3460" i="1"/>
  <c r="R3460" i="1"/>
  <c r="S3460" i="1"/>
  <c r="Q3461" i="1"/>
  <c r="R3461" i="1"/>
  <c r="S3461" i="1"/>
  <c r="Q3462" i="1"/>
  <c r="R3462" i="1"/>
  <c r="S3462" i="1"/>
  <c r="Q3463" i="1"/>
  <c r="R3463" i="1"/>
  <c r="S3463" i="1"/>
  <c r="Q3464" i="1"/>
  <c r="R3464" i="1"/>
  <c r="S3464" i="1"/>
  <c r="Q3465" i="1"/>
  <c r="R3465" i="1"/>
  <c r="S3465" i="1"/>
  <c r="Q3466" i="1"/>
  <c r="R3466" i="1"/>
  <c r="S3466" i="1"/>
  <c r="Q3467" i="1"/>
  <c r="R3467" i="1"/>
  <c r="S3467" i="1"/>
  <c r="Q3468" i="1"/>
  <c r="R3468" i="1"/>
  <c r="S3468" i="1"/>
  <c r="Q3469" i="1"/>
  <c r="R3469" i="1"/>
  <c r="S3469" i="1"/>
  <c r="Q3470" i="1"/>
  <c r="R3470" i="1"/>
  <c r="S3470" i="1"/>
  <c r="Q3471" i="1"/>
  <c r="R3471" i="1"/>
  <c r="S3471" i="1"/>
  <c r="Q3472" i="1"/>
  <c r="R3472" i="1"/>
  <c r="S3472" i="1"/>
  <c r="Q3473" i="1"/>
  <c r="R3473" i="1"/>
  <c r="S3473" i="1"/>
  <c r="Q2034" i="1"/>
  <c r="R2034" i="1"/>
  <c r="S2034" i="1"/>
  <c r="Q2035" i="1"/>
  <c r="R2035" i="1"/>
  <c r="S2035" i="1"/>
  <c r="Q2036" i="1"/>
  <c r="R2036" i="1"/>
  <c r="S2036" i="1"/>
  <c r="Q2037" i="1"/>
  <c r="R2037" i="1"/>
  <c r="S2037" i="1"/>
  <c r="Q2038" i="1"/>
  <c r="R2038" i="1"/>
  <c r="S2038" i="1"/>
  <c r="Q2039" i="1"/>
  <c r="R2039" i="1"/>
  <c r="S2039" i="1"/>
  <c r="Q2040" i="1"/>
  <c r="R2040" i="1"/>
  <c r="S2040" i="1"/>
  <c r="Q2041" i="1"/>
  <c r="R2041" i="1"/>
  <c r="S2041" i="1"/>
  <c r="Q2042" i="1"/>
  <c r="R2042" i="1"/>
  <c r="S2042" i="1"/>
  <c r="Q2043" i="1"/>
  <c r="R2043" i="1"/>
  <c r="S2043" i="1"/>
  <c r="Q2044" i="1"/>
  <c r="R2044" i="1"/>
  <c r="S2044" i="1"/>
  <c r="Q2045" i="1"/>
  <c r="R2045" i="1"/>
  <c r="S2045" i="1"/>
  <c r="Q2046" i="1"/>
  <c r="R2046" i="1"/>
  <c r="S2046" i="1"/>
  <c r="Q2047" i="1"/>
  <c r="R2047" i="1"/>
  <c r="S2047" i="1"/>
  <c r="Q2048" i="1"/>
  <c r="R2048" i="1"/>
  <c r="S2048" i="1"/>
  <c r="Q2049" i="1"/>
  <c r="R2049" i="1"/>
  <c r="S2049" i="1"/>
  <c r="Q2050" i="1"/>
  <c r="R2050" i="1"/>
  <c r="S2050" i="1"/>
  <c r="Q2051" i="1"/>
  <c r="R2051" i="1"/>
  <c r="S2051" i="1"/>
  <c r="Q2052" i="1"/>
  <c r="R2052" i="1"/>
  <c r="S2052" i="1"/>
  <c r="Q2053" i="1"/>
  <c r="R2053" i="1"/>
  <c r="S2053" i="1"/>
  <c r="Q2054" i="1"/>
  <c r="R2054" i="1"/>
  <c r="S2054" i="1"/>
  <c r="Q2055" i="1"/>
  <c r="R2055" i="1"/>
  <c r="S2055" i="1"/>
  <c r="Q2056" i="1"/>
  <c r="R2056" i="1"/>
  <c r="S2056" i="1"/>
  <c r="Q2057" i="1"/>
  <c r="R2057" i="1"/>
  <c r="S2057" i="1"/>
  <c r="Q2058" i="1"/>
  <c r="R2058" i="1"/>
  <c r="S2058" i="1"/>
  <c r="Q2059" i="1"/>
  <c r="R2059" i="1"/>
  <c r="S2059" i="1"/>
  <c r="Q2060" i="1"/>
  <c r="R2060" i="1"/>
  <c r="S2060" i="1"/>
  <c r="Q2061" i="1"/>
  <c r="R2061" i="1"/>
  <c r="S2061" i="1"/>
  <c r="Q2062" i="1"/>
  <c r="R2062" i="1"/>
  <c r="S2062" i="1"/>
  <c r="Q2063" i="1"/>
  <c r="R2063" i="1"/>
  <c r="S2063" i="1"/>
  <c r="Q2064" i="1"/>
  <c r="R2064" i="1"/>
  <c r="S2064" i="1"/>
  <c r="Q2065" i="1"/>
  <c r="R2065" i="1"/>
  <c r="S2065" i="1"/>
  <c r="Q2066" i="1"/>
  <c r="R2066" i="1"/>
  <c r="S2066" i="1"/>
  <c r="Q2067" i="1"/>
  <c r="R2067" i="1"/>
  <c r="S2067" i="1"/>
  <c r="Q2068" i="1"/>
  <c r="R2068" i="1"/>
  <c r="S2068" i="1"/>
  <c r="Q2069" i="1"/>
  <c r="R2069" i="1"/>
  <c r="S2069" i="1"/>
  <c r="Q2070" i="1"/>
  <c r="R2070" i="1"/>
  <c r="S2070" i="1"/>
  <c r="Q2071" i="1"/>
  <c r="R2071" i="1"/>
  <c r="S2071" i="1"/>
  <c r="Q2072" i="1"/>
  <c r="R2072" i="1"/>
  <c r="S2072" i="1"/>
  <c r="Q2073" i="1"/>
  <c r="R2073" i="1"/>
  <c r="S2073" i="1"/>
  <c r="Q2074" i="1"/>
  <c r="R2074" i="1"/>
  <c r="S2074" i="1"/>
  <c r="Q2075" i="1"/>
  <c r="R2075" i="1"/>
  <c r="S2075" i="1"/>
  <c r="Q2076" i="1"/>
  <c r="R2076" i="1"/>
  <c r="S2076" i="1"/>
  <c r="Q2077" i="1"/>
  <c r="R2077" i="1"/>
  <c r="S2077" i="1"/>
  <c r="Q2078" i="1"/>
  <c r="R2078" i="1"/>
  <c r="S2078" i="1"/>
  <c r="Q2079" i="1"/>
  <c r="R2079" i="1"/>
  <c r="S2079" i="1"/>
  <c r="Q2080" i="1"/>
  <c r="R2080" i="1"/>
  <c r="S2080" i="1"/>
  <c r="Q2081" i="1"/>
  <c r="R2081" i="1"/>
  <c r="S2081" i="1"/>
  <c r="Q2082" i="1"/>
  <c r="R2082" i="1"/>
  <c r="S2082" i="1"/>
  <c r="Q2083" i="1"/>
  <c r="R2083" i="1"/>
  <c r="S2083" i="1"/>
  <c r="Q2084" i="1"/>
  <c r="R2084" i="1"/>
  <c r="S2084" i="1"/>
  <c r="Q2085" i="1"/>
  <c r="R2085" i="1"/>
  <c r="S2085" i="1"/>
  <c r="Q2086" i="1"/>
  <c r="R2086" i="1"/>
  <c r="S2086" i="1"/>
  <c r="Q2087" i="1"/>
  <c r="R2087" i="1"/>
  <c r="S2087" i="1"/>
  <c r="Q2088" i="1"/>
  <c r="R2088" i="1"/>
  <c r="S2088" i="1"/>
  <c r="Q2089" i="1"/>
  <c r="R2089" i="1"/>
  <c r="S2089" i="1"/>
  <c r="Q2090" i="1"/>
  <c r="R2090" i="1"/>
  <c r="S2090" i="1"/>
  <c r="Q2091" i="1"/>
  <c r="R2091" i="1"/>
  <c r="S2091" i="1"/>
  <c r="Q2092" i="1"/>
  <c r="R2092" i="1"/>
  <c r="S2092" i="1"/>
  <c r="Q2093" i="1"/>
  <c r="R2093" i="1"/>
  <c r="S2093" i="1"/>
  <c r="Q2094" i="1"/>
  <c r="R2094" i="1"/>
  <c r="S2094" i="1"/>
  <c r="Q2095" i="1"/>
  <c r="R2095" i="1"/>
  <c r="S2095" i="1"/>
  <c r="Q2096" i="1"/>
  <c r="R2096" i="1"/>
  <c r="S2096" i="1"/>
  <c r="Q2097" i="1"/>
  <c r="R2097" i="1"/>
  <c r="S2097" i="1"/>
  <c r="Q2098" i="1"/>
  <c r="R2098" i="1"/>
  <c r="S2098" i="1"/>
  <c r="Q2099" i="1"/>
  <c r="R2099" i="1"/>
  <c r="S2099" i="1"/>
  <c r="Q2100" i="1"/>
  <c r="R2100" i="1"/>
  <c r="S2100" i="1"/>
  <c r="Q2101" i="1"/>
  <c r="R2101" i="1"/>
  <c r="S2101" i="1"/>
  <c r="Q2102" i="1"/>
  <c r="R2102" i="1"/>
  <c r="S2102" i="1"/>
  <c r="Q2103" i="1"/>
  <c r="R2103" i="1"/>
  <c r="S2103" i="1"/>
  <c r="Q2104" i="1"/>
  <c r="R2104" i="1"/>
  <c r="S2104" i="1"/>
  <c r="Q2105" i="1"/>
  <c r="R2105" i="1"/>
  <c r="S2105" i="1"/>
  <c r="Q2106" i="1"/>
  <c r="R2106" i="1"/>
  <c r="S2106" i="1"/>
  <c r="Q2107" i="1"/>
  <c r="R2107" i="1"/>
  <c r="S2107" i="1"/>
  <c r="Q2108" i="1"/>
  <c r="R2108" i="1"/>
  <c r="S2108" i="1"/>
  <c r="Q2109" i="1"/>
  <c r="R2109" i="1"/>
  <c r="S2109" i="1"/>
  <c r="Q2110" i="1"/>
  <c r="R2110" i="1"/>
  <c r="S2110" i="1"/>
  <c r="Q2111" i="1"/>
  <c r="R2111" i="1"/>
  <c r="S2111" i="1"/>
  <c r="Q2112" i="1"/>
  <c r="R2112" i="1"/>
  <c r="S2112" i="1"/>
  <c r="Q2113" i="1"/>
  <c r="R2113" i="1"/>
  <c r="S2113" i="1"/>
  <c r="Q3474" i="1"/>
  <c r="R3474" i="1"/>
  <c r="S3474" i="1"/>
  <c r="Q3475" i="1"/>
  <c r="R3475" i="1"/>
  <c r="S3475" i="1"/>
  <c r="Q3476" i="1"/>
  <c r="R3476" i="1"/>
  <c r="S3476" i="1"/>
  <c r="Q3477" i="1"/>
  <c r="R3477" i="1"/>
  <c r="S3477" i="1"/>
  <c r="Q3478" i="1"/>
  <c r="R3478" i="1"/>
  <c r="S3478" i="1"/>
  <c r="Q3479" i="1"/>
  <c r="R3479" i="1"/>
  <c r="S3479" i="1"/>
  <c r="Q3480" i="1"/>
  <c r="R3480" i="1"/>
  <c r="S3480" i="1"/>
  <c r="Q3481" i="1"/>
  <c r="R3481" i="1"/>
  <c r="S3481" i="1"/>
  <c r="Q3482" i="1"/>
  <c r="R3482" i="1"/>
  <c r="S3482" i="1"/>
  <c r="Q3483" i="1"/>
  <c r="R3483" i="1"/>
  <c r="S3483" i="1"/>
  <c r="Q3484" i="1"/>
  <c r="R3484" i="1"/>
  <c r="S3484" i="1"/>
  <c r="Q3485" i="1"/>
  <c r="R3485" i="1"/>
  <c r="S3485" i="1"/>
  <c r="Q3486" i="1"/>
  <c r="R3486" i="1"/>
  <c r="S3486" i="1"/>
  <c r="Q3487" i="1"/>
  <c r="R3487" i="1"/>
  <c r="S3487" i="1"/>
  <c r="Q3488" i="1"/>
  <c r="R3488" i="1"/>
  <c r="S3488" i="1"/>
  <c r="Q3489" i="1"/>
  <c r="R3489" i="1"/>
  <c r="S3489" i="1"/>
  <c r="Q3490" i="1"/>
  <c r="R3490" i="1"/>
  <c r="S3490" i="1"/>
  <c r="Q3491" i="1"/>
  <c r="R3491" i="1"/>
  <c r="S3491" i="1"/>
  <c r="Q3492" i="1"/>
  <c r="R3492" i="1"/>
  <c r="S3492" i="1"/>
  <c r="Q3493" i="1"/>
  <c r="R3493" i="1"/>
  <c r="S3493" i="1"/>
  <c r="Q2114" i="1"/>
  <c r="R2114" i="1"/>
  <c r="S2114" i="1"/>
  <c r="Q2115" i="1"/>
  <c r="R2115" i="1"/>
  <c r="S2115" i="1"/>
  <c r="Q2116" i="1"/>
  <c r="R2116" i="1"/>
  <c r="S2116" i="1"/>
  <c r="Q2117" i="1"/>
  <c r="R2117" i="1"/>
  <c r="S2117" i="1"/>
  <c r="Q2118" i="1"/>
  <c r="R2118" i="1"/>
  <c r="S2118" i="1"/>
  <c r="Q2119" i="1"/>
  <c r="R2119" i="1"/>
  <c r="S2119" i="1"/>
  <c r="Q2120" i="1"/>
  <c r="R2120" i="1"/>
  <c r="S2120" i="1"/>
  <c r="Q2121" i="1"/>
  <c r="R2121" i="1"/>
  <c r="S2121" i="1"/>
  <c r="Q2122" i="1"/>
  <c r="R2122" i="1"/>
  <c r="S2122" i="1"/>
  <c r="Q2123" i="1"/>
  <c r="R2123" i="1"/>
  <c r="S2123" i="1"/>
  <c r="Q2124" i="1"/>
  <c r="R2124" i="1"/>
  <c r="S2124" i="1"/>
  <c r="Q2125" i="1"/>
  <c r="R2125" i="1"/>
  <c r="S2125" i="1"/>
  <c r="Q2126" i="1"/>
  <c r="R2126" i="1"/>
  <c r="S2126" i="1"/>
  <c r="Q2127" i="1"/>
  <c r="R2127" i="1"/>
  <c r="S2127" i="1"/>
  <c r="Q2128" i="1"/>
  <c r="R2128" i="1"/>
  <c r="S2128" i="1"/>
  <c r="Q2129" i="1"/>
  <c r="R2129" i="1"/>
  <c r="S2129" i="1"/>
  <c r="Q2130" i="1"/>
  <c r="R2130" i="1"/>
  <c r="S2130" i="1"/>
  <c r="Q2131" i="1"/>
  <c r="R2131" i="1"/>
  <c r="S2131" i="1"/>
  <c r="Q2132" i="1"/>
  <c r="R2132" i="1"/>
  <c r="S2132" i="1"/>
  <c r="Q2133" i="1"/>
  <c r="R2133" i="1"/>
  <c r="S2133" i="1"/>
  <c r="Q2134" i="1"/>
  <c r="R2134" i="1"/>
  <c r="S2134" i="1"/>
  <c r="Q2135" i="1"/>
  <c r="R2135" i="1"/>
  <c r="S2135" i="1"/>
  <c r="Q2136" i="1"/>
  <c r="R2136" i="1"/>
  <c r="S2136" i="1"/>
  <c r="Q2137" i="1"/>
  <c r="R2137" i="1"/>
  <c r="S2137" i="1"/>
  <c r="Q2138" i="1"/>
  <c r="R2138" i="1"/>
  <c r="S2138" i="1"/>
  <c r="Q2139" i="1"/>
  <c r="R2139" i="1"/>
  <c r="S2139" i="1"/>
  <c r="Q2140" i="1"/>
  <c r="R2140" i="1"/>
  <c r="S2140" i="1"/>
  <c r="Q2141" i="1"/>
  <c r="R2141" i="1"/>
  <c r="S2141" i="1"/>
  <c r="Q2142" i="1"/>
  <c r="R2142" i="1"/>
  <c r="S2142" i="1"/>
  <c r="Q2143" i="1"/>
  <c r="R2143" i="1"/>
  <c r="S2143" i="1"/>
  <c r="Q2144" i="1"/>
  <c r="R2144" i="1"/>
  <c r="S2144" i="1"/>
  <c r="Q2145" i="1"/>
  <c r="R2145" i="1"/>
  <c r="S2145" i="1"/>
  <c r="Q2146" i="1"/>
  <c r="R2146" i="1"/>
  <c r="S2146" i="1"/>
  <c r="Q2147" i="1"/>
  <c r="R2147" i="1"/>
  <c r="S2147" i="1"/>
  <c r="Q2148" i="1"/>
  <c r="R2148" i="1"/>
  <c r="S2148" i="1"/>
  <c r="Q2149" i="1"/>
  <c r="R2149" i="1"/>
  <c r="S2149" i="1"/>
  <c r="Q2150" i="1"/>
  <c r="R2150" i="1"/>
  <c r="S2150" i="1"/>
  <c r="Q2151" i="1"/>
  <c r="R2151" i="1"/>
  <c r="S2151" i="1"/>
  <c r="Q2152" i="1"/>
  <c r="R2152" i="1"/>
  <c r="S2152" i="1"/>
  <c r="Q2153" i="1"/>
  <c r="R2153" i="1"/>
  <c r="S2153" i="1"/>
  <c r="Q3494" i="1"/>
  <c r="R3494" i="1"/>
  <c r="S3494" i="1"/>
  <c r="Q3495" i="1"/>
  <c r="R3495" i="1"/>
  <c r="S3495" i="1"/>
  <c r="Q3496" i="1"/>
  <c r="R3496" i="1"/>
  <c r="S3496" i="1"/>
  <c r="Q3497" i="1"/>
  <c r="R3497" i="1"/>
  <c r="S3497" i="1"/>
  <c r="Q3498" i="1"/>
  <c r="R3498" i="1"/>
  <c r="S3498" i="1"/>
  <c r="Q3499" i="1"/>
  <c r="R3499" i="1"/>
  <c r="S3499" i="1"/>
  <c r="Q3500" i="1"/>
  <c r="R3500" i="1"/>
  <c r="S3500" i="1"/>
  <c r="Q3501" i="1"/>
  <c r="R3501" i="1"/>
  <c r="S3501" i="1"/>
  <c r="Q3502" i="1"/>
  <c r="R3502" i="1"/>
  <c r="S3502" i="1"/>
  <c r="Q3503" i="1"/>
  <c r="R3503" i="1"/>
  <c r="S3503" i="1"/>
  <c r="Q3504" i="1"/>
  <c r="R3504" i="1"/>
  <c r="S3504" i="1"/>
  <c r="Q3505" i="1"/>
  <c r="R3505" i="1"/>
  <c r="S3505" i="1"/>
  <c r="Q3506" i="1"/>
  <c r="R3506" i="1"/>
  <c r="S3506" i="1"/>
  <c r="Q3507" i="1"/>
  <c r="R3507" i="1"/>
  <c r="S3507" i="1"/>
  <c r="Q3508" i="1"/>
  <c r="R3508" i="1"/>
  <c r="S3508" i="1"/>
  <c r="Q3509" i="1"/>
  <c r="R3509" i="1"/>
  <c r="S3509" i="1"/>
  <c r="Q3510" i="1"/>
  <c r="R3510" i="1"/>
  <c r="S3510" i="1"/>
  <c r="Q3511" i="1"/>
  <c r="R3511" i="1"/>
  <c r="S3511" i="1"/>
  <c r="Q3512" i="1"/>
  <c r="R3512" i="1"/>
  <c r="S3512" i="1"/>
  <c r="Q3513" i="1"/>
  <c r="R3513" i="1"/>
  <c r="S3513" i="1"/>
  <c r="Q2154" i="1"/>
  <c r="R2154" i="1"/>
  <c r="S2154" i="1"/>
  <c r="Q2155" i="1"/>
  <c r="R2155" i="1"/>
  <c r="S2155" i="1"/>
  <c r="Q2156" i="1"/>
  <c r="R2156" i="1"/>
  <c r="S2156" i="1"/>
  <c r="Q2157" i="1"/>
  <c r="R2157" i="1"/>
  <c r="S2157" i="1"/>
  <c r="Q2158" i="1"/>
  <c r="R2158" i="1"/>
  <c r="S2158" i="1"/>
  <c r="Q2159" i="1"/>
  <c r="R2159" i="1"/>
  <c r="S2159" i="1"/>
  <c r="Q2160" i="1"/>
  <c r="R2160" i="1"/>
  <c r="S2160" i="1"/>
  <c r="Q2161" i="1"/>
  <c r="R2161" i="1"/>
  <c r="S2161" i="1"/>
  <c r="Q2162" i="1"/>
  <c r="R2162" i="1"/>
  <c r="S2162" i="1"/>
  <c r="Q2163" i="1"/>
  <c r="R2163" i="1"/>
  <c r="S2163" i="1"/>
  <c r="Q2164" i="1"/>
  <c r="R2164" i="1"/>
  <c r="S2164" i="1"/>
  <c r="Q2165" i="1"/>
  <c r="R2165" i="1"/>
  <c r="S2165" i="1"/>
  <c r="Q2166" i="1"/>
  <c r="R2166" i="1"/>
  <c r="S2166" i="1"/>
  <c r="Q2167" i="1"/>
  <c r="R2167" i="1"/>
  <c r="S2167" i="1"/>
  <c r="Q2168" i="1"/>
  <c r="R2168" i="1"/>
  <c r="S2168" i="1"/>
  <c r="Q2169" i="1"/>
  <c r="R2169" i="1"/>
  <c r="S2169" i="1"/>
  <c r="Q2170" i="1"/>
  <c r="R2170" i="1"/>
  <c r="S2170" i="1"/>
  <c r="Q2171" i="1"/>
  <c r="R2171" i="1"/>
  <c r="S2171" i="1"/>
  <c r="Q2172" i="1"/>
  <c r="R2172" i="1"/>
  <c r="S2172" i="1"/>
  <c r="Q2173" i="1"/>
  <c r="R2173" i="1"/>
  <c r="S2173" i="1"/>
  <c r="Q2174" i="1"/>
  <c r="R2174" i="1"/>
  <c r="S2174" i="1"/>
  <c r="Q2175" i="1"/>
  <c r="R2175" i="1"/>
  <c r="S2175" i="1"/>
  <c r="Q2176" i="1"/>
  <c r="R2176" i="1"/>
  <c r="S2176" i="1"/>
  <c r="Q2177" i="1"/>
  <c r="R2177" i="1"/>
  <c r="S2177" i="1"/>
  <c r="Q2178" i="1"/>
  <c r="R2178" i="1"/>
  <c r="S2178" i="1"/>
  <c r="Q2179" i="1"/>
  <c r="R2179" i="1"/>
  <c r="S2179" i="1"/>
  <c r="Q2180" i="1"/>
  <c r="R2180" i="1"/>
  <c r="S2180" i="1"/>
  <c r="Q2181" i="1"/>
  <c r="R2181" i="1"/>
  <c r="S2181" i="1"/>
  <c r="Q2182" i="1"/>
  <c r="R2182" i="1"/>
  <c r="S2182" i="1"/>
  <c r="Q2183" i="1"/>
  <c r="R2183" i="1"/>
  <c r="S2183" i="1"/>
  <c r="Q2184" i="1"/>
  <c r="R2184" i="1"/>
  <c r="S2184" i="1"/>
  <c r="Q2185" i="1"/>
  <c r="R2185" i="1"/>
  <c r="S2185" i="1"/>
  <c r="Q2186" i="1"/>
  <c r="R2186" i="1"/>
  <c r="S2186" i="1"/>
  <c r="Q3514" i="1"/>
  <c r="R3514" i="1"/>
  <c r="S3514" i="1"/>
  <c r="Q3515" i="1"/>
  <c r="R3515" i="1"/>
  <c r="S3515" i="1"/>
  <c r="Q3516" i="1"/>
  <c r="R3516" i="1"/>
  <c r="S3516" i="1"/>
  <c r="Q3517" i="1"/>
  <c r="R3517" i="1"/>
  <c r="S3517" i="1"/>
  <c r="Q3518" i="1"/>
  <c r="R3518" i="1"/>
  <c r="S3518" i="1"/>
  <c r="Q3519" i="1"/>
  <c r="R3519" i="1"/>
  <c r="S3519" i="1"/>
  <c r="Q3520" i="1"/>
  <c r="R3520" i="1"/>
  <c r="S3520" i="1"/>
  <c r="Q3521" i="1"/>
  <c r="R3521" i="1"/>
  <c r="S3521" i="1"/>
  <c r="Q3522" i="1"/>
  <c r="R3522" i="1"/>
  <c r="S3522" i="1"/>
  <c r="Q3523" i="1"/>
  <c r="R3523" i="1"/>
  <c r="S3523" i="1"/>
  <c r="Q3524" i="1"/>
  <c r="R3524" i="1"/>
  <c r="S3524" i="1"/>
  <c r="Q3525" i="1"/>
  <c r="R3525" i="1"/>
  <c r="S3525" i="1"/>
  <c r="Q3526" i="1"/>
  <c r="R3526" i="1"/>
  <c r="S3526" i="1"/>
  <c r="Q3527" i="1"/>
  <c r="R3527" i="1"/>
  <c r="S3527" i="1"/>
  <c r="Q3528" i="1"/>
  <c r="R3528" i="1"/>
  <c r="S3528" i="1"/>
  <c r="Q3529" i="1"/>
  <c r="R3529" i="1"/>
  <c r="S3529" i="1"/>
  <c r="Q3530" i="1"/>
  <c r="R3530" i="1"/>
  <c r="S3530" i="1"/>
  <c r="Q3531" i="1"/>
  <c r="R3531" i="1"/>
  <c r="S3531" i="1"/>
  <c r="Q3532" i="1"/>
  <c r="R3532" i="1"/>
  <c r="S3532" i="1"/>
  <c r="Q3533" i="1"/>
  <c r="R3533" i="1"/>
  <c r="S3533" i="1"/>
  <c r="Q3534" i="1"/>
  <c r="R3534" i="1"/>
  <c r="S3534" i="1"/>
  <c r="Q3535" i="1"/>
  <c r="R3535" i="1"/>
  <c r="S3535" i="1"/>
  <c r="Q3536" i="1"/>
  <c r="R3536" i="1"/>
  <c r="S3536" i="1"/>
  <c r="Q3537" i="1"/>
  <c r="R3537" i="1"/>
  <c r="S3537" i="1"/>
  <c r="Q3538" i="1"/>
  <c r="R3538" i="1"/>
  <c r="S3538" i="1"/>
  <c r="Q3539" i="1"/>
  <c r="R3539" i="1"/>
  <c r="S3539" i="1"/>
  <c r="Q3540" i="1"/>
  <c r="R3540" i="1"/>
  <c r="S3540" i="1"/>
  <c r="Q4096" i="1"/>
  <c r="R4096" i="1"/>
  <c r="S4096" i="1"/>
  <c r="Q4097" i="1"/>
  <c r="R4097" i="1"/>
  <c r="S4097" i="1"/>
  <c r="Q4098" i="1"/>
  <c r="R4098" i="1"/>
  <c r="S4098" i="1"/>
  <c r="Q4099" i="1"/>
  <c r="R4099" i="1"/>
  <c r="S4099" i="1"/>
  <c r="Q4100" i="1"/>
  <c r="R4100" i="1"/>
  <c r="S4100" i="1"/>
  <c r="Q4101" i="1"/>
  <c r="R4101" i="1"/>
  <c r="S4101" i="1"/>
  <c r="Q4102" i="1"/>
  <c r="R4102" i="1"/>
  <c r="S4102" i="1"/>
  <c r="Q4103" i="1"/>
  <c r="R4103" i="1"/>
  <c r="S4103" i="1"/>
  <c r="Q4104" i="1"/>
  <c r="R4104" i="1"/>
  <c r="S4104" i="1"/>
  <c r="Q4105" i="1"/>
  <c r="R4105" i="1"/>
  <c r="S4105" i="1"/>
  <c r="Q4106" i="1"/>
  <c r="R4106" i="1"/>
  <c r="S4106" i="1"/>
  <c r="Q4107" i="1"/>
  <c r="R4107" i="1"/>
  <c r="S4107" i="1"/>
  <c r="Q4108" i="1"/>
  <c r="R4108" i="1"/>
  <c r="S4108" i="1"/>
  <c r="Q4109" i="1"/>
  <c r="R4109" i="1"/>
  <c r="S4109" i="1"/>
  <c r="Q4110" i="1"/>
  <c r="R4110" i="1"/>
  <c r="S4110" i="1"/>
  <c r="Q4111" i="1"/>
  <c r="R4111" i="1"/>
  <c r="S4111" i="1"/>
  <c r="Q4112" i="1"/>
  <c r="R4112" i="1"/>
  <c r="S4112" i="1"/>
  <c r="Q4113" i="1"/>
  <c r="R4113" i="1"/>
  <c r="S4113" i="1"/>
  <c r="Q4114" i="1"/>
  <c r="R4114" i="1"/>
  <c r="S4114" i="1"/>
  <c r="Q4115" i="1"/>
  <c r="R4115" i="1"/>
  <c r="S4115" i="1"/>
  <c r="Q3541" i="1"/>
  <c r="R3541" i="1"/>
  <c r="S3541" i="1"/>
  <c r="Q3542" i="1"/>
  <c r="R3542" i="1"/>
  <c r="S3542" i="1"/>
  <c r="Q3543" i="1"/>
  <c r="R3543" i="1"/>
  <c r="S3543" i="1"/>
  <c r="Q3544" i="1"/>
  <c r="R3544" i="1"/>
  <c r="S3544" i="1"/>
  <c r="Q3545" i="1"/>
  <c r="R3545" i="1"/>
  <c r="S3545" i="1"/>
  <c r="Q3546" i="1"/>
  <c r="R3546" i="1"/>
  <c r="S3546" i="1"/>
  <c r="Q3547" i="1"/>
  <c r="R3547" i="1"/>
  <c r="S3547" i="1"/>
  <c r="Q3548" i="1"/>
  <c r="R3548" i="1"/>
  <c r="S3548" i="1"/>
  <c r="Q3549" i="1"/>
  <c r="R3549" i="1"/>
  <c r="S3549" i="1"/>
  <c r="Q3550" i="1"/>
  <c r="R3550" i="1"/>
  <c r="S3550" i="1"/>
  <c r="Q3551" i="1"/>
  <c r="R3551" i="1"/>
  <c r="S3551" i="1"/>
  <c r="Q3552" i="1"/>
  <c r="R3552" i="1"/>
  <c r="S3552" i="1"/>
  <c r="Q3553" i="1"/>
  <c r="R3553" i="1"/>
  <c r="S3553" i="1"/>
  <c r="Q3554" i="1"/>
  <c r="R3554" i="1"/>
  <c r="S3554" i="1"/>
  <c r="Q3555" i="1"/>
  <c r="R3555" i="1"/>
  <c r="S3555" i="1"/>
  <c r="Q3556" i="1"/>
  <c r="R3556" i="1"/>
  <c r="S3556" i="1"/>
  <c r="Q3557" i="1"/>
  <c r="R3557" i="1"/>
  <c r="S3557" i="1"/>
  <c r="Q3558" i="1"/>
  <c r="R3558" i="1"/>
  <c r="S3558" i="1"/>
  <c r="Q3559" i="1"/>
  <c r="R3559" i="1"/>
  <c r="S3559" i="1"/>
  <c r="Q3560" i="1"/>
  <c r="R3560" i="1"/>
  <c r="S3560" i="1"/>
  <c r="Q3561" i="1"/>
  <c r="R3561" i="1"/>
  <c r="S3561" i="1"/>
  <c r="Q3562" i="1"/>
  <c r="R3562" i="1"/>
  <c r="S3562" i="1"/>
  <c r="Q3563" i="1"/>
  <c r="R3563" i="1"/>
  <c r="S3563" i="1"/>
  <c r="Q3564" i="1"/>
  <c r="R3564" i="1"/>
  <c r="S3564" i="1"/>
  <c r="Q3565" i="1"/>
  <c r="R3565" i="1"/>
  <c r="S3565" i="1"/>
  <c r="Q3566" i="1"/>
  <c r="R3566" i="1"/>
  <c r="S3566" i="1"/>
  <c r="Q3567" i="1"/>
  <c r="R3567" i="1"/>
  <c r="S3567" i="1"/>
  <c r="Q3568" i="1"/>
  <c r="R3568" i="1"/>
  <c r="S3568" i="1"/>
  <c r="Q3569" i="1"/>
  <c r="R3569" i="1"/>
  <c r="S3569" i="1"/>
  <c r="Q3570" i="1"/>
  <c r="R3570" i="1"/>
  <c r="S3570" i="1"/>
  <c r="Q3571" i="1"/>
  <c r="R3571" i="1"/>
  <c r="S3571" i="1"/>
  <c r="Q3572" i="1"/>
  <c r="R3572" i="1"/>
  <c r="S3572" i="1"/>
  <c r="Q3573" i="1"/>
  <c r="R3573" i="1"/>
  <c r="S3573" i="1"/>
  <c r="Q3574" i="1"/>
  <c r="R3574" i="1"/>
  <c r="S3574" i="1"/>
  <c r="Q3575" i="1"/>
  <c r="R3575" i="1"/>
  <c r="S3575" i="1"/>
  <c r="Q3576" i="1"/>
  <c r="R3576" i="1"/>
  <c r="S3576" i="1"/>
  <c r="Q3577" i="1"/>
  <c r="R3577" i="1"/>
  <c r="S3577" i="1"/>
  <c r="Q3578" i="1"/>
  <c r="R3578" i="1"/>
  <c r="S3578" i="1"/>
  <c r="Q3579" i="1"/>
  <c r="R3579" i="1"/>
  <c r="S3579" i="1"/>
  <c r="Q3580" i="1"/>
  <c r="R3580" i="1"/>
  <c r="S3580" i="1"/>
  <c r="Q3581" i="1"/>
  <c r="R3581" i="1"/>
  <c r="S3581" i="1"/>
  <c r="Q3582" i="1"/>
  <c r="R3582" i="1"/>
  <c r="S3582" i="1"/>
  <c r="Q3583" i="1"/>
  <c r="R3583" i="1"/>
  <c r="S3583" i="1"/>
  <c r="Q3584" i="1"/>
  <c r="R3584" i="1"/>
  <c r="S3584" i="1"/>
  <c r="Q3585" i="1"/>
  <c r="R3585" i="1"/>
  <c r="S3585" i="1"/>
  <c r="Q3586" i="1"/>
  <c r="R3586" i="1"/>
  <c r="S3586" i="1"/>
  <c r="Q3587" i="1"/>
  <c r="R3587" i="1"/>
  <c r="S3587" i="1"/>
  <c r="Q3588" i="1"/>
  <c r="R3588" i="1"/>
  <c r="S3588" i="1"/>
  <c r="Q3589" i="1"/>
  <c r="R3589" i="1"/>
  <c r="S3589" i="1"/>
  <c r="Q3590" i="1"/>
  <c r="R3590" i="1"/>
  <c r="S3590" i="1"/>
  <c r="Q3591" i="1"/>
  <c r="R3591" i="1"/>
  <c r="S3591" i="1"/>
  <c r="Q3592" i="1"/>
  <c r="R3592" i="1"/>
  <c r="S3592" i="1"/>
  <c r="Q3593" i="1"/>
  <c r="R3593" i="1"/>
  <c r="S3593" i="1"/>
  <c r="Q3594" i="1"/>
  <c r="R3594" i="1"/>
  <c r="S3594" i="1"/>
  <c r="Q3595" i="1"/>
  <c r="R3595" i="1"/>
  <c r="S3595" i="1"/>
  <c r="Q3596" i="1"/>
  <c r="R3596" i="1"/>
  <c r="S3596" i="1"/>
  <c r="Q3597" i="1"/>
  <c r="R3597" i="1"/>
  <c r="S3597" i="1"/>
  <c r="Q3598" i="1"/>
  <c r="R3598" i="1"/>
  <c r="S3598" i="1"/>
  <c r="Q3599" i="1"/>
  <c r="R3599" i="1"/>
  <c r="S3599" i="1"/>
  <c r="Q3600" i="1"/>
  <c r="R3600" i="1"/>
  <c r="S3600" i="1"/>
  <c r="Q3601" i="1"/>
  <c r="R3601" i="1"/>
  <c r="S3601" i="1"/>
  <c r="Q3602" i="1"/>
  <c r="R3602" i="1"/>
  <c r="S3602" i="1"/>
  <c r="Q3603" i="1"/>
  <c r="R3603" i="1"/>
  <c r="S3603" i="1"/>
  <c r="Q3604" i="1"/>
  <c r="R3604" i="1"/>
  <c r="S3604" i="1"/>
  <c r="Q3605" i="1"/>
  <c r="R3605" i="1"/>
  <c r="S3605" i="1"/>
  <c r="Q3606" i="1"/>
  <c r="R3606" i="1"/>
  <c r="S3606" i="1"/>
  <c r="Q3607" i="1"/>
  <c r="R3607" i="1"/>
  <c r="S3607" i="1"/>
  <c r="Q3608" i="1"/>
  <c r="R3608" i="1"/>
  <c r="S3608" i="1"/>
  <c r="Q3609" i="1"/>
  <c r="R3609" i="1"/>
  <c r="S3609" i="1"/>
  <c r="Q3610" i="1"/>
  <c r="R3610" i="1"/>
  <c r="S3610" i="1"/>
  <c r="Q3611" i="1"/>
  <c r="R3611" i="1"/>
  <c r="S3611" i="1"/>
  <c r="Q3612" i="1"/>
  <c r="R3612" i="1"/>
  <c r="S3612" i="1"/>
  <c r="Q3613" i="1"/>
  <c r="R3613" i="1"/>
  <c r="S3613" i="1"/>
  <c r="Q3614" i="1"/>
  <c r="R3614" i="1"/>
  <c r="S3614" i="1"/>
  <c r="Q3615" i="1"/>
  <c r="R3615" i="1"/>
  <c r="S3615" i="1"/>
  <c r="Q3616" i="1"/>
  <c r="R3616" i="1"/>
  <c r="S3616" i="1"/>
  <c r="Q3617" i="1"/>
  <c r="R3617" i="1"/>
  <c r="S3617" i="1"/>
  <c r="Q3618" i="1"/>
  <c r="R3618" i="1"/>
  <c r="S3618" i="1"/>
  <c r="Q3619" i="1"/>
  <c r="R3619" i="1"/>
  <c r="S3619" i="1"/>
  <c r="Q3620" i="1"/>
  <c r="R3620" i="1"/>
  <c r="S3620" i="1"/>
  <c r="Q3621" i="1"/>
  <c r="R3621" i="1"/>
  <c r="S3621" i="1"/>
  <c r="Q3622" i="1"/>
  <c r="R3622" i="1"/>
  <c r="S3622" i="1"/>
  <c r="Q3623" i="1"/>
  <c r="R3623" i="1"/>
  <c r="S3623" i="1"/>
  <c r="Q3624" i="1"/>
  <c r="R3624" i="1"/>
  <c r="S3624" i="1"/>
  <c r="Q3625" i="1"/>
  <c r="R3625" i="1"/>
  <c r="S3625" i="1"/>
  <c r="Q3626" i="1"/>
  <c r="R3626" i="1"/>
  <c r="S3626" i="1"/>
  <c r="Q3627" i="1"/>
  <c r="R3627" i="1"/>
  <c r="S3627" i="1"/>
  <c r="Q3628" i="1"/>
  <c r="R3628" i="1"/>
  <c r="S3628" i="1"/>
  <c r="Q3629" i="1"/>
  <c r="R3629" i="1"/>
  <c r="S3629" i="1"/>
  <c r="Q3630" i="1"/>
  <c r="R3630" i="1"/>
  <c r="S3630" i="1"/>
  <c r="Q3631" i="1"/>
  <c r="R3631" i="1"/>
  <c r="S3631" i="1"/>
  <c r="Q3632" i="1"/>
  <c r="R3632" i="1"/>
  <c r="S3632" i="1"/>
  <c r="Q3633" i="1"/>
  <c r="R3633" i="1"/>
  <c r="S3633" i="1"/>
  <c r="Q3634" i="1"/>
  <c r="R3634" i="1"/>
  <c r="S3634" i="1"/>
  <c r="Q3635" i="1"/>
  <c r="R3635" i="1"/>
  <c r="S3635" i="1"/>
  <c r="Q3636" i="1"/>
  <c r="R3636" i="1"/>
  <c r="S3636" i="1"/>
  <c r="Q3637" i="1"/>
  <c r="R3637" i="1"/>
  <c r="S3637" i="1"/>
  <c r="Q3638" i="1"/>
  <c r="R3638" i="1"/>
  <c r="S3638" i="1"/>
  <c r="Q3639" i="1"/>
  <c r="R3639" i="1"/>
  <c r="S3639" i="1"/>
  <c r="Q3640" i="1"/>
  <c r="R3640" i="1"/>
  <c r="S3640" i="1"/>
  <c r="Q3641" i="1"/>
  <c r="R3641" i="1"/>
  <c r="S3641" i="1"/>
  <c r="Q3642" i="1"/>
  <c r="R3642" i="1"/>
  <c r="S3642" i="1"/>
  <c r="Q3643" i="1"/>
  <c r="R3643" i="1"/>
  <c r="S3643" i="1"/>
  <c r="Q3644" i="1"/>
  <c r="R3644" i="1"/>
  <c r="S3644" i="1"/>
  <c r="Q3645" i="1"/>
  <c r="R3645" i="1"/>
  <c r="S3645" i="1"/>
  <c r="Q3646" i="1"/>
  <c r="R3646" i="1"/>
  <c r="S3646" i="1"/>
  <c r="Q3647" i="1"/>
  <c r="R3647" i="1"/>
  <c r="S3647" i="1"/>
  <c r="Q3648" i="1"/>
  <c r="R3648" i="1"/>
  <c r="S3648" i="1"/>
  <c r="Q3649" i="1"/>
  <c r="R3649" i="1"/>
  <c r="S3649" i="1"/>
  <c r="Q3650" i="1"/>
  <c r="R3650" i="1"/>
  <c r="S3650" i="1"/>
  <c r="Q3651" i="1"/>
  <c r="R3651" i="1"/>
  <c r="S3651" i="1"/>
  <c r="Q3652" i="1"/>
  <c r="R3652" i="1"/>
  <c r="S3652" i="1"/>
  <c r="Q3653" i="1"/>
  <c r="R3653" i="1"/>
  <c r="S3653" i="1"/>
  <c r="Q3654" i="1"/>
  <c r="R3654" i="1"/>
  <c r="S3654" i="1"/>
  <c r="Q3655" i="1"/>
  <c r="R3655" i="1"/>
  <c r="S3655" i="1"/>
  <c r="Q3656" i="1"/>
  <c r="R3656" i="1"/>
  <c r="S3656" i="1"/>
  <c r="Q3657" i="1"/>
  <c r="R3657" i="1"/>
  <c r="S3657" i="1"/>
  <c r="Q3658" i="1"/>
  <c r="R3658" i="1"/>
  <c r="S3658" i="1"/>
  <c r="Q3659" i="1"/>
  <c r="R3659" i="1"/>
  <c r="S3659" i="1"/>
  <c r="Q3660" i="1"/>
  <c r="R3660" i="1"/>
  <c r="S3660" i="1"/>
  <c r="Q3661" i="1"/>
  <c r="R3661" i="1"/>
  <c r="S3661" i="1"/>
  <c r="Q3662" i="1"/>
  <c r="R3662" i="1"/>
  <c r="S3662" i="1"/>
  <c r="Q3663" i="1"/>
  <c r="R3663" i="1"/>
  <c r="S3663" i="1"/>
  <c r="Q3664" i="1"/>
  <c r="R3664" i="1"/>
  <c r="S3664" i="1"/>
  <c r="Q3665" i="1"/>
  <c r="R3665" i="1"/>
  <c r="S3665" i="1"/>
  <c r="Q3666" i="1"/>
  <c r="R3666" i="1"/>
  <c r="S3666" i="1"/>
  <c r="Q3667" i="1"/>
  <c r="R3667" i="1"/>
  <c r="S3667" i="1"/>
  <c r="Q3668" i="1"/>
  <c r="R3668" i="1"/>
  <c r="S3668" i="1"/>
  <c r="Q3669" i="1"/>
  <c r="R3669" i="1"/>
  <c r="S3669" i="1"/>
  <c r="Q3670" i="1"/>
  <c r="R3670" i="1"/>
  <c r="S3670" i="1"/>
  <c r="Q3671" i="1"/>
  <c r="R3671" i="1"/>
  <c r="S3671" i="1"/>
  <c r="Q3672" i="1"/>
  <c r="R3672" i="1"/>
  <c r="S3672" i="1"/>
  <c r="Q3673" i="1"/>
  <c r="R3673" i="1"/>
  <c r="S3673" i="1"/>
  <c r="Q3674" i="1"/>
  <c r="R3674" i="1"/>
  <c r="S3674" i="1"/>
  <c r="Q3675" i="1"/>
  <c r="R3675" i="1"/>
  <c r="S3675" i="1"/>
  <c r="Q3676" i="1"/>
  <c r="R3676" i="1"/>
  <c r="S3676" i="1"/>
  <c r="Q3677" i="1"/>
  <c r="R3677" i="1"/>
  <c r="S3677" i="1"/>
  <c r="Q3678" i="1"/>
  <c r="R3678" i="1"/>
  <c r="S3678" i="1"/>
  <c r="Q3679" i="1"/>
  <c r="R3679" i="1"/>
  <c r="S3679" i="1"/>
  <c r="Q3680" i="1"/>
  <c r="R3680" i="1"/>
  <c r="S3680" i="1"/>
  <c r="Q3681" i="1"/>
  <c r="R3681" i="1"/>
  <c r="S3681" i="1"/>
  <c r="Q3682" i="1"/>
  <c r="R3682" i="1"/>
  <c r="S3682" i="1"/>
  <c r="Q3683" i="1"/>
  <c r="R3683" i="1"/>
  <c r="S3683" i="1"/>
  <c r="Q3684" i="1"/>
  <c r="R3684" i="1"/>
  <c r="S3684" i="1"/>
  <c r="Q3685" i="1"/>
  <c r="R3685" i="1"/>
  <c r="S3685" i="1"/>
  <c r="Q3686" i="1"/>
  <c r="R3686" i="1"/>
  <c r="S3686" i="1"/>
  <c r="Q3687" i="1"/>
  <c r="R3687" i="1"/>
  <c r="S3687" i="1"/>
  <c r="Q3688" i="1"/>
  <c r="R3688" i="1"/>
  <c r="S3688" i="1"/>
  <c r="Q3689" i="1"/>
  <c r="R3689" i="1"/>
  <c r="S3689" i="1"/>
  <c r="Q3690" i="1"/>
  <c r="R3690" i="1"/>
  <c r="S3690" i="1"/>
  <c r="Q3691" i="1"/>
  <c r="R3691" i="1"/>
  <c r="S3691" i="1"/>
  <c r="Q3692" i="1"/>
  <c r="R3692" i="1"/>
  <c r="S3692" i="1"/>
  <c r="Q3693" i="1"/>
  <c r="R3693" i="1"/>
  <c r="S3693" i="1"/>
  <c r="Q3694" i="1"/>
  <c r="R3694" i="1"/>
  <c r="S3694" i="1"/>
  <c r="Q3695" i="1"/>
  <c r="R3695" i="1"/>
  <c r="S3695" i="1"/>
  <c r="Q3696" i="1"/>
  <c r="R3696" i="1"/>
  <c r="S3696" i="1"/>
  <c r="Q3697" i="1"/>
  <c r="R3697" i="1"/>
  <c r="S3697" i="1"/>
  <c r="Q3698" i="1"/>
  <c r="R3698" i="1"/>
  <c r="S3698" i="1"/>
  <c r="Q3699" i="1"/>
  <c r="R3699" i="1"/>
  <c r="S3699" i="1"/>
  <c r="Q3700" i="1"/>
  <c r="R3700" i="1"/>
  <c r="S3700" i="1"/>
  <c r="Q3701" i="1"/>
  <c r="R3701" i="1"/>
  <c r="S3701" i="1"/>
  <c r="Q3702" i="1"/>
  <c r="R3702" i="1"/>
  <c r="S3702" i="1"/>
  <c r="Q3703" i="1"/>
  <c r="R3703" i="1"/>
  <c r="S3703" i="1"/>
  <c r="Q3704" i="1"/>
  <c r="R3704" i="1"/>
  <c r="S3704" i="1"/>
  <c r="Q3705" i="1"/>
  <c r="R3705" i="1"/>
  <c r="S3705" i="1"/>
  <c r="Q3706" i="1"/>
  <c r="R3706" i="1"/>
  <c r="S3706" i="1"/>
  <c r="Q3707" i="1"/>
  <c r="R3707" i="1"/>
  <c r="S3707" i="1"/>
  <c r="Q3708" i="1"/>
  <c r="R3708" i="1"/>
  <c r="S3708" i="1"/>
  <c r="Q3709" i="1"/>
  <c r="R3709" i="1"/>
  <c r="S3709" i="1"/>
  <c r="Q3710" i="1"/>
  <c r="R3710" i="1"/>
  <c r="S3710" i="1"/>
  <c r="Q3711" i="1"/>
  <c r="R3711" i="1"/>
  <c r="S3711" i="1"/>
  <c r="Q3712" i="1"/>
  <c r="R3712" i="1"/>
  <c r="S3712" i="1"/>
  <c r="Q3713" i="1"/>
  <c r="R3713" i="1"/>
  <c r="S3713" i="1"/>
  <c r="Q3714" i="1"/>
  <c r="R3714" i="1"/>
  <c r="S3714" i="1"/>
  <c r="Q3715" i="1"/>
  <c r="R3715" i="1"/>
  <c r="S3715" i="1"/>
  <c r="Q3716" i="1"/>
  <c r="R3716" i="1"/>
  <c r="S3716" i="1"/>
  <c r="Q3717" i="1"/>
  <c r="R3717" i="1"/>
  <c r="S3717" i="1"/>
  <c r="Q3718" i="1"/>
  <c r="R3718" i="1"/>
  <c r="S3718" i="1"/>
  <c r="Q3719" i="1"/>
  <c r="R3719" i="1"/>
  <c r="S3719" i="1"/>
  <c r="Q3720" i="1"/>
  <c r="R3720" i="1"/>
  <c r="S3720" i="1"/>
  <c r="Q3721" i="1"/>
  <c r="R3721" i="1"/>
  <c r="S3721" i="1"/>
  <c r="Q3722" i="1"/>
  <c r="R3722" i="1"/>
  <c r="S3722" i="1"/>
  <c r="Q3723" i="1"/>
  <c r="R3723" i="1"/>
  <c r="S3723" i="1"/>
  <c r="Q3724" i="1"/>
  <c r="R3724" i="1"/>
  <c r="S3724" i="1"/>
  <c r="Q3725" i="1"/>
  <c r="R3725" i="1"/>
  <c r="S3725" i="1"/>
  <c r="Q3726" i="1"/>
  <c r="R3726" i="1"/>
  <c r="S3726" i="1"/>
  <c r="Q3727" i="1"/>
  <c r="R3727" i="1"/>
  <c r="S3727" i="1"/>
  <c r="Q3728" i="1"/>
  <c r="R3728" i="1"/>
  <c r="S3728" i="1"/>
  <c r="Q3729" i="1"/>
  <c r="R3729" i="1"/>
  <c r="S3729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4" i="1"/>
  <c r="R3734" i="1"/>
  <c r="S3734" i="1"/>
  <c r="Q3735" i="1"/>
  <c r="R3735" i="1"/>
  <c r="S3735" i="1"/>
  <c r="Q3736" i="1"/>
  <c r="R3736" i="1"/>
  <c r="S3736" i="1"/>
  <c r="Q3737" i="1"/>
  <c r="R3737" i="1"/>
  <c r="S3737" i="1"/>
  <c r="Q3738" i="1"/>
  <c r="R3738" i="1"/>
  <c r="S3738" i="1"/>
  <c r="Q3739" i="1"/>
  <c r="R3739" i="1"/>
  <c r="S3739" i="1"/>
  <c r="Q3740" i="1"/>
  <c r="R3740" i="1"/>
  <c r="S3740" i="1"/>
  <c r="Q3741" i="1"/>
  <c r="R3741" i="1"/>
  <c r="S3741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749" i="1"/>
  <c r="R3749" i="1"/>
  <c r="S3749" i="1"/>
  <c r="Q3750" i="1"/>
  <c r="R3750" i="1"/>
  <c r="S3750" i="1"/>
  <c r="Q3751" i="1"/>
  <c r="R3751" i="1"/>
  <c r="S3751" i="1"/>
  <c r="Q3752" i="1"/>
  <c r="R3752" i="1"/>
  <c r="S3752" i="1"/>
  <c r="Q3753" i="1"/>
  <c r="R3753" i="1"/>
  <c r="S3753" i="1"/>
  <c r="Q3754" i="1"/>
  <c r="R3754" i="1"/>
  <c r="S3754" i="1"/>
  <c r="Q3755" i="1"/>
  <c r="R3755" i="1"/>
  <c r="S3755" i="1"/>
  <c r="Q3756" i="1"/>
  <c r="R3756" i="1"/>
  <c r="S3756" i="1"/>
  <c r="Q3757" i="1"/>
  <c r="R3757" i="1"/>
  <c r="S3757" i="1"/>
  <c r="Q3758" i="1"/>
  <c r="R3758" i="1"/>
  <c r="S3758" i="1"/>
  <c r="Q3759" i="1"/>
  <c r="R3759" i="1"/>
  <c r="S3759" i="1"/>
  <c r="Q3760" i="1"/>
  <c r="R3760" i="1"/>
  <c r="S3760" i="1"/>
  <c r="Q3761" i="1"/>
  <c r="R3761" i="1"/>
  <c r="S3761" i="1"/>
  <c r="Q3762" i="1"/>
  <c r="R3762" i="1"/>
  <c r="S3762" i="1"/>
  <c r="Q3763" i="1"/>
  <c r="R3763" i="1"/>
  <c r="S3763" i="1"/>
  <c r="Q3764" i="1"/>
  <c r="R3764" i="1"/>
  <c r="S3764" i="1"/>
  <c r="Q3765" i="1"/>
  <c r="R3765" i="1"/>
  <c r="S3765" i="1"/>
  <c r="Q3766" i="1"/>
  <c r="R3766" i="1"/>
  <c r="S376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3951" i="1"/>
  <c r="J3952" i="1"/>
  <c r="J3953" i="1"/>
  <c r="J3954" i="1"/>
  <c r="J3955" i="1"/>
  <c r="J3956" i="1"/>
  <c r="J3957" i="1"/>
  <c r="J3958" i="1"/>
  <c r="J3959" i="1"/>
  <c r="J3960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2207" i="1"/>
  <c r="J2208" i="1"/>
  <c r="J2209" i="1"/>
  <c r="J2210" i="1"/>
  <c r="J2211" i="1"/>
  <c r="J2212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3201" i="1"/>
  <c r="J3202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1359" i="1"/>
  <c r="J1360" i="1"/>
  <c r="J1361" i="1"/>
  <c r="J1362" i="1"/>
  <c r="J1363" i="1"/>
  <c r="J1364" i="1"/>
  <c r="J1365" i="1"/>
  <c r="J1366" i="1"/>
  <c r="J1367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2213" i="1"/>
  <c r="J2214" i="1"/>
  <c r="J2215" i="1"/>
  <c r="J2216" i="1"/>
  <c r="J221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3354" i="1"/>
  <c r="J3355" i="1"/>
  <c r="J3356" i="1"/>
  <c r="J3357" i="1"/>
  <c r="J3358" i="1"/>
  <c r="J3359" i="1"/>
  <c r="J3360" i="1"/>
  <c r="J3361" i="1"/>
  <c r="J3362" i="1"/>
  <c r="J3363" i="1"/>
  <c r="J4079" i="1"/>
  <c r="J4080" i="1"/>
  <c r="J4081" i="1"/>
  <c r="J4082" i="1"/>
  <c r="J4083" i="1"/>
  <c r="J4084" i="1"/>
  <c r="J4085" i="1"/>
  <c r="J4086" i="1"/>
  <c r="J4087" i="1"/>
  <c r="J4088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4089" i="1"/>
  <c r="J4090" i="1"/>
  <c r="J4091" i="1"/>
  <c r="J4092" i="1"/>
  <c r="J4093" i="1"/>
  <c r="J4094" i="1"/>
  <c r="J4095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3951" i="1"/>
  <c r="L3952" i="1"/>
  <c r="L3953" i="1"/>
  <c r="L3954" i="1"/>
  <c r="L3955" i="1"/>
  <c r="L3956" i="1"/>
  <c r="L3957" i="1"/>
  <c r="L3958" i="1"/>
  <c r="L3959" i="1"/>
  <c r="L3960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2207" i="1"/>
  <c r="L2208" i="1"/>
  <c r="L2209" i="1"/>
  <c r="L2210" i="1"/>
  <c r="L2211" i="1"/>
  <c r="L2212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3201" i="1"/>
  <c r="L3202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1359" i="1"/>
  <c r="L1360" i="1"/>
  <c r="L1361" i="1"/>
  <c r="L1362" i="1"/>
  <c r="L1363" i="1"/>
  <c r="L1364" i="1"/>
  <c r="L1365" i="1"/>
  <c r="L1366" i="1"/>
  <c r="L1367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2213" i="1"/>
  <c r="L2214" i="1"/>
  <c r="L2215" i="1"/>
  <c r="L2216" i="1"/>
  <c r="L221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3354" i="1"/>
  <c r="L3355" i="1"/>
  <c r="L3356" i="1"/>
  <c r="L3357" i="1"/>
  <c r="L3358" i="1"/>
  <c r="L3359" i="1"/>
  <c r="L3360" i="1"/>
  <c r="L3361" i="1"/>
  <c r="L3362" i="1"/>
  <c r="L3363" i="1"/>
  <c r="L4079" i="1"/>
  <c r="L4080" i="1"/>
  <c r="L4081" i="1"/>
  <c r="L4082" i="1"/>
  <c r="L4083" i="1"/>
  <c r="L4084" i="1"/>
  <c r="L4085" i="1"/>
  <c r="L4086" i="1"/>
  <c r="L4087" i="1"/>
  <c r="L4088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4089" i="1"/>
  <c r="L4090" i="1"/>
  <c r="L4091" i="1"/>
  <c r="L4092" i="1"/>
  <c r="L4093" i="1"/>
  <c r="L4094" i="1"/>
  <c r="L4095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2" i="1"/>
  <c r="R2" i="1"/>
  <c r="Q2" i="1"/>
  <c r="E3" i="13" l="1"/>
  <c r="H3" i="13" s="1"/>
  <c r="G3" i="13"/>
  <c r="F3" i="13"/>
  <c r="E13" i="13"/>
  <c r="F13" i="13" s="1"/>
  <c r="E12" i="13"/>
  <c r="G12" i="13" s="1"/>
  <c r="E11" i="13"/>
  <c r="F11" i="13" s="1"/>
  <c r="E10" i="13"/>
  <c r="F10" i="13" s="1"/>
  <c r="E9" i="13"/>
  <c r="F9" i="13" s="1"/>
  <c r="E8" i="13"/>
  <c r="H8" i="13" s="1"/>
  <c r="E7" i="13"/>
  <c r="G7" i="13" s="1"/>
  <c r="E6" i="13"/>
  <c r="G6" i="13" s="1"/>
  <c r="E5" i="13"/>
  <c r="E4" i="13"/>
  <c r="F4" i="13" s="1"/>
  <c r="E2" i="13"/>
  <c r="G2" i="13" s="1"/>
  <c r="G9" i="13" l="1"/>
  <c r="H9" i="13"/>
  <c r="F6" i="13"/>
  <c r="H6" i="13"/>
  <c r="G10" i="13"/>
  <c r="H10" i="13"/>
  <c r="G8" i="13"/>
  <c r="H2" i="13"/>
  <c r="G11" i="13"/>
  <c r="F8" i="13"/>
  <c r="F2" i="13"/>
  <c r="H12" i="13"/>
  <c r="F12" i="13"/>
  <c r="H11" i="13"/>
  <c r="G13" i="13"/>
  <c r="H13" i="13"/>
  <c r="F7" i="13"/>
  <c r="H7" i="13"/>
  <c r="G4" i="13"/>
  <c r="H4" i="13"/>
  <c r="F5" i="13"/>
  <c r="G5" i="13"/>
  <c r="H5" i="13"/>
</calcChain>
</file>

<file path=xl/sharedStrings.xml><?xml version="1.0" encoding="utf-8"?>
<sst xmlns="http://schemas.openxmlformats.org/spreadsheetml/2006/main" count="28516" uniqueCount="8375">
  <si>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</si>
  <si>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</si>
  <si>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</si>
  <si>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</si>
  <si>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</si>
  <si>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</si>
  <si>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</si>
  <si>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</si>
  <si>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</si>
  <si>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</si>
  <si>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</si>
  <si>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</si>
  <si>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</si>
  <si>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</si>
  <si>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</si>
  <si>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</si>
  <si>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</si>
  <si>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</si>
  <si>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</si>
  <si>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</si>
  <si>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</si>
  <si>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</si>
  <si>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</si>
  <si>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</si>
  <si>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</si>
  <si>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</si>
  <si>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</si>
  <si>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</si>
  <si>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</si>
  <si>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</si>
  <si>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</si>
  <si>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</si>
  <si>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</si>
  <si>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</si>
  <si>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</si>
  <si>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</si>
  <si>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</si>
  <si>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</si>
  <si>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</si>
  <si>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</si>
  <si>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</si>
  <si>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</si>
  <si>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</si>
  <si>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</si>
  <si>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</si>
  <si>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</si>
  <si>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</si>
  <si>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</si>
  <si>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</si>
  <si>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</si>
  <si>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</si>
  <si>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</si>
  <si>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</si>
  <si>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</si>
  <si>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</si>
  <si>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</si>
  <si>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</si>
  <si>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</si>
  <si>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</si>
  <si>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</si>
  <si>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</si>
  <si>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</si>
  <si>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</si>
  <si>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</si>
  <si>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</si>
  <si>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</si>
  <si>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</si>
  <si>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</si>
  <si>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</si>
  <si>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</si>
  <si>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</si>
  <si>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</si>
  <si>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</si>
  <si>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</si>
  <si>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</si>
  <si>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</si>
  <si>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</si>
  <si>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</si>
  <si>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</si>
  <si>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</si>
  <si>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</si>
  <si>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</si>
  <si>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</si>
  <si>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</si>
  <si>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</si>
  <si>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</si>
  <si>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</si>
  <si>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</si>
  <si>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</si>
  <si>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</si>
  <si>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</si>
  <si>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</si>
  <si>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</si>
  <si>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</si>
  <si>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</si>
  <si>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</si>
  <si>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</si>
  <si>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</si>
  <si>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</si>
  <si>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</si>
  <si>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</si>
  <si>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</si>
  <si>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</si>
  <si>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</si>
  <si>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</si>
  <si>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</si>
  <si>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</si>
  <si>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</si>
  <si>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</si>
  <si>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</si>
  <si>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</si>
  <si>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</si>
  <si>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</si>
  <si>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</si>
  <si>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</si>
  <si>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</si>
  <si>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</si>
  <si>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</si>
  <si>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</si>
  <si>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</si>
  <si>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</si>
  <si>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</si>
  <si>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</si>
  <si>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</si>
  <si>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</si>
  <si>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</si>
  <si>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</si>
  <si>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</si>
  <si>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</si>
  <si>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</si>
  <si>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</si>
  <si>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</si>
  <si>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</si>
  <si>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</si>
  <si>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</si>
  <si>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</si>
  <si>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</si>
  <si>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</si>
  <si>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</si>
  <si>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</si>
  <si>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</si>
  <si>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</si>
  <si>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</si>
  <si>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</si>
  <si>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</si>
  <si>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</si>
  <si>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</si>
  <si>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</si>
  <si>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</si>
  <si>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</si>
  <si>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</si>
  <si>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</si>
  <si>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</si>
  <si>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</si>
  <si>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</si>
  <si>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</si>
  <si>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</si>
  <si>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</si>
  <si>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</si>
  <si>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</si>
  <si>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</si>
  <si>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</si>
  <si>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</si>
  <si>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</si>
  <si>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</si>
  <si>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</si>
  <si>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</si>
  <si>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</si>
  <si>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</si>
  <si>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</si>
  <si>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</si>
  <si>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</si>
  <si>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</si>
  <si>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</si>
  <si>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</si>
  <si>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</si>
  <si>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</si>
  <si>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</si>
  <si>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</si>
  <si>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</si>
  <si>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</si>
  <si>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</si>
  <si>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</si>
  <si>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</si>
  <si>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</si>
  <si>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</si>
  <si>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</si>
  <si>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</si>
  <si>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</si>
  <si>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</si>
  <si>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</si>
  <si>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</si>
  <si>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</si>
  <si>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</si>
  <si>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</si>
  <si>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</si>
  <si>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</si>
  <si>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</si>
  <si>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</si>
  <si>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</si>
  <si>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</si>
  <si>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</si>
  <si>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</si>
  <si>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</si>
  <si>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</si>
  <si>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</si>
  <si>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</si>
  <si>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</si>
  <si>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</si>
  <si>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</si>
  <si>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</si>
  <si>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</si>
  <si>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</si>
  <si>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</si>
  <si>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</si>
  <si>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</si>
  <si>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</si>
  <si>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</si>
  <si>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</si>
  <si>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</si>
  <si>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</si>
  <si>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</si>
  <si>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</si>
  <si>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</si>
  <si>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</si>
  <si>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</si>
  <si>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</si>
  <si>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</si>
  <si>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</si>
  <si>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</si>
  <si>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</si>
  <si>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</si>
  <si>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</si>
  <si>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</si>
  <si>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</si>
  <si>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</si>
  <si>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</si>
  <si>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</si>
  <si>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</si>
  <si>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</si>
  <si>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</si>
  <si>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</si>
  <si>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</si>
  <si>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</si>
  <si>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</si>
  <si>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</si>
  <si>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</si>
  <si>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</si>
  <si>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</si>
  <si>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</si>
  <si>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</si>
  <si>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</si>
  <si>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</si>
  <si>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</si>
  <si>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</si>
  <si>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</si>
  <si>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</si>
  <si>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</si>
  <si>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</si>
  <si>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</si>
  <si>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</si>
  <si>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</si>
  <si>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</si>
  <si>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</si>
  <si>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</si>
  <si>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</si>
  <si>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</si>
  <si>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</si>
  <si>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</si>
  <si>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</si>
  <si>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</si>
  <si>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</si>
  <si>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</si>
  <si>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</si>
  <si>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</si>
  <si>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</si>
  <si>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</si>
  <si>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</si>
  <si>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</si>
  <si>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</si>
  <si>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</si>
  <si>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</si>
  <si>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</si>
  <si>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</si>
  <si>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</si>
  <si>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</si>
  <si>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</si>
  <si>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</si>
  <si>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</si>
  <si>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</si>
  <si>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</si>
  <si>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</si>
  <si>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</si>
  <si>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</si>
  <si>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</si>
  <si>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</si>
  <si>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</si>
  <si>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</si>
  <si>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</si>
  <si>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</si>
  <si>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</si>
  <si>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</si>
  <si>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</si>
  <si>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</si>
  <si>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</si>
  <si>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</si>
  <si>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</si>
  <si>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</si>
  <si>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</si>
  <si>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</si>
  <si>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</si>
  <si>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</si>
  <si>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</si>
  <si>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</si>
  <si>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</si>
  <si>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</si>
  <si>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</si>
  <si>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</si>
  <si>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</si>
  <si>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</si>
  <si>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</si>
  <si>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</si>
  <si>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</si>
  <si>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</si>
  <si>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</si>
  <si>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</si>
  <si>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</si>
  <si>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</si>
  <si>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</si>
  <si>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</si>
  <si>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</si>
  <si>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</si>
  <si>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</si>
  <si>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</si>
  <si>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</si>
  <si>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</si>
  <si>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</si>
  <si>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</si>
  <si>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</si>
  <si>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</si>
  <si>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</si>
  <si>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</si>
  <si>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</si>
  <si>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</si>
  <si>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</si>
  <si>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</si>
  <si>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</si>
  <si>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</si>
  <si>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</si>
  <si>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</si>
  <si>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</si>
  <si>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</si>
  <si>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</si>
  <si>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</si>
  <si>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</si>
  <si>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</si>
  <si>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</si>
  <si>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</si>
  <si>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</si>
  <si>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</si>
  <si>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</si>
  <si>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</si>
  <si>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</si>
  <si>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</si>
  <si>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</si>
  <si>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</si>
  <si>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</si>
  <si>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</si>
  <si>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</si>
  <si>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</si>
  <si>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</si>
  <si>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</si>
  <si>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</si>
  <si>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</si>
  <si>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</si>
  <si>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</si>
  <si>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</si>
  <si>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</si>
  <si>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</si>
  <si>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</si>
  <si>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</si>
  <si>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</si>
  <si>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</si>
  <si>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</si>
  <si>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</si>
  <si>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</si>
  <si>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</si>
  <si>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</si>
  <si>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</si>
  <si>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</si>
  <si>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</si>
  <si>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</si>
  <si>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</si>
  <si>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</si>
  <si>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</si>
  <si>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</si>
  <si>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</si>
  <si>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</si>
  <si>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</si>
  <si>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</si>
  <si>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</si>
  <si>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</si>
  <si>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</si>
  <si>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</si>
  <si>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</si>
  <si>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</si>
  <si>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</si>
  <si>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</si>
  <si>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</si>
  <si>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</si>
  <si>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</si>
  <si>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</si>
  <si>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</si>
  <si>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</si>
  <si>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</si>
  <si>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</si>
  <si>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</si>
  <si>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</si>
  <si>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</si>
  <si>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</si>
  <si>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</si>
  <si>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</si>
  <si>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</si>
  <si>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</si>
  <si>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</si>
  <si>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</si>
  <si>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</si>
  <si>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</si>
  <si>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</si>
  <si>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</si>
  <si>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</si>
  <si>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</si>
  <si>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</si>
  <si>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</si>
  <si>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</si>
  <si>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</si>
  <si>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</si>
  <si>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</si>
  <si>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</si>
  <si>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</si>
  <si>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</si>
  <si>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</si>
  <si>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</si>
  <si>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</si>
  <si>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</si>
  <si>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</si>
  <si>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</si>
  <si>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</si>
  <si>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</si>
  <si>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</si>
  <si>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</si>
  <si>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</si>
  <si>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</si>
  <si>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</si>
  <si>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</si>
  <si>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</si>
  <si>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</si>
  <si>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</si>
  <si>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</si>
  <si>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</si>
  <si>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</si>
  <si>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</si>
  <si>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</si>
  <si>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</si>
  <si>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</si>
  <si>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</si>
  <si>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</si>
  <si>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</si>
  <si>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</si>
  <si>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</si>
  <si>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</si>
  <si>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</si>
  <si>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</si>
  <si>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</si>
  <si>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</si>
  <si>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</si>
  <si>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</si>
  <si>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</si>
  <si>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</si>
  <si>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</si>
  <si>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</si>
  <si>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</si>
  <si>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</si>
  <si>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</si>
  <si>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</si>
  <si>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</si>
  <si>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</si>
  <si>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</si>
  <si>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</si>
  <si>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</si>
  <si>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</si>
  <si>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</si>
  <si>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</si>
  <si>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</si>
  <si>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</si>
  <si>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</si>
  <si>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</si>
  <si>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</si>
  <si>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</si>
  <si>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</si>
  <si>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</si>
  <si>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</si>
  <si>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</si>
  <si>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</si>
  <si>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</si>
  <si>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</si>
  <si>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</si>
  <si>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</si>
  <si>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</si>
  <si>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</si>
  <si>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</si>
  <si>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</si>
  <si>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</si>
  <si>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</si>
  <si>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</si>
  <si>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</si>
  <si>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</si>
  <si>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</si>
  <si>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</si>
  <si>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</si>
  <si>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</si>
  <si>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</si>
  <si>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</si>
  <si>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</si>
  <si>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</si>
  <si>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</si>
  <si>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</si>
  <si>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</si>
  <si>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</si>
  <si>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</si>
  <si>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</si>
  <si>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</si>
  <si>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</si>
  <si>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</si>
  <si>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</si>
  <si>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</si>
  <si>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</si>
  <si>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</si>
  <si>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</si>
  <si>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</si>
  <si>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</si>
  <si>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</si>
  <si>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</si>
  <si>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</si>
  <si>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</si>
  <si>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</si>
  <si>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</si>
  <si>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</si>
  <si>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</si>
  <si>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</si>
  <si>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</si>
  <si>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</si>
  <si>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</si>
  <si>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</si>
  <si>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</si>
  <si>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</si>
  <si>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</si>
  <si>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</si>
  <si>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</si>
  <si>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</si>
  <si>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</si>
  <si>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</si>
  <si>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</si>
  <si>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</si>
  <si>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</si>
  <si>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</si>
  <si>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</si>
  <si>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</si>
  <si>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</si>
  <si>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</si>
  <si>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</si>
  <si>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</si>
  <si>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</si>
  <si>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</si>
  <si>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</si>
  <si>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</si>
  <si>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</si>
  <si>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</si>
  <si>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</si>
  <si>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</si>
  <si>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</si>
  <si>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</si>
  <si>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</si>
  <si>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</si>
  <si>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</si>
  <si>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</si>
  <si>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</si>
  <si>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</si>
  <si>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</si>
  <si>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</si>
  <si>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</si>
  <si>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</si>
  <si>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</si>
  <si>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</si>
  <si>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</si>
  <si>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</si>
  <si>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</si>
  <si>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</si>
  <si>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</si>
  <si>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</si>
  <si>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</si>
  <si>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</si>
  <si>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</si>
  <si>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</si>
  <si>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</si>
  <si>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</si>
  <si>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</si>
  <si>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</si>
  <si>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</si>
  <si>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</si>
  <si>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</si>
  <si>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</si>
  <si>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</si>
  <si>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</si>
  <si>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</si>
  <si>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</si>
  <si>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</si>
  <si>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</si>
  <si>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</si>
  <si>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</si>
  <si>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</si>
  <si>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</si>
  <si>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</si>
  <si>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</si>
  <si>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</si>
  <si>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</si>
  <si>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</si>
  <si>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</si>
  <si>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</si>
  <si>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</si>
  <si>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</si>
  <si>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</si>
  <si>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</si>
  <si>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</si>
  <si>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</si>
  <si>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</si>
  <si>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</si>
  <si>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</si>
  <si>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</si>
  <si>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</si>
  <si>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</si>
  <si>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</si>
  <si>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</si>
  <si>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</si>
  <si>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</si>
  <si>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</si>
  <si>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</si>
  <si>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</si>
  <si>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</si>
  <si>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</si>
  <si>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</si>
  <si>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</si>
  <si>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</si>
  <si>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</si>
  <si>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</si>
  <si>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</si>
  <si>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</si>
  <si>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</si>
  <si>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</si>
  <si>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</si>
  <si>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</si>
  <si>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</si>
  <si>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</si>
  <si>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</si>
  <si>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</si>
  <si>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</si>
  <si>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</si>
  <si>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</si>
  <si>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</si>
  <si>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</si>
  <si>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</si>
  <si>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</si>
  <si>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</si>
  <si>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</si>
  <si>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</si>
  <si>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</si>
  <si>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</si>
  <si>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</si>
  <si>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</si>
  <si>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</si>
  <si>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</si>
  <si>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</si>
  <si>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</si>
  <si>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</si>
  <si>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</si>
  <si>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</si>
  <si>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</si>
  <si>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</si>
  <si>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</si>
  <si>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</si>
  <si>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</si>
  <si>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</si>
  <si>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</si>
  <si>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</si>
  <si>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</si>
  <si>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</si>
  <si>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</si>
  <si>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</si>
  <si>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</si>
  <si>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</si>
  <si>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</si>
  <si>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</si>
  <si>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</si>
  <si>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</si>
  <si>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</si>
  <si>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</si>
  <si>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</si>
  <si>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</si>
  <si>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</si>
  <si>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</si>
  <si>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</si>
  <si>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</si>
  <si>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</si>
  <si>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</si>
  <si>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</si>
  <si>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</si>
  <si>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</si>
  <si>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</si>
  <si>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</si>
  <si>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</si>
  <si>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</si>
  <si>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</si>
  <si>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</si>
  <si>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</si>
  <si>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</si>
  <si>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</si>
  <si>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</si>
  <si>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</si>
  <si>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</si>
  <si>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</si>
  <si>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</si>
  <si>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</si>
  <si>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</si>
  <si>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</si>
  <si>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</si>
  <si>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</si>
  <si>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</si>
  <si>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</si>
  <si>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</si>
  <si>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</si>
  <si>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</si>
  <si>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</si>
  <si>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</si>
  <si>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</si>
  <si>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</si>
  <si>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</si>
  <si>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</si>
  <si>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</si>
  <si>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</si>
  <si>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</si>
  <si>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</si>
  <si>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</si>
  <si>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</si>
  <si>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</si>
  <si>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</si>
  <si>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</si>
  <si>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</si>
  <si>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</si>
  <si>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</si>
  <si>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</si>
  <si>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</si>
  <si>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</si>
  <si>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</si>
  <si>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</si>
  <si>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</si>
  <si>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</si>
  <si>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</si>
  <si>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</si>
  <si>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</si>
  <si>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</si>
  <si>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</si>
  <si>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</si>
  <si>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</si>
  <si>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</si>
  <si>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</si>
  <si>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</si>
  <si>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</si>
  <si>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</si>
  <si>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</si>
  <si>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</si>
  <si>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</si>
  <si>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</si>
  <si>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</si>
  <si>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</si>
  <si>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</si>
  <si>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</si>
  <si>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</si>
  <si>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</si>
  <si>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</si>
  <si>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</si>
  <si>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</si>
  <si>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</si>
  <si>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</si>
  <si>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</si>
  <si>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</si>
  <si>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</si>
  <si>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</si>
  <si>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</si>
  <si>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</si>
  <si>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</si>
  <si>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</si>
  <si>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</si>
  <si>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</si>
  <si>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</si>
  <si>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</si>
  <si>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</si>
  <si>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</si>
  <si>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</si>
  <si>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</si>
  <si>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</si>
  <si>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</si>
  <si>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</si>
  <si>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</si>
  <si>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</si>
  <si>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</si>
  <si>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</si>
  <si>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</si>
  <si>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</si>
  <si>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</si>
  <si>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</si>
  <si>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</si>
  <si>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</si>
  <si>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</si>
  <si>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</si>
  <si>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</si>
  <si>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</si>
  <si>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</si>
  <si>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</si>
  <si>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</si>
  <si>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</si>
  <si>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</si>
  <si>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</si>
  <si>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</si>
  <si>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</si>
  <si>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</si>
  <si>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</si>
  <si>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</si>
  <si>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</si>
  <si>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</si>
  <si>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</si>
  <si>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</si>
  <si>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</si>
  <si>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</si>
  <si>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</si>
  <si>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</si>
  <si>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</si>
  <si>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</si>
  <si>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</si>
  <si>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</si>
  <si>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</si>
  <si>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</si>
  <si>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</si>
  <si>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</si>
  <si>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</si>
  <si>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</si>
  <si>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</si>
  <si>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</si>
  <si>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</si>
  <si>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</si>
  <si>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</si>
  <si>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</si>
  <si>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</si>
  <si>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</si>
  <si>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</si>
  <si>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</si>
  <si>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</si>
  <si>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</si>
  <si>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</si>
  <si>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</si>
  <si>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</si>
  <si>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</si>
  <si>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</si>
  <si>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</si>
  <si>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</si>
  <si>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</si>
  <si>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</si>
  <si>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</si>
  <si>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</si>
  <si>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</si>
  <si>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</si>
  <si>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</si>
  <si>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</si>
  <si>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</si>
  <si>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</si>
  <si>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</si>
  <si>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</si>
  <si>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</si>
  <si>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</si>
  <si>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</si>
  <si>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</si>
  <si>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</si>
  <si>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</si>
  <si>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</si>
  <si>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</si>
  <si>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</si>
  <si>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</si>
  <si>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</si>
  <si>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</si>
  <si>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</si>
  <si>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</si>
  <si>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</si>
  <si>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</si>
  <si>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</si>
  <si>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</si>
  <si>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</si>
  <si>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</si>
  <si>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</si>
  <si>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</si>
  <si>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</si>
  <si>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</si>
  <si>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</si>
  <si>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</si>
  <si>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</si>
  <si>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</si>
  <si>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</si>
  <si>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</si>
  <si>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</si>
  <si>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</si>
  <si>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</si>
  <si>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</si>
  <si>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</si>
  <si>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</si>
  <si>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</si>
  <si>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</si>
  <si>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</si>
  <si>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</si>
  <si>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</si>
  <si>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</si>
  <si>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</si>
  <si>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</si>
  <si>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</si>
  <si>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</si>
  <si>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</si>
  <si>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</si>
  <si>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</si>
  <si>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</si>
  <si>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</si>
  <si>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</si>
  <si>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</si>
  <si>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</si>
  <si>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</si>
  <si>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</si>
  <si>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</si>
  <si>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</si>
  <si>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</si>
  <si>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</si>
  <si>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</si>
  <si>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</si>
  <si>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</si>
  <si>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</si>
  <si>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</si>
  <si>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</si>
  <si>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</si>
  <si>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</si>
  <si>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</si>
  <si>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</si>
  <si>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</si>
  <si>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</si>
  <si>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</si>
  <si>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</si>
  <si>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</si>
  <si>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</si>
  <si>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</si>
  <si>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</si>
  <si>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</si>
  <si>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</si>
  <si>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</si>
  <si>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</si>
  <si>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</si>
  <si>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</si>
  <si>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</si>
  <si>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</si>
  <si>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</si>
  <si>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</si>
  <si>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</si>
  <si>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</si>
  <si>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</si>
  <si>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</si>
  <si>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</si>
  <si>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</si>
  <si>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</si>
  <si>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</si>
  <si>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</si>
  <si>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</si>
  <si>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</si>
  <si>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</si>
  <si>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</si>
  <si>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</si>
  <si>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</si>
  <si>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</si>
  <si>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</si>
  <si>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</si>
  <si>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</si>
  <si>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</si>
  <si>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</si>
  <si>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</si>
  <si>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</si>
  <si>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</si>
  <si>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</si>
  <si>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</si>
  <si>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</si>
  <si>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</si>
  <si>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</si>
  <si>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</si>
  <si>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</si>
  <si>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</si>
  <si>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</si>
  <si>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</si>
  <si>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</si>
  <si>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</si>
  <si>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</si>
  <si>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</si>
  <si>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</si>
  <si>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</si>
  <si>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</si>
  <si>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</si>
  <si>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</si>
  <si>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</si>
  <si>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</si>
  <si>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</si>
  <si>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</si>
  <si>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</si>
  <si>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</si>
  <si>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</si>
  <si>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</si>
  <si>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</si>
  <si>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</si>
  <si>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</si>
  <si>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</si>
  <si>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</si>
  <si>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</si>
  <si>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</si>
  <si>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</si>
  <si>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</si>
  <si>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</si>
  <si>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</si>
  <si>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</si>
  <si>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</si>
  <si>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</si>
  <si>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</si>
  <si>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</si>
  <si>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</si>
  <si>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</si>
  <si>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</si>
  <si>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</si>
  <si>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</si>
  <si>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</si>
  <si>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</si>
  <si>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</si>
  <si>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</si>
  <si>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</si>
  <si>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</si>
  <si>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</si>
  <si>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</si>
  <si>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</si>
  <si>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</si>
  <si>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</si>
  <si>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</si>
  <si>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</si>
  <si>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</si>
  <si>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</si>
  <si>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</si>
  <si>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</si>
  <si>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</si>
  <si>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</si>
  <si>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</si>
  <si>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</si>
  <si>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</si>
  <si>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</si>
  <si>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</si>
  <si>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</si>
  <si>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</si>
  <si>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</si>
  <si>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</si>
  <si>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</si>
  <si>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</si>
  <si>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</si>
  <si>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</si>
  <si>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</si>
  <si>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</si>
  <si>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</si>
  <si>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</si>
  <si>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</si>
  <si>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</si>
  <si>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</si>
  <si>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</si>
  <si>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</si>
  <si>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</si>
  <si>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</si>
  <si>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</si>
  <si>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</si>
  <si>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</si>
  <si>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</si>
  <si>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</si>
  <si>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</si>
  <si>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</si>
  <si>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</si>
  <si>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</si>
  <si>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</si>
  <si>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</si>
  <si>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</si>
  <si>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</si>
  <si>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</si>
  <si>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</si>
  <si>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</si>
  <si>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</si>
  <si>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</si>
  <si>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</si>
  <si>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</si>
  <si>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</si>
  <si>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</si>
  <si>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</si>
  <si>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</si>
  <si>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</si>
  <si>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</si>
  <si>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</si>
  <si>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</si>
  <si>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</si>
  <si>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</si>
  <si>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</si>
  <si>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</si>
  <si>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</si>
  <si>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</si>
  <si>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</si>
  <si>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</si>
  <si>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</si>
  <si>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</si>
  <si>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</si>
  <si>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</si>
  <si>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</si>
  <si>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</si>
  <si>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</si>
  <si>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</si>
  <si>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</si>
  <si>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</si>
  <si>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</si>
  <si>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</si>
  <si>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</si>
  <si>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</si>
  <si>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</si>
  <si>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</si>
  <si>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</si>
  <si>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</si>
  <si>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</si>
  <si>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</si>
  <si>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</si>
  <si>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</si>
  <si>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</si>
  <si>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</si>
  <si>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</si>
  <si>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</si>
  <si>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</si>
  <si>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</si>
  <si>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</si>
  <si>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</si>
  <si>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</si>
  <si>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</si>
  <si>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</si>
  <si>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</si>
  <si>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</si>
  <si>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</si>
  <si>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</si>
  <si>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</si>
  <si>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</si>
  <si>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</si>
  <si>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</si>
  <si>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</si>
  <si>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</si>
  <si>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</si>
  <si>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</si>
  <si>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</si>
  <si>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</si>
  <si>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</si>
  <si>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</si>
  <si>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</si>
  <si>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</si>
  <si>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</si>
  <si>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</si>
  <si>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</si>
  <si>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</si>
  <si>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</si>
  <si>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</si>
  <si>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</si>
  <si>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</si>
  <si>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</si>
  <si>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</si>
  <si>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</si>
  <si>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</si>
  <si>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</si>
  <si>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</si>
  <si>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</si>
  <si>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</si>
  <si>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</si>
  <si>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</si>
  <si>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</si>
  <si>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</si>
  <si>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</si>
  <si>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</si>
  <si>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</si>
  <si>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</si>
  <si>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</si>
  <si>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</si>
  <si>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</si>
  <si>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</si>
  <si>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</si>
  <si>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</si>
  <si>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</si>
  <si>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</si>
  <si>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</si>
  <si>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</si>
  <si>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</si>
  <si>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</si>
  <si>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</si>
  <si>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</si>
  <si>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</si>
  <si>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</si>
  <si>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</si>
  <si>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</si>
  <si>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</si>
  <si>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</si>
  <si>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</si>
  <si>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</si>
  <si>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</si>
  <si>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</si>
  <si>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</si>
  <si>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</si>
  <si>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</si>
  <si>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</si>
  <si>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</si>
  <si>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</si>
  <si>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</si>
  <si>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</si>
  <si>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</si>
  <si>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</si>
  <si>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</si>
  <si>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</si>
  <si>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</si>
  <si>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</si>
  <si>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</si>
  <si>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</si>
  <si>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</si>
  <si>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</si>
  <si>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</si>
  <si>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</si>
  <si>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</si>
  <si>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</si>
  <si>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</si>
  <si>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</si>
  <si>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</si>
  <si>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</si>
  <si>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</si>
  <si>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</si>
  <si>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</si>
  <si>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</si>
  <si>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</si>
  <si>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</si>
  <si>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</si>
  <si>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</si>
  <si>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</si>
  <si>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</si>
  <si>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</si>
  <si>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</si>
  <si>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</si>
  <si>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</si>
  <si>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</si>
  <si>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</si>
  <si>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</si>
  <si>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</si>
  <si>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</si>
  <si>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</si>
  <si>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</si>
  <si>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</si>
  <si>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</si>
  <si>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</si>
  <si>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</si>
  <si>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</si>
  <si>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</si>
  <si>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</si>
  <si>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</si>
  <si>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</si>
  <si>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</si>
  <si>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</si>
  <si>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</si>
  <si>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</si>
  <si>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</si>
  <si>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</si>
  <si>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</si>
  <si>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</si>
  <si>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</si>
  <si>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</si>
  <si>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</si>
  <si>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</si>
  <si>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</si>
  <si>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</si>
  <si>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</si>
  <si>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</si>
  <si>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</si>
  <si>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</si>
  <si>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</si>
  <si>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</si>
  <si>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</si>
  <si>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</si>
  <si>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</si>
  <si>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</si>
  <si>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</si>
  <si>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</si>
  <si>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</si>
  <si>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</si>
  <si>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</si>
  <si>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</si>
  <si>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</si>
  <si>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</si>
  <si>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</si>
  <si>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</si>
  <si>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</si>
  <si>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</si>
  <si>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</si>
  <si>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</si>
  <si>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</si>
  <si>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</si>
  <si>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</si>
  <si>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</si>
  <si>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</si>
  <si>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</si>
  <si>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</si>
  <si>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</si>
  <si>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</si>
  <si>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</si>
  <si>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</si>
  <si>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</si>
  <si>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</si>
  <si>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</si>
  <si>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</si>
  <si>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</si>
  <si>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</si>
  <si>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</si>
  <si>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</si>
  <si>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</si>
  <si>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</si>
  <si>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</si>
  <si>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</si>
  <si>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</si>
  <si>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</si>
  <si>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</si>
  <si>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</si>
  <si>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</si>
  <si>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</si>
  <si>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</si>
  <si>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</si>
  <si>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</si>
  <si>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</si>
  <si>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</si>
  <si>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</si>
  <si>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</si>
  <si>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</si>
  <si>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</si>
  <si>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</si>
  <si>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</si>
  <si>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</si>
  <si>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</si>
  <si>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</si>
  <si>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</si>
  <si>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</si>
  <si>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</si>
  <si>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</si>
  <si>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</si>
  <si>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</si>
  <si>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</si>
  <si>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</si>
  <si>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</si>
  <si>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</si>
  <si>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</si>
  <si>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</si>
  <si>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</si>
  <si>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</si>
  <si>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</si>
  <si>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</si>
  <si>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</si>
  <si>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</si>
  <si>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</si>
  <si>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</si>
  <si>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</si>
  <si>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</si>
  <si>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</si>
  <si>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</si>
  <si>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</si>
  <si>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</si>
  <si>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</si>
  <si>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</si>
  <si>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</si>
  <si>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</si>
  <si>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</si>
  <si>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</si>
  <si>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</si>
  <si>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</si>
  <si>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</si>
  <si>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</si>
  <si>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</si>
  <si>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</si>
  <si>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</si>
  <si>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</si>
  <si>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</si>
  <si>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</si>
  <si>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</si>
  <si>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</si>
  <si>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</si>
  <si>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</si>
  <si>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</si>
  <si>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</si>
  <si>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</si>
  <si>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</si>
  <si>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</si>
  <si>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</si>
  <si>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</si>
  <si>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</si>
  <si>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</si>
  <si>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</si>
  <si>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</si>
  <si>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</si>
  <si>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</si>
  <si>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</si>
  <si>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</si>
  <si>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</si>
  <si>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</si>
  <si>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</si>
  <si>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</si>
  <si>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</si>
  <si>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</si>
  <si>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</si>
  <si>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</si>
  <si>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</si>
  <si>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</si>
  <si>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</si>
  <si>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</si>
  <si>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</si>
  <si>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</si>
  <si>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</si>
  <si>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</si>
  <si>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</si>
  <si>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</si>
  <si>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</si>
  <si>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</si>
  <si>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</si>
  <si>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</si>
  <si>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</si>
  <si>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</si>
  <si>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</si>
  <si>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</si>
  <si>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</si>
  <si>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</si>
  <si>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</si>
  <si>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</si>
  <si>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</si>
  <si>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</si>
  <si>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</si>
  <si>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</si>
  <si>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</si>
  <si>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</si>
  <si>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</si>
  <si>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</si>
  <si>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</si>
  <si>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</si>
  <si>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</si>
  <si>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</si>
  <si>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</si>
  <si>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</si>
  <si>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</si>
  <si>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</si>
  <si>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</si>
  <si>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</si>
  <si>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</si>
  <si>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</si>
  <si>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</si>
  <si>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</si>
  <si>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</si>
  <si>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</si>
  <si>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</si>
  <si>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</si>
  <si>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</si>
  <si>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</si>
  <si>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</si>
  <si>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</si>
  <si>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</si>
  <si>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</si>
  <si>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</si>
  <si>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</si>
  <si>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</si>
  <si>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</si>
  <si>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</si>
  <si>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</si>
  <si>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</si>
  <si>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</si>
  <si>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</si>
  <si>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</si>
  <si>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</si>
  <si>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</si>
  <si>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</si>
  <si>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</si>
  <si>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</si>
  <si>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</si>
  <si>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</si>
  <si>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</si>
  <si>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</si>
  <si>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</si>
  <si>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</si>
  <si>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</si>
  <si>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</si>
  <si>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</si>
  <si>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</si>
  <si>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</si>
  <si>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</si>
  <si>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</si>
  <si>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</si>
  <si>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</si>
  <si>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</si>
  <si>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</si>
  <si>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</si>
  <si>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</si>
  <si>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</si>
  <si>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</si>
  <si>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</si>
  <si>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</si>
  <si>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</si>
  <si>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</si>
  <si>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</si>
  <si>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</si>
  <si>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</si>
  <si>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</si>
  <si>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</si>
  <si>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</si>
  <si>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</si>
  <si>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</si>
  <si>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</si>
  <si>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</si>
  <si>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</si>
  <si>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</si>
  <si>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</si>
  <si>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</si>
  <si>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</si>
  <si>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</si>
  <si>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</si>
  <si>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</si>
  <si>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</si>
  <si>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</si>
  <si>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</si>
  <si>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</si>
  <si>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</si>
  <si>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</si>
  <si>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</si>
  <si>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</si>
  <si>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</si>
  <si>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</si>
  <si>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</si>
  <si>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</si>
  <si>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</si>
  <si>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</si>
  <si>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</si>
  <si>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</si>
  <si>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</si>
  <si>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</si>
  <si>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</si>
  <si>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</si>
  <si>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</si>
  <si>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</si>
  <si>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</si>
  <si>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</si>
  <si>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</si>
  <si>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</si>
  <si>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</si>
  <si>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</si>
  <si>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</si>
  <si>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</si>
  <si>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</si>
  <si>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</si>
  <si>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</si>
  <si>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</si>
  <si>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</si>
  <si>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</si>
  <si>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</si>
  <si>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</si>
  <si>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</si>
  <si>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</si>
  <si>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</si>
  <si>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</si>
  <si>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</si>
  <si>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</si>
  <si>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</si>
  <si>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</si>
  <si>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</si>
  <si>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</si>
  <si>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</si>
  <si>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</si>
  <si>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</si>
  <si>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</si>
  <si>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</si>
  <si>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</si>
  <si>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</si>
  <si>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</si>
  <si>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</si>
  <si>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</si>
  <si>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</si>
  <si>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</si>
  <si>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</si>
  <si>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</si>
  <si>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</si>
  <si>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</si>
  <si>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</si>
  <si>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</si>
  <si>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</si>
  <si>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</si>
  <si>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</si>
  <si>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</si>
  <si>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</si>
  <si>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</si>
  <si>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</si>
  <si>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</si>
  <si>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</si>
  <si>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</si>
  <si>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</si>
  <si>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</si>
  <si>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</si>
  <si>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</si>
  <si>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</si>
  <si>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</si>
  <si>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</si>
  <si>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</si>
  <si>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</si>
  <si>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</si>
  <si>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</si>
  <si>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</si>
  <si>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</si>
  <si>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</si>
  <si>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</si>
  <si>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</si>
  <si>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</si>
  <si>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</si>
  <si>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</si>
  <si>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</si>
  <si>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</si>
  <si>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</si>
  <si>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</si>
  <si>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</si>
  <si>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</si>
  <si>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</si>
  <si>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</si>
  <si>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</si>
  <si>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</si>
  <si>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</si>
  <si>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</si>
  <si>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</si>
  <si>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</si>
  <si>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</si>
  <si>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</si>
  <si>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</si>
  <si>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</si>
  <si>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</si>
  <si>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</si>
  <si>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</si>
  <si>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</si>
  <si>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</si>
  <si>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</si>
  <si>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</si>
  <si>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</si>
  <si>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</si>
  <si>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</si>
  <si>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</si>
  <si>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</si>
  <si>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</si>
  <si>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</si>
  <si>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</si>
  <si>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</si>
  <si>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</si>
  <si>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</si>
  <si>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</si>
  <si>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</si>
  <si>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</si>
  <si>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</si>
  <si>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</si>
  <si>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</si>
  <si>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</si>
  <si>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</si>
  <si>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</si>
  <si>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</si>
  <si>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</si>
  <si>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</si>
  <si>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</si>
  <si>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</si>
  <si>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</si>
  <si>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</si>
  <si>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</si>
  <si>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</si>
  <si>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</si>
  <si>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</si>
  <si>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</si>
  <si>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</si>
  <si>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</si>
  <si>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</si>
  <si>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</si>
  <si>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</si>
  <si>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</si>
  <si>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</si>
  <si>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</si>
  <si>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</si>
  <si>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</si>
  <si>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</si>
  <si>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</si>
  <si>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</si>
  <si>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</si>
  <si>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</si>
  <si>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</si>
  <si>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</si>
  <si>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</si>
  <si>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</si>
  <si>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</si>
  <si>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</si>
  <si>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</si>
  <si>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</si>
  <si>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</si>
  <si>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</si>
  <si>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</si>
  <si>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</si>
  <si>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</si>
  <si>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</si>
  <si>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</si>
  <si>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</si>
  <si>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</si>
  <si>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</si>
  <si>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</si>
  <si>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</si>
  <si>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</si>
  <si>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</si>
  <si>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</si>
  <si>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</si>
  <si>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</si>
  <si>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</si>
  <si>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</si>
  <si>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</si>
  <si>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</si>
  <si>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</si>
  <si>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</si>
  <si>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</si>
  <si>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</si>
  <si>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</si>
  <si>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</si>
  <si>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</si>
  <si>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</si>
  <si>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</si>
  <si>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</si>
  <si>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</si>
  <si>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</si>
  <si>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</si>
  <si>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</si>
  <si>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</si>
  <si>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</si>
  <si>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</si>
  <si>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</si>
  <si>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</si>
  <si>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</si>
  <si>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</si>
  <si>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</si>
  <si>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</si>
  <si>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</si>
  <si>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</si>
  <si>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</si>
  <si>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</si>
  <si>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</si>
  <si>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</si>
  <si>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</si>
  <si>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</si>
  <si>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</si>
  <si>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</si>
  <si>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</si>
  <si>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</si>
  <si>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</si>
  <si>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</si>
  <si>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</si>
  <si>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</si>
  <si>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</si>
  <si>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</si>
  <si>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</si>
  <si>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</si>
  <si>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</si>
  <si>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</si>
  <si>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</si>
  <si>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</si>
  <si>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</si>
  <si>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</si>
  <si>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</si>
  <si>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</si>
  <si>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</si>
  <si>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</si>
  <si>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</si>
  <si>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</si>
  <si>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</si>
  <si>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</si>
  <si>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</si>
  <si>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</si>
  <si>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</si>
  <si>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</si>
  <si>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</si>
  <si>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</si>
  <si>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</si>
  <si>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</si>
  <si>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</si>
  <si>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</si>
  <si>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</si>
  <si>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</si>
  <si>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</si>
  <si>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</si>
  <si>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</si>
  <si>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</si>
  <si>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</si>
  <si>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</si>
  <si>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</si>
  <si>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</si>
  <si>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</si>
  <si>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</si>
  <si>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</si>
  <si>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</si>
  <si>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</si>
  <si>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</si>
  <si>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</si>
  <si>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</si>
  <si>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</si>
  <si>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</si>
  <si>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</si>
  <si>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</si>
  <si>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</si>
  <si>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</si>
  <si>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</si>
  <si>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</si>
  <si>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</si>
  <si>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</si>
  <si>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</si>
  <si>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</si>
  <si>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</si>
  <si>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</si>
  <si>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</si>
  <si>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</si>
  <si>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</si>
  <si>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</si>
  <si>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</si>
  <si>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</si>
  <si>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</si>
  <si>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</si>
  <si>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</si>
  <si>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</si>
  <si>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</si>
  <si>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</si>
  <si>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</si>
  <si>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</si>
  <si>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</si>
  <si>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</si>
  <si>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</si>
  <si>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</si>
  <si>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</si>
  <si>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</si>
  <si>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</si>
  <si>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</si>
  <si>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</si>
  <si>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</si>
  <si>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</si>
  <si>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</si>
  <si>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</si>
  <si>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</si>
  <si>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</si>
  <si>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</si>
  <si>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</si>
  <si>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</si>
  <si>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</si>
  <si>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</si>
  <si>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</si>
  <si>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</si>
  <si>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</si>
  <si>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</si>
  <si>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</si>
  <si>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</si>
  <si>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</si>
  <si>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</si>
  <si>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</si>
  <si>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</si>
  <si>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</si>
  <si>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</si>
  <si>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</si>
  <si>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</si>
  <si>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</si>
  <si>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</si>
  <si>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</si>
  <si>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</si>
  <si>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</si>
  <si>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</si>
  <si>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</si>
  <si>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</si>
  <si>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</si>
  <si>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</si>
  <si>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</si>
  <si>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</si>
  <si>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</si>
  <si>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</si>
  <si>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</si>
  <si>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</si>
  <si>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</si>
  <si>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</si>
  <si>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</si>
  <si>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</si>
  <si>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</si>
  <si>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</si>
  <si>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</si>
  <si>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</si>
  <si>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</si>
  <si>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</si>
  <si>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</si>
  <si>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</si>
  <si>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</si>
  <si>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</si>
  <si>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</si>
  <si>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</si>
  <si>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</si>
  <si>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</si>
  <si>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</si>
  <si>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</si>
  <si>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</si>
  <si>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</si>
  <si>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</si>
  <si>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</si>
  <si>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</si>
  <si>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</si>
  <si>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</si>
  <si>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</si>
  <si>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</si>
  <si>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</si>
  <si>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</si>
  <si>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</si>
  <si>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</si>
  <si>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</si>
  <si>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</si>
  <si>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</si>
  <si>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</si>
  <si>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</si>
  <si>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</si>
  <si>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</si>
  <si>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</si>
  <si>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</si>
  <si>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</si>
  <si>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</si>
  <si>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</si>
  <si>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</si>
  <si>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</si>
  <si>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</si>
  <si>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</si>
  <si>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</si>
  <si>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</si>
  <si>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</si>
  <si>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</si>
  <si>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</si>
  <si>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</si>
  <si>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</si>
  <si>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</si>
  <si>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</si>
  <si>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</si>
  <si>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</si>
  <si>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</si>
  <si>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</si>
  <si>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</si>
  <si>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</si>
  <si>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</si>
  <si>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</si>
  <si>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</si>
  <si>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</si>
  <si>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</si>
  <si>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</si>
  <si>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</si>
  <si>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</si>
  <si>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</si>
  <si>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</si>
  <si>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</si>
  <si>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</si>
  <si>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</si>
  <si>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</si>
  <si>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</si>
  <si>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</si>
  <si>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</si>
  <si>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</si>
  <si>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</si>
  <si>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</si>
  <si>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</si>
  <si>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</si>
  <si>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</si>
  <si>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</si>
  <si>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</si>
  <si>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</si>
  <si>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</si>
  <si>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</si>
  <si>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</si>
  <si>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</si>
  <si>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</si>
  <si>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</si>
  <si>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</si>
  <si>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</si>
  <si>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</si>
  <si>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</si>
  <si>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</si>
  <si>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</si>
  <si>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</si>
  <si>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</si>
  <si>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</si>
  <si>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</si>
  <si>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</si>
  <si>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</si>
  <si>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</si>
  <si>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</si>
  <si>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</si>
  <si>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</si>
  <si>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</si>
  <si>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</si>
  <si>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</si>
  <si>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</si>
  <si>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</si>
  <si>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</si>
  <si>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</si>
  <si>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</si>
  <si>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</si>
  <si>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</si>
  <si>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</si>
  <si>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</si>
  <si>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</si>
  <si>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</si>
  <si>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</si>
  <si>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</si>
  <si>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</si>
  <si>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</si>
  <si>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</si>
  <si>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</si>
  <si>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</si>
  <si>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</si>
  <si>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</si>
  <si>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</si>
  <si>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</si>
  <si>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</si>
  <si>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</si>
  <si>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</si>
  <si>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</si>
  <si>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</si>
  <si>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</si>
  <si>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</si>
  <si>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</si>
  <si>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</si>
  <si>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</si>
  <si>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</si>
  <si>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</si>
  <si>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</si>
  <si>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</si>
  <si>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</si>
  <si>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</si>
  <si>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</si>
  <si>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</si>
  <si>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</si>
  <si>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</si>
  <si>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</si>
  <si>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</si>
  <si>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</si>
  <si>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</si>
  <si>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</si>
  <si>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</si>
  <si>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</si>
  <si>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</si>
  <si>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</si>
  <si>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</si>
  <si>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</si>
  <si>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</si>
  <si>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</si>
  <si>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</si>
  <si>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</si>
  <si>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</si>
  <si>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</si>
  <si>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</si>
  <si>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</si>
  <si>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</si>
  <si>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</si>
  <si>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</si>
  <si>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</si>
  <si>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</si>
  <si>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</si>
  <si>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</si>
  <si>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</si>
  <si>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</si>
  <si>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</si>
  <si>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</si>
  <si>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</si>
  <si>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</si>
  <si>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</si>
  <si>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</si>
  <si>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</si>
  <si>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</si>
  <si>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</si>
  <si>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</si>
  <si>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</si>
  <si>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</si>
  <si>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</si>
  <si>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</si>
  <si>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</si>
  <si>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</si>
  <si>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</si>
  <si>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</si>
  <si>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</si>
  <si>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</si>
  <si>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</si>
  <si>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</si>
  <si>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</si>
  <si>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</si>
  <si>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</si>
  <si>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</si>
  <si>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</si>
  <si>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</si>
  <si>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</si>
  <si>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</si>
  <si>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</si>
  <si>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</si>
  <si>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</si>
  <si>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</si>
  <si>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</si>
  <si>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</si>
  <si>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</si>
  <si>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</si>
  <si>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</si>
  <si>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</si>
  <si>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</si>
  <si>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</si>
  <si>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</si>
  <si>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</si>
  <si>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</si>
  <si>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</si>
  <si>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</si>
  <si>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</si>
  <si>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</si>
  <si>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</si>
  <si>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</si>
  <si>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</si>
  <si>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</si>
  <si>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</si>
  <si>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</si>
  <si>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</si>
  <si>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</si>
  <si>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</si>
  <si>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</si>
  <si>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</si>
  <si>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</si>
  <si>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</si>
  <si>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</si>
  <si>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</si>
  <si>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</si>
  <si>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</si>
  <si>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</si>
  <si>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</si>
  <si>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</si>
  <si>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</si>
  <si>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</si>
  <si>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</si>
  <si>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</si>
  <si>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</si>
  <si>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</si>
  <si>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</si>
  <si>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</si>
  <si>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</si>
  <si>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</si>
  <si>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</si>
  <si>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</si>
  <si>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</si>
  <si>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</si>
  <si>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</si>
  <si>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</si>
  <si>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</si>
  <si>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</si>
  <si>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</si>
  <si>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</si>
  <si>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</si>
  <si>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</si>
  <si>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</si>
  <si>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</si>
  <si>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</si>
  <si>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</si>
  <si>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</si>
  <si>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</si>
  <si>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</si>
  <si>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</si>
  <si>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</si>
  <si>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</si>
  <si>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</si>
  <si>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</si>
  <si>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</si>
  <si>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</si>
  <si>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</si>
  <si>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</si>
  <si>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</si>
  <si>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</si>
  <si>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</si>
  <si>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</si>
  <si>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</si>
  <si>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</si>
  <si>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</si>
  <si>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</si>
  <si>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</si>
  <si>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</si>
  <si>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</si>
  <si>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</si>
  <si>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</si>
  <si>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</si>
  <si>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</si>
  <si>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</si>
  <si>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</si>
  <si>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</si>
  <si>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</si>
  <si>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</si>
  <si>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</si>
  <si>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</si>
  <si>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</si>
  <si>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</si>
  <si>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</si>
  <si>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</si>
  <si>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</si>
  <si>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</si>
  <si>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</si>
  <si>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</si>
  <si>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</si>
  <si>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</si>
  <si>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</si>
  <si>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</si>
  <si>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</si>
  <si>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</si>
  <si>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</si>
  <si>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</si>
  <si>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</si>
  <si>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</si>
  <si>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</si>
  <si>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</si>
  <si>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</si>
  <si>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</si>
  <si>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</si>
  <si>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</si>
  <si>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</si>
  <si>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</si>
  <si>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</si>
  <si>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</si>
  <si>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</si>
  <si>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</si>
  <si>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</si>
  <si>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</si>
  <si>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</si>
  <si>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</si>
  <si>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</si>
  <si>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</si>
  <si>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</si>
  <si>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</si>
  <si>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</si>
  <si>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</si>
  <si>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</si>
  <si>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</si>
  <si>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</si>
  <si>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</si>
  <si>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</si>
  <si>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</si>
  <si>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</si>
  <si>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</si>
  <si>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</si>
  <si>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</si>
  <si>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</si>
  <si>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</si>
  <si>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</si>
  <si>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</si>
  <si>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</si>
  <si>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</si>
  <si>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</si>
  <si>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</si>
  <si>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</si>
  <si>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</si>
  <si>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</si>
  <si>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</si>
  <si>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</si>
  <si>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</si>
  <si>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</si>
  <si>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</si>
  <si>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</si>
  <si>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</si>
  <si>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</si>
  <si>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</si>
  <si>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</si>
  <si>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</si>
  <si>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</si>
  <si>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</si>
  <si>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</si>
  <si>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</si>
  <si>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</si>
  <si>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</si>
  <si>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</si>
  <si>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</si>
  <si>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</si>
  <si>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</si>
  <si>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</si>
  <si>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</si>
  <si>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</si>
  <si>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</si>
  <si>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</si>
  <si>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</si>
  <si>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</si>
  <si>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</si>
  <si>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</si>
  <si>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</si>
  <si>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</si>
  <si>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</si>
  <si>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</si>
  <si>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</si>
  <si>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</si>
  <si>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</si>
  <si>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</si>
  <si>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</si>
  <si>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</si>
  <si>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</si>
  <si>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</si>
  <si>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</si>
  <si>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</si>
  <si>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</si>
  <si>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</si>
  <si>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</si>
  <si>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</si>
  <si>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</si>
  <si>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</si>
  <si>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</si>
  <si>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</si>
  <si>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</si>
  <si>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</si>
  <si>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</si>
  <si>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</si>
  <si>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</si>
  <si>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</si>
  <si>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</si>
  <si>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</si>
  <si>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</si>
  <si>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</si>
  <si>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</si>
  <si>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</si>
  <si>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</si>
  <si>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</si>
  <si>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</si>
  <si>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</si>
  <si>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</si>
  <si>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</si>
  <si>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</si>
  <si>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</si>
  <si>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</si>
  <si>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</si>
  <si>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</si>
  <si>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</si>
  <si>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</si>
  <si>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</si>
  <si>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</si>
  <si>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</si>
  <si>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</si>
  <si>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</si>
  <si>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</si>
  <si>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</si>
  <si>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</si>
  <si>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</si>
  <si>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</si>
  <si>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</si>
  <si>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</si>
  <si>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</si>
  <si>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</si>
  <si>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</si>
  <si>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</si>
  <si>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</si>
  <si>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</si>
  <si>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</si>
  <si>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</si>
  <si>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</si>
  <si>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</si>
  <si>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</si>
  <si>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</si>
  <si>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</si>
  <si>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</si>
  <si>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</si>
  <si>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</si>
  <si>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</si>
  <si>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</si>
  <si>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</si>
  <si>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</si>
  <si>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</si>
  <si>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</si>
  <si>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</si>
  <si>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</si>
  <si>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</si>
  <si>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</si>
  <si>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</si>
  <si>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</si>
  <si>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</si>
  <si>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</si>
  <si>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</si>
  <si>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</si>
  <si>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</si>
  <si>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</si>
  <si>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</si>
  <si>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</si>
  <si>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</si>
  <si>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</si>
  <si>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</si>
  <si>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</si>
  <si>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</si>
  <si>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</si>
  <si>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</si>
  <si>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</si>
  <si>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</si>
  <si>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</si>
  <si>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</si>
  <si>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</si>
  <si>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</si>
  <si>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</si>
  <si>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</si>
  <si>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</si>
  <si>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</si>
  <si>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</si>
  <si>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</si>
  <si>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</si>
  <si>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</si>
  <si>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</si>
  <si>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</si>
  <si>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</si>
  <si>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</si>
  <si>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</si>
  <si>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</si>
  <si>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</si>
  <si>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</si>
  <si>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</si>
  <si>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</si>
  <si>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</si>
  <si>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</si>
  <si>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</si>
  <si>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</si>
  <si>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</si>
  <si>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</si>
  <si>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</si>
  <si>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</si>
  <si>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</si>
  <si>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</si>
  <si>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</si>
  <si>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</si>
  <si>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</si>
  <si>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</si>
  <si>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</si>
  <si>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</si>
  <si>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</si>
  <si>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</si>
  <si>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</si>
  <si>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</si>
  <si>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</si>
  <si>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</si>
  <si>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</si>
  <si>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</si>
  <si>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</si>
  <si>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</si>
  <si>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</si>
  <si>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</si>
  <si>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</si>
  <si>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</si>
  <si>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</si>
  <si>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</si>
  <si>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</si>
  <si>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</si>
  <si>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</si>
  <si>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</si>
  <si>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</si>
  <si>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</si>
  <si>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</si>
  <si>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</si>
  <si>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</si>
  <si>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</si>
  <si>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</si>
  <si>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</si>
  <si>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</si>
  <si>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</si>
  <si>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</si>
  <si>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</si>
  <si>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</si>
  <si>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</si>
  <si>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</si>
  <si>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</si>
  <si>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</si>
  <si>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</si>
  <si>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</si>
  <si>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</si>
  <si>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</si>
  <si>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</si>
  <si>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</si>
  <si>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</si>
  <si>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</si>
  <si>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</si>
  <si>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</si>
  <si>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</si>
  <si>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</si>
  <si>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</si>
  <si>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</si>
  <si>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</si>
  <si>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</si>
  <si>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</si>
  <si>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</si>
  <si>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</si>
  <si>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</si>
  <si>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</si>
  <si>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</si>
  <si>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</si>
  <si>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</si>
  <si>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</si>
  <si>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</si>
  <si>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</si>
  <si>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</si>
  <si>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</si>
  <si>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</si>
  <si>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</si>
  <si>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</si>
  <si>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</si>
  <si>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</si>
  <si>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</si>
  <si>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</si>
  <si>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</si>
  <si>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</si>
  <si>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</si>
  <si>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</si>
  <si>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</si>
  <si>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</si>
  <si>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</si>
  <si>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</si>
  <si>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</si>
  <si>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</si>
  <si>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</si>
  <si>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</si>
  <si>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</si>
  <si>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</si>
  <si>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</si>
  <si>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</si>
  <si>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</si>
  <si>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</si>
  <si>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</si>
  <si>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</si>
  <si>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</si>
  <si>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</si>
  <si>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</si>
  <si>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</si>
  <si>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</si>
  <si>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</si>
  <si>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</si>
  <si>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</si>
  <si>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</si>
  <si>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</si>
  <si>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</si>
  <si>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</si>
  <si>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</si>
  <si>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</si>
  <si>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</si>
  <si>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</si>
  <si>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</si>
  <si>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</si>
  <si>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</si>
  <si>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</si>
  <si>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</si>
  <si>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</si>
  <si>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</si>
  <si>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</si>
  <si>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</si>
  <si>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</si>
  <si>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</si>
  <si>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</si>
  <si>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</si>
  <si>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</si>
  <si>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</si>
  <si>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</si>
  <si>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</si>
  <si>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</si>
  <si>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</si>
  <si>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</si>
  <si>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</si>
  <si>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</si>
  <si>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</si>
  <si>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</si>
  <si>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</si>
  <si>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</si>
  <si>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</si>
  <si>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</si>
  <si>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</si>
  <si>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</si>
  <si>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</si>
  <si>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</si>
  <si>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</si>
  <si>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</si>
  <si>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</si>
  <si>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</si>
  <si>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</si>
  <si>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</si>
  <si>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</si>
  <si>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</si>
  <si>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</si>
  <si>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</si>
  <si>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</si>
  <si>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</si>
  <si>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</si>
  <si>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</si>
  <si>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</si>
  <si>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</si>
  <si>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</si>
  <si>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</si>
  <si>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</si>
  <si>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</si>
  <si>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</si>
  <si>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</si>
  <si>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</si>
  <si>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</si>
  <si>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</si>
  <si>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</si>
  <si>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</si>
  <si>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</si>
  <si>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</si>
  <si>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</si>
  <si>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</si>
  <si>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</si>
  <si>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</si>
  <si>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</si>
  <si>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</si>
  <si>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</si>
  <si>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</si>
  <si>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</si>
  <si>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</si>
  <si>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</si>
  <si>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</si>
  <si>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</si>
  <si>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</si>
  <si>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</si>
  <si>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</si>
  <si>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</si>
  <si>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</si>
  <si>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</si>
  <si>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</si>
  <si>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</si>
  <si>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</si>
  <si>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</si>
  <si>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</si>
  <si>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</si>
  <si>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</si>
  <si>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</si>
  <si>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</si>
  <si>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</si>
  <si>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</si>
  <si>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</si>
  <si>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</si>
  <si>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</si>
  <si>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</si>
  <si>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</si>
  <si>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</si>
  <si>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</si>
  <si>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</si>
  <si>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</si>
  <si>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</si>
  <si>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</si>
  <si>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</si>
  <si>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</si>
  <si>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</si>
  <si>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</si>
  <si>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</si>
  <si>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</si>
  <si>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</si>
  <si>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</si>
  <si>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</si>
  <si>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</si>
  <si>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</si>
  <si>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</si>
  <si>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</si>
  <si>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</si>
  <si>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</si>
  <si>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</si>
  <si>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</si>
  <si>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</si>
  <si>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</si>
  <si>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</si>
  <si>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</si>
  <si>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</si>
  <si>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</si>
  <si>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</si>
  <si>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</si>
  <si>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</si>
  <si>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</si>
  <si>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</si>
  <si>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</si>
  <si>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</si>
  <si>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</si>
  <si>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</si>
  <si>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</si>
  <si>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</si>
  <si>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</si>
  <si>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</si>
  <si>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</si>
  <si>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</si>
  <si>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</si>
  <si>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</si>
  <si>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</si>
  <si>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</si>
  <si>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</si>
  <si>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</si>
  <si>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</si>
  <si>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</si>
  <si>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</si>
  <si>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</si>
  <si>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</si>
  <si>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</si>
  <si>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</si>
  <si>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</si>
  <si>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</si>
  <si>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</si>
  <si>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</si>
  <si>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</si>
  <si>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</si>
  <si>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</si>
  <si>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</si>
  <si>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</si>
  <si>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</si>
  <si>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</si>
  <si>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</si>
  <si>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</si>
  <si>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</si>
  <si>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</si>
  <si>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</si>
  <si>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</si>
  <si>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</si>
  <si>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</si>
  <si>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</si>
  <si>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</si>
  <si>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</si>
  <si>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</si>
  <si>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</si>
  <si>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</si>
  <si>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</si>
  <si>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</si>
  <si>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</si>
  <si>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</si>
  <si>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</si>
  <si>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</si>
  <si>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</si>
  <si>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</si>
  <si>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</si>
  <si>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</si>
  <si>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</si>
  <si>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</si>
  <si>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</si>
  <si>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</si>
  <si>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</si>
  <si>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</si>
  <si>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</si>
  <si>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</si>
  <si>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</si>
  <si>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</si>
  <si>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</si>
  <si>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</si>
  <si>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</si>
  <si>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</si>
  <si>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</si>
  <si>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</si>
  <si>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</si>
  <si>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</si>
  <si>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</si>
  <si>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</si>
  <si>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</si>
  <si>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</si>
  <si>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</si>
  <si>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</si>
  <si>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</si>
  <si>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</si>
  <si>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</si>
  <si>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</si>
  <si>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</si>
  <si>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</si>
  <si>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</si>
  <si>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</si>
  <si>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</si>
  <si>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</si>
  <si>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</si>
  <si>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</si>
  <si>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</si>
  <si>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</si>
  <si>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</si>
  <si>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</si>
  <si>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</si>
  <si>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</si>
  <si>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</si>
  <si>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</si>
  <si>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</si>
  <si>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</si>
  <si>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</si>
  <si>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</si>
  <si>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</si>
  <si>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</si>
  <si>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</si>
  <si>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</si>
  <si>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</si>
  <si>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</si>
  <si>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</si>
  <si>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</si>
  <si>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</si>
  <si>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</si>
  <si>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</si>
  <si>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</si>
  <si>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</si>
  <si>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</si>
  <si>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</si>
  <si>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</si>
  <si>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</si>
  <si>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</si>
  <si>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</si>
  <si>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</si>
  <si>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</si>
  <si>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</si>
  <si>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</si>
  <si>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</si>
  <si>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</si>
  <si>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</si>
  <si>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</si>
  <si>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</si>
  <si>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</si>
  <si>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</si>
  <si>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</si>
  <si>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</si>
  <si>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</si>
  <si>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</si>
  <si>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</si>
  <si>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</si>
  <si>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</si>
  <si>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</si>
  <si>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</si>
  <si>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</si>
  <si>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</si>
  <si>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</si>
  <si>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</si>
  <si>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</si>
  <si>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</si>
  <si>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</si>
  <si>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</si>
  <si>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</si>
  <si>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</si>
  <si>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</si>
  <si>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</si>
  <si>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</si>
  <si>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</si>
  <si>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</si>
  <si>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</si>
  <si>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</si>
  <si>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</si>
  <si>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</si>
  <si>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</si>
  <si>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</si>
  <si>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</si>
  <si>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</si>
  <si>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</si>
  <si>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</si>
  <si>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</si>
  <si>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</si>
  <si>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</si>
  <si>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</si>
  <si>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</si>
  <si>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</si>
  <si>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</si>
  <si>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</si>
  <si>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</si>
  <si>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</si>
  <si>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</si>
  <si>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</si>
  <si>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</si>
  <si>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</si>
  <si>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</si>
  <si>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</si>
  <si>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</si>
  <si>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</si>
  <si>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</si>
  <si>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</si>
  <si>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</si>
  <si>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</si>
  <si>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</si>
  <si>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</si>
  <si>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</si>
  <si>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</si>
  <si>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</si>
  <si>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</si>
  <si>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</si>
  <si>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</si>
  <si>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</si>
  <si>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</si>
  <si>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</si>
  <si>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</si>
  <si>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</si>
  <si>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</si>
  <si>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</si>
  <si>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</si>
  <si>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</si>
  <si>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</si>
  <si>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</si>
  <si>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</si>
  <si>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</si>
  <si>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</si>
  <si>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</si>
  <si>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</si>
  <si>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</si>
  <si>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</si>
  <si>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</si>
  <si>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</si>
  <si>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</si>
  <si>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</si>
  <si>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</si>
  <si>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</si>
  <si>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</si>
  <si>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</si>
  <si>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</si>
  <si>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</si>
  <si>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</si>
  <si>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</si>
  <si>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</si>
  <si>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</si>
  <si>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</si>
  <si>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</si>
  <si>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</si>
  <si>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</si>
  <si>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</si>
  <si>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</si>
  <si>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</si>
  <si>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</si>
  <si>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</si>
  <si>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</si>
  <si>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</si>
  <si>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</si>
  <si>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</si>
  <si>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</si>
  <si>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</si>
  <si>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</si>
  <si>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</si>
  <si>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</si>
  <si>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</si>
  <si>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</si>
  <si>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</si>
  <si>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</si>
  <si>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</si>
  <si>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</si>
  <si>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</si>
  <si>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</si>
  <si>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</si>
  <si>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</si>
  <si>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</si>
  <si>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</si>
  <si>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</si>
  <si>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</si>
  <si>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</si>
  <si>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</si>
  <si>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</si>
  <si>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</si>
  <si>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</si>
  <si>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</si>
  <si>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</si>
  <si>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</si>
  <si>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</si>
  <si>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</si>
  <si>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</si>
  <si>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</si>
  <si>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</si>
  <si>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</si>
  <si>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</si>
  <si>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</si>
  <si>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</si>
  <si>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</si>
  <si>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</si>
  <si>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</si>
  <si>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</si>
  <si>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</si>
  <si>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</si>
  <si>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</si>
  <si>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</si>
  <si>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</si>
  <si>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</si>
  <si>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</si>
  <si>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</si>
  <si>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</si>
  <si>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</si>
  <si>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</si>
  <si>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</si>
  <si>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</si>
  <si>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</si>
  <si>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</si>
  <si>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</si>
  <si>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</si>
  <si>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</si>
  <si>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</si>
  <si>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</si>
  <si>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</si>
  <si>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</si>
  <si>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</si>
  <si>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</si>
  <si>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</si>
  <si>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</si>
  <si>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</si>
  <si>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</si>
  <si>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</si>
  <si>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</si>
  <si>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</si>
  <si>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</si>
  <si>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</si>
  <si>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</si>
  <si>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</si>
  <si>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</si>
  <si>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</si>
  <si>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</si>
  <si>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</si>
  <si>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</si>
  <si>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</si>
  <si>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</si>
  <si>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</si>
  <si>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</si>
  <si>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</si>
  <si>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</si>
  <si>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</si>
  <si>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</si>
  <si>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</si>
  <si>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</si>
  <si>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</si>
  <si>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</si>
  <si>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</si>
  <si>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</si>
  <si>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</si>
  <si>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</si>
  <si>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</si>
  <si>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</si>
  <si>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</si>
  <si>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</si>
  <si>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</si>
  <si>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</si>
  <si>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</si>
  <si>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</si>
  <si>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</si>
  <si>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</si>
  <si>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</si>
  <si>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</si>
  <si>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</si>
  <si>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</si>
  <si>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</si>
  <si>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</si>
  <si>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</si>
  <si>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</si>
  <si>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</si>
  <si>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</si>
  <si>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</si>
  <si>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</si>
  <si>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</si>
  <si>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</si>
  <si>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</si>
  <si>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</si>
  <si>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</si>
  <si>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</si>
  <si>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</si>
  <si>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</si>
  <si>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</si>
  <si>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</si>
  <si>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</si>
  <si>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</si>
  <si>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</si>
  <si>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</si>
  <si>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</si>
  <si>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</si>
  <si>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</si>
  <si>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</si>
  <si>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</si>
  <si>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</si>
  <si>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</si>
  <si>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</si>
  <si>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</si>
  <si>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</si>
  <si>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</si>
  <si>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</si>
  <si>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</si>
  <si>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</si>
  <si>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</si>
  <si>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</si>
  <si>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</si>
  <si>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</si>
  <si>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</si>
  <si>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</si>
  <si>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</si>
  <si>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</si>
  <si>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</si>
  <si>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</si>
  <si>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</si>
  <si>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</si>
  <si>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</si>
  <si>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</si>
  <si>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</si>
  <si>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</si>
  <si>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</si>
  <si>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</si>
  <si>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</si>
  <si>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</si>
  <si>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</si>
  <si>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</si>
  <si>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</si>
  <si>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</si>
  <si>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</si>
  <si>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</si>
  <si>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</si>
  <si>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</si>
  <si>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</si>
  <si>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</si>
  <si>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</si>
  <si>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</si>
  <si>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</si>
  <si>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</si>
  <si>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</si>
  <si>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</si>
  <si>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</si>
  <si>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</si>
  <si>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</si>
  <si>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</si>
  <si>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</si>
  <si>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</si>
  <si>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</si>
  <si>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</si>
  <si>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</si>
  <si>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</si>
  <si>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</si>
  <si>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</si>
  <si>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</si>
  <si>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</si>
  <si>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</si>
  <si>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</si>
  <si>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</si>
  <si>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</si>
  <si>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</si>
  <si>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</si>
  <si>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</si>
  <si>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</si>
  <si>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</si>
  <si>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</si>
  <si>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</si>
  <si>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</si>
  <si>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</si>
  <si>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</si>
  <si>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</si>
  <si>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</si>
  <si>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</si>
  <si>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</si>
  <si>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</si>
  <si>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</si>
  <si>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</si>
  <si>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</si>
  <si>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</si>
  <si>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</si>
  <si>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</si>
  <si>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</si>
  <si>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</si>
  <si>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</si>
  <si>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</si>
  <si>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</si>
  <si>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</si>
  <si>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</si>
  <si>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</si>
  <si>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</si>
  <si>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</si>
  <si>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</si>
  <si>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</si>
  <si>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</si>
  <si>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</si>
  <si>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</si>
  <si>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</si>
  <si>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</si>
  <si>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</si>
  <si>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</si>
  <si>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</si>
  <si>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</si>
  <si>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</si>
  <si>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</si>
  <si>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</si>
  <si>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</si>
  <si>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</si>
  <si>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</si>
  <si>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</si>
  <si>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</si>
  <si>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</si>
  <si>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</si>
  <si>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</si>
  <si>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</si>
  <si>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</si>
  <si>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</si>
  <si>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</si>
  <si>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</si>
  <si>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</si>
  <si>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</si>
  <si>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</si>
  <si>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</si>
  <si>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</si>
  <si>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</si>
  <si>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</si>
  <si>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</si>
  <si>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</si>
  <si>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</si>
  <si>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</si>
  <si>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</si>
  <si>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</si>
  <si>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</si>
  <si>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</si>
  <si>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</si>
  <si>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</si>
  <si>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</si>
  <si>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</si>
  <si>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</si>
  <si>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</si>
  <si>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</si>
  <si>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</si>
  <si>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</si>
  <si>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</si>
  <si>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</si>
  <si>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</si>
  <si>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</si>
  <si>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</si>
  <si>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</si>
  <si>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</si>
  <si>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</si>
  <si>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</si>
  <si>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</si>
  <si>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</si>
  <si>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</si>
  <si>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</si>
  <si>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</si>
  <si>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</si>
  <si>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</si>
  <si>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</si>
  <si>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</si>
  <si>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</si>
  <si>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</si>
  <si>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</si>
  <si>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</si>
  <si>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</si>
  <si>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</si>
  <si>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</si>
  <si>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</si>
  <si>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</si>
  <si>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</si>
  <si>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</si>
  <si>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</si>
  <si>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</si>
  <si>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</si>
  <si>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</si>
  <si>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</si>
  <si>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</si>
  <si>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</si>
  <si>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</si>
  <si>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</si>
  <si>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</si>
  <si>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</si>
  <si>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</si>
  <si>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</si>
  <si>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</si>
  <si>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</si>
  <si>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</si>
  <si>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</si>
  <si>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</si>
  <si>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</si>
  <si>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</si>
  <si>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</si>
  <si>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</si>
  <si>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</si>
  <si>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</si>
  <si>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</si>
  <si>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</si>
  <si>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</si>
  <si>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</si>
  <si>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</si>
  <si>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</si>
  <si>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</si>
  <si>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</si>
  <si>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</si>
  <si>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</si>
  <si>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</si>
  <si>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</si>
  <si>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</si>
  <si>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</si>
  <si>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</si>
  <si>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</si>
  <si>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</si>
  <si>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</si>
  <si>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</si>
  <si>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</si>
  <si>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</si>
  <si>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</si>
  <si>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</si>
  <si>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</si>
  <si>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</si>
  <si>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</si>
  <si>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</si>
  <si>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</si>
  <si>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</si>
  <si>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</si>
  <si>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</si>
  <si>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</si>
  <si>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</si>
  <si>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</si>
  <si>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</si>
  <si>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</si>
  <si>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</si>
  <si>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</si>
  <si>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</si>
  <si>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</si>
  <si>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</si>
  <si>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</si>
  <si>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</si>
  <si>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</si>
  <si>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</si>
  <si>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</si>
  <si>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</si>
  <si>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</si>
  <si>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</si>
  <si>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</si>
  <si>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</si>
  <si>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</si>
  <si>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</si>
  <si>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</si>
  <si>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</si>
  <si>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</si>
  <si>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</si>
  <si>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</si>
  <si>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</si>
  <si>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</si>
  <si>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</si>
  <si>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</si>
  <si>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</si>
  <si>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</si>
  <si>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</si>
  <si>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</si>
  <si>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</si>
  <si>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</si>
  <si>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</si>
  <si>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</si>
  <si>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</si>
  <si>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</si>
  <si>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</si>
  <si>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</si>
  <si>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</si>
  <si>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</si>
  <si>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</si>
  <si>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</si>
  <si>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</si>
  <si>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</si>
  <si>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</si>
  <si>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</si>
  <si>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</si>
  <si>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</si>
  <si>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</si>
  <si>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</si>
  <si>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</si>
  <si>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</si>
  <si>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</si>
  <si>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</si>
  <si>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</si>
  <si>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</si>
  <si>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</si>
  <si>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</si>
  <si>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</si>
  <si>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</si>
  <si>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</si>
  <si>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</si>
  <si>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</si>
  <si>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</si>
  <si>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</si>
  <si>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</si>
  <si>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</si>
  <si>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</si>
  <si>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</si>
  <si>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</si>
  <si>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</si>
  <si>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</si>
  <si>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</si>
  <si>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</si>
  <si>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</si>
  <si>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</si>
  <si>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</si>
  <si>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</si>
  <si>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</si>
  <si>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</si>
  <si>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</si>
  <si>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</si>
  <si>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</si>
  <si>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</si>
  <si>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</si>
  <si>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</si>
  <si>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</si>
  <si>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</si>
  <si>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</si>
  <si>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</si>
  <si>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</si>
  <si>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</si>
  <si>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</si>
  <si>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</si>
  <si>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</si>
  <si>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</si>
  <si>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</si>
  <si>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</si>
  <si>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</si>
  <si>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</si>
  <si>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</si>
  <si>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</si>
  <si>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</si>
  <si>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</si>
  <si>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</si>
  <si>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</si>
  <si>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</si>
  <si>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</si>
  <si>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</si>
  <si>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</si>
  <si>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</si>
  <si>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</si>
  <si>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</si>
  <si>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</si>
  <si>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</si>
  <si>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</si>
  <si>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</si>
  <si>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</si>
  <si>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</si>
  <si>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</si>
  <si>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</si>
  <si>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</si>
  <si>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</si>
  <si>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</si>
  <si>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</si>
  <si>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</si>
  <si>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</si>
  <si>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</si>
  <si>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</si>
  <si>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</si>
  <si>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</si>
  <si>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</si>
  <si>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</si>
  <si>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</si>
  <si>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</si>
  <si>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</si>
  <si>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</si>
  <si>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</si>
  <si>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</si>
  <si>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</si>
  <si>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</si>
  <si>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</si>
  <si>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</si>
  <si>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</si>
  <si>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</si>
  <si>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</si>
  <si>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</si>
  <si>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</si>
  <si>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</si>
  <si>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</si>
  <si>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</si>
  <si>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</si>
  <si>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</si>
  <si>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</si>
  <si>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</si>
  <si>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</si>
  <si>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</si>
  <si>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</si>
  <si>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</si>
  <si>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</si>
  <si>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</si>
  <si>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</si>
  <si>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</si>
  <si>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</si>
  <si>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</si>
  <si>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</si>
  <si>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</si>
  <si>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</si>
  <si>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</si>
  <si>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</si>
  <si>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</si>
  <si>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</si>
  <si>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</si>
  <si>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</si>
  <si>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</si>
  <si>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</si>
  <si>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</si>
  <si>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</si>
  <si>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</si>
  <si>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</si>
  <si>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</si>
  <si>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</si>
  <si>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</si>
  <si>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</si>
  <si>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</si>
  <si>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</si>
  <si>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</si>
  <si>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</si>
  <si>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</si>
  <si>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</si>
  <si>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</si>
  <si>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</si>
  <si>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</si>
  <si>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</si>
  <si>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</si>
  <si>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</si>
  <si>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</si>
  <si>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</si>
  <si>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</si>
  <si>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</si>
  <si>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</si>
  <si>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</si>
  <si>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</si>
  <si>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</si>
  <si>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</si>
  <si>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</si>
  <si>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</si>
  <si>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</si>
  <si>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</si>
  <si>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</si>
  <si>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</si>
  <si>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</si>
  <si>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</si>
  <si>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</si>
  <si>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</si>
  <si>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</si>
  <si>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</si>
  <si>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</si>
  <si>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</si>
  <si>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</si>
  <si>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</si>
  <si>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</si>
  <si>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</si>
  <si>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</si>
  <si>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</si>
  <si>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</si>
  <si>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</si>
  <si>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</si>
  <si>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</si>
  <si>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</si>
  <si>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</si>
  <si>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</si>
  <si>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</si>
  <si>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</si>
  <si>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</si>
  <si>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</si>
  <si>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</si>
  <si>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</si>
  <si>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</si>
  <si>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</si>
  <si>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</si>
  <si>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</si>
  <si>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</si>
  <si>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</si>
  <si>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</si>
  <si>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</si>
  <si>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</si>
  <si>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</si>
  <si>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</si>
  <si>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</si>
  <si>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</si>
  <si>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</si>
  <si>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</si>
  <si>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</si>
  <si>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</si>
  <si>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</si>
  <si>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</si>
  <si>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</si>
  <si>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</si>
  <si>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</si>
  <si>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</si>
  <si>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</si>
  <si>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</si>
  <si>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</si>
  <si>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</si>
  <si>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</si>
  <si>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</si>
  <si>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</si>
  <si>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</si>
  <si>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</si>
  <si>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</si>
  <si>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</si>
  <si>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</si>
  <si>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</si>
  <si>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</si>
  <si>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</si>
  <si>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</si>
  <si>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</si>
  <si>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</si>
  <si>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</si>
  <si>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</si>
  <si>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</si>
  <si>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</si>
  <si>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</si>
  <si>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</si>
  <si>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</si>
  <si>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</si>
  <si>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</si>
  <si>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</si>
  <si>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</si>
  <si>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</si>
  <si>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</si>
  <si>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</si>
  <si>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</si>
  <si>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</si>
  <si>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</si>
  <si>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</si>
  <si>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</si>
  <si>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</si>
  <si>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</si>
  <si>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</si>
  <si>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</si>
  <si>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</si>
  <si>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</si>
  <si>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</si>
  <si>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</si>
  <si>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</si>
  <si>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</si>
  <si>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</si>
  <si>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</si>
  <si>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</si>
  <si>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</si>
  <si>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</si>
  <si>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</si>
  <si>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</si>
  <si>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</si>
  <si>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</si>
  <si>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</si>
  <si>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</si>
  <si>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</si>
  <si>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</si>
  <si>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</si>
  <si>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</si>
  <si>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</si>
  <si>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</si>
  <si>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</si>
  <si>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</si>
  <si>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</si>
  <si>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</si>
  <si>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</si>
  <si>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</si>
  <si>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</si>
  <si>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</si>
  <si>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</si>
  <si>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</si>
  <si>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</si>
  <si>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</si>
  <si>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</si>
  <si>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</si>
  <si>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</si>
  <si>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</si>
  <si>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</si>
  <si>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</si>
  <si>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</si>
  <si>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</si>
  <si>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</si>
  <si>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</si>
  <si>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</si>
  <si>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</si>
  <si>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</si>
  <si>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</si>
  <si>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</si>
  <si>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</si>
  <si>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</si>
  <si>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</si>
  <si>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</si>
  <si>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</si>
  <si>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</si>
  <si>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</si>
  <si>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</si>
  <si>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</si>
  <si>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</si>
  <si>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</si>
  <si>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</si>
  <si>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</si>
  <si>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</si>
  <si>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</si>
  <si>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</si>
  <si>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</si>
  <si>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</si>
  <si>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</si>
  <si>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</si>
  <si>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</si>
  <si>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</si>
  <si>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</si>
  <si>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</si>
  <si>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</si>
  <si>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</si>
  <si>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</si>
  <si>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</si>
  <si>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</si>
  <si>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</si>
  <si>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</si>
  <si>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</si>
  <si>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</si>
  <si>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</si>
  <si>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</si>
  <si>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</si>
  <si>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</si>
  <si>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</si>
  <si>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</si>
  <si>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</si>
  <si>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</si>
  <si>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</si>
  <si>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</si>
  <si>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</si>
  <si>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</si>
  <si>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</si>
  <si>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</si>
  <si>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</si>
  <si>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</si>
  <si>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</si>
  <si>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</si>
  <si>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</si>
  <si>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</si>
  <si>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</si>
  <si>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</si>
  <si>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</si>
  <si>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</si>
  <si>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</si>
  <si>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</si>
  <si>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</si>
  <si>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</si>
  <si>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</si>
  <si>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</si>
  <si>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</si>
  <si>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</si>
  <si>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</si>
  <si>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</si>
  <si>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</si>
  <si>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</si>
  <si>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</si>
  <si>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</si>
  <si>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</si>
  <si>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</si>
  <si>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</si>
  <si>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</si>
  <si>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</si>
  <si>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</si>
  <si>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</si>
  <si>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</si>
  <si>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</si>
  <si>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</si>
  <si>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</si>
  <si>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</si>
  <si>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</si>
  <si>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</si>
  <si>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</si>
  <si>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</si>
  <si>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</si>
  <si>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</si>
  <si>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</si>
  <si>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</si>
  <si>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</si>
  <si>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</si>
  <si>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</si>
  <si>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</si>
  <si>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</si>
  <si>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</si>
  <si>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</si>
  <si>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</si>
  <si>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</si>
  <si>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</si>
  <si>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</si>
  <si>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</si>
  <si>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</si>
  <si>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</si>
  <si>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</si>
  <si>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</si>
  <si>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</si>
  <si>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</si>
  <si>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</si>
  <si>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</si>
  <si>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</si>
  <si>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</si>
  <si>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</si>
  <si>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</si>
  <si>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</si>
  <si>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</si>
  <si>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</si>
  <si>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</si>
  <si>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</si>
  <si>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</si>
  <si>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</si>
  <si>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</si>
  <si>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</si>
  <si>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</si>
  <si>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</si>
  <si>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</si>
  <si>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</si>
  <si>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</si>
  <si>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</si>
  <si>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</si>
  <si>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</si>
  <si>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</si>
  <si>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</si>
  <si>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</si>
  <si>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</si>
  <si>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</si>
  <si>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</si>
  <si>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</si>
  <si>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</si>
  <si>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</si>
  <si>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</si>
  <si>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</si>
  <si>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</si>
  <si>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</si>
  <si>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</si>
  <si>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</si>
  <si>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</si>
  <si>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</si>
  <si>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</si>
  <si>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</si>
  <si>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</si>
  <si>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</si>
  <si>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</si>
  <si>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</si>
  <si>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</si>
  <si>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</si>
  <si>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</si>
  <si>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</si>
  <si>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</si>
  <si>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</si>
  <si>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</si>
  <si>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</si>
  <si>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</si>
  <si>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</si>
  <si>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</si>
  <si>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</si>
  <si>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</si>
  <si>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</si>
  <si>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</si>
  <si>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</si>
  <si>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</si>
  <si>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</si>
  <si>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</si>
  <si>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</si>
  <si>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</si>
  <si>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</si>
  <si>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</si>
  <si>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</si>
  <si>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</si>
  <si>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</si>
  <si>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</si>
  <si>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</si>
  <si>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</si>
  <si>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</si>
  <si>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</si>
  <si>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</si>
  <si>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</si>
  <si>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</si>
  <si>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</si>
  <si>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</si>
  <si>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</si>
  <si>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</si>
  <si>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</si>
  <si>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</si>
  <si>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</si>
  <si>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</si>
  <si>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</si>
  <si>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</si>
  <si>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</si>
  <si>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</si>
  <si>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</si>
  <si>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</si>
  <si>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</si>
  <si>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</si>
  <si>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</si>
  <si>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</si>
  <si>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</si>
  <si>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</si>
  <si>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</si>
  <si>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</si>
  <si>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</si>
  <si>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</si>
  <si>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</si>
  <si>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</si>
  <si>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</si>
  <si>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</si>
  <si>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</si>
  <si>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</si>
  <si>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</si>
  <si>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</si>
  <si>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</si>
  <si>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</si>
  <si>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</si>
  <si>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</si>
  <si>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</si>
  <si>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</si>
  <si>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</si>
  <si>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</si>
  <si>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</si>
  <si>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</si>
  <si>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</si>
  <si>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</si>
  <si>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</si>
  <si>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</si>
  <si>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</si>
  <si>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</si>
  <si>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</si>
  <si>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</si>
  <si>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</si>
  <si>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</si>
  <si>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</si>
  <si>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</si>
  <si>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</si>
  <si>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</si>
  <si>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</si>
  <si>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</si>
  <si>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</si>
  <si>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</si>
  <si>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</si>
  <si>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</si>
  <si>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</si>
  <si>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</si>
  <si>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</si>
  <si>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</si>
  <si>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</si>
  <si>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</si>
  <si>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</si>
  <si>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</si>
  <si>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</si>
  <si>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</si>
  <si>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</si>
  <si>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</si>
  <si>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</si>
  <si>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</si>
  <si>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</si>
  <si>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</si>
  <si>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</si>
  <si>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</si>
  <si>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</si>
  <si>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</si>
  <si>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</si>
  <si>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</si>
  <si>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</si>
  <si>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</si>
  <si>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</si>
  <si>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</si>
  <si>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</si>
  <si>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</si>
  <si>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</si>
  <si>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</si>
  <si>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</si>
  <si>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</si>
  <si>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</si>
  <si>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</si>
  <si>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</si>
  <si>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</si>
  <si>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</si>
  <si>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</si>
  <si>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</si>
  <si>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</si>
  <si>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</si>
  <si>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</si>
  <si>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</si>
  <si>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</si>
  <si>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</si>
  <si>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</si>
  <si>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</si>
  <si>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</si>
  <si>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</si>
  <si>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</si>
  <si>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</si>
  <si>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</si>
  <si>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</si>
  <si>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</si>
  <si>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</si>
  <si>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</si>
  <si>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</si>
  <si>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</si>
  <si>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</si>
  <si>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</si>
  <si>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</si>
  <si>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</si>
  <si>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</si>
  <si>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</si>
  <si>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</si>
  <si>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</si>
  <si>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</si>
  <si>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</si>
  <si>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</si>
  <si>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</si>
  <si>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</si>
  <si>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</si>
  <si>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</si>
  <si>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</si>
  <si>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</si>
  <si>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</si>
  <si>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</si>
  <si>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</si>
  <si>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</si>
  <si>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</si>
  <si>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</si>
  <si>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</si>
  <si>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</si>
  <si>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</si>
  <si>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</si>
  <si>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</si>
  <si>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</si>
  <si>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</si>
  <si>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</si>
  <si>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</si>
  <si>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</si>
  <si>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</si>
  <si>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</si>
  <si>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</si>
  <si>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</si>
  <si>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</si>
  <si>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</si>
  <si>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</si>
  <si>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</si>
  <si>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</si>
  <si>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</si>
  <si>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</si>
  <si>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</si>
  <si>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</si>
  <si>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</si>
  <si>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</si>
  <si>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</si>
  <si>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</si>
  <si>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</si>
  <si>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</si>
  <si>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</si>
  <si>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</si>
  <si>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</si>
  <si>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</si>
  <si>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</si>
  <si>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</si>
  <si>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</si>
  <si>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</si>
  <si>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</si>
  <si>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</si>
  <si>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</si>
  <si>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</si>
  <si>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</si>
  <si>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</si>
  <si>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</si>
  <si>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</si>
  <si>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</si>
  <si>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</si>
  <si>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</si>
  <si>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</si>
  <si>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</si>
  <si>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</si>
  <si>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</si>
  <si>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</si>
  <si>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</si>
  <si>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</si>
  <si>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</si>
  <si>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</si>
  <si>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</si>
  <si>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</si>
  <si>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</si>
  <si>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</si>
  <si>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</si>
  <si>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</si>
  <si>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</si>
  <si>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</si>
  <si>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</si>
  <si>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</si>
  <si>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</si>
  <si>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</si>
  <si>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</si>
  <si>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</si>
  <si>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</si>
  <si>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</si>
  <si>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</si>
  <si>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</si>
  <si>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</si>
  <si>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</si>
  <si>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</si>
  <si>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</si>
  <si>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</si>
  <si>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</si>
  <si>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</si>
  <si>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</si>
  <si>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</si>
  <si>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</si>
  <si>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</si>
  <si>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</si>
  <si>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</si>
  <si>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</si>
  <si>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</si>
  <si>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</si>
  <si>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</si>
  <si>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</si>
  <si>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</si>
  <si>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</si>
  <si>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</si>
  <si>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</si>
  <si>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</si>
  <si>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</si>
  <si>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</si>
  <si>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</si>
  <si>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</si>
  <si>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</si>
  <si>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</si>
  <si>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</si>
  <si>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</si>
  <si>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</si>
  <si>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</si>
  <si>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</si>
  <si>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</si>
  <si>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</si>
  <si>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</si>
  <si>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</si>
  <si>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</si>
  <si>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</si>
  <si>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</si>
  <si>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</si>
  <si>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</si>
  <si>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</si>
  <si>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</si>
  <si>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</si>
  <si>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</si>
  <si>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</si>
  <si>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</si>
  <si>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</si>
  <si>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</si>
  <si>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</si>
  <si>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</si>
  <si>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</si>
  <si>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</si>
  <si>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</si>
  <si>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</si>
  <si>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</si>
  <si>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</si>
  <si>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</si>
  <si>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</si>
  <si>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</si>
  <si>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</si>
  <si>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</si>
  <si>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</si>
  <si>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</si>
  <si>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</si>
  <si>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</si>
  <si>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</si>
  <si>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</si>
  <si>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</si>
  <si>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</si>
  <si>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</si>
  <si>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</si>
  <si>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</si>
  <si>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</si>
  <si>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</si>
  <si>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</si>
  <si>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</si>
  <si>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</si>
  <si>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</si>
  <si>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</si>
  <si>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</si>
  <si>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</si>
  <si>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</si>
  <si>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</si>
  <si>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</si>
  <si>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</si>
  <si>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</si>
  <si>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</si>
  <si>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</si>
  <si>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</si>
  <si>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</si>
  <si>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</si>
  <si>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</si>
  <si>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</si>
  <si>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</si>
  <si>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</si>
  <si>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</si>
  <si>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</si>
  <si>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</si>
  <si>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</si>
  <si>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</si>
  <si>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</si>
  <si>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</si>
  <si>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</si>
  <si>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</si>
  <si>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</si>
  <si>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</si>
  <si>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</si>
  <si>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</si>
  <si>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</si>
  <si>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</si>
  <si>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</si>
  <si>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</si>
  <si>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</si>
  <si>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</si>
  <si>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</si>
  <si>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</si>
  <si>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</si>
  <si>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</si>
  <si>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</si>
  <si>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</si>
  <si>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</si>
  <si>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</si>
  <si>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</si>
  <si>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</si>
  <si>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</si>
  <si>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</si>
  <si>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</si>
  <si>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</si>
  <si>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</si>
  <si>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</si>
  <si>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</si>
  <si>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</si>
  <si>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</si>
  <si>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</si>
  <si>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</si>
  <si>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</si>
  <si>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</si>
  <si>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</si>
  <si>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</si>
  <si>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</si>
  <si>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</si>
  <si>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</si>
  <si>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</si>
  <si>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</si>
  <si>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</si>
  <si>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</si>
  <si>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</si>
  <si>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</si>
  <si>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</si>
  <si>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</si>
  <si>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</si>
  <si>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</si>
  <si>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</si>
  <si>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</si>
  <si>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</si>
  <si>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</si>
  <si>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</si>
  <si>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</si>
  <si>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</si>
  <si>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</si>
  <si>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</si>
  <si>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</si>
  <si>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</si>
  <si>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</si>
  <si>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</si>
  <si>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</si>
  <si>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</si>
  <si>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</si>
  <si>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</si>
  <si>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</si>
  <si>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</si>
  <si>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</si>
  <si>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</si>
  <si>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</si>
  <si>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</si>
  <si>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</si>
  <si>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</si>
  <si>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</si>
  <si>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</si>
  <si>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</si>
  <si>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</si>
  <si>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</si>
  <si>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</si>
  <si>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</si>
  <si>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</si>
  <si>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</si>
  <si>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</si>
  <si>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</si>
  <si>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</si>
  <si>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</si>
  <si>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</si>
  <si>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</si>
  <si>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</si>
  <si>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</si>
  <si>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</si>
  <si>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</si>
  <si>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</si>
  <si>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</si>
  <si>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</si>
  <si>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</si>
  <si>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</si>
  <si>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</si>
  <si>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</si>
  <si>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</si>
  <si>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</si>
  <si>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</si>
  <si>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</si>
  <si>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</si>
  <si>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</si>
  <si>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</si>
  <si>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</si>
  <si>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</si>
  <si>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</si>
  <si>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</si>
  <si>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</si>
  <si>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</si>
  <si>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</si>
  <si>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</si>
  <si>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</si>
  <si>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</si>
  <si>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</si>
  <si>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</si>
  <si>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</si>
  <si>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</si>
  <si>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</si>
  <si>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</si>
  <si>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</si>
  <si>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</si>
  <si>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</si>
  <si>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</si>
  <si>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</si>
  <si>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</si>
  <si>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</si>
  <si>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</si>
  <si>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</si>
  <si>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</si>
  <si>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</si>
  <si>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</si>
  <si>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</si>
  <si>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</si>
  <si>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</si>
  <si>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</si>
  <si>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</si>
  <si>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</si>
  <si>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</si>
  <si>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</si>
  <si>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</si>
  <si>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</si>
  <si>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</si>
  <si>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</si>
  <si>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</si>
  <si>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</si>
  <si>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</si>
  <si>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</si>
  <si>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</si>
  <si>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</si>
  <si>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</si>
  <si>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</si>
  <si>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</si>
  <si>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</si>
  <si>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</si>
  <si>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</si>
  <si>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</si>
  <si>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</si>
  <si>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</si>
  <si>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</si>
  <si>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</si>
  <si>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</si>
  <si>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</si>
  <si>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</si>
  <si>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</si>
  <si>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</si>
  <si>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</si>
  <si>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</si>
  <si>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</si>
  <si>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</si>
  <si>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</si>
  <si>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</si>
  <si>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</si>
  <si>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</si>
  <si>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</si>
  <si>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</si>
  <si>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</si>
  <si>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</si>
  <si>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</si>
  <si>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</si>
  <si>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</si>
  <si>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</si>
  <si>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</si>
  <si>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</si>
  <si>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</si>
  <si>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</si>
  <si>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</si>
  <si>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</si>
  <si>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</si>
  <si>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</si>
  <si>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</si>
  <si>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</si>
  <si>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</si>
  <si>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</si>
  <si>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</si>
  <si>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</si>
  <si>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</si>
  <si>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</si>
  <si>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</si>
  <si>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</si>
  <si>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</si>
  <si>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</si>
  <si>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</si>
  <si>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</si>
  <si>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</si>
  <si>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</si>
  <si>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</si>
  <si>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</si>
  <si>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</si>
  <si>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</si>
  <si>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</si>
  <si>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</si>
  <si>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</si>
  <si>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</si>
  <si>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</si>
  <si>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</si>
  <si>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</si>
  <si>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</si>
  <si>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</si>
  <si>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</si>
  <si>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</si>
  <si>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</si>
  <si>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</si>
  <si>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</si>
  <si>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</si>
  <si>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</si>
  <si>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</si>
  <si>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</si>
  <si>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</si>
  <si>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</si>
  <si>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</si>
  <si>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</si>
  <si>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</si>
  <si>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</si>
  <si>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</si>
  <si>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</si>
  <si>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</si>
  <si>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</si>
  <si>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</si>
  <si>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</si>
  <si>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</si>
  <si>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</si>
  <si>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</si>
  <si>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</si>
  <si>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</si>
  <si>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</si>
  <si>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</si>
  <si>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</si>
  <si>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</si>
  <si>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</si>
  <si>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</si>
  <si>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</si>
  <si>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</si>
  <si>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</si>
  <si>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</si>
  <si>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</si>
  <si>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</si>
  <si>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</si>
  <si>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</si>
  <si>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</si>
  <si>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</si>
  <si>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</si>
  <si>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</si>
  <si>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</si>
  <si>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</si>
  <si>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</si>
  <si>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</si>
  <si>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</si>
  <si>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</si>
  <si>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</si>
  <si>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</si>
  <si>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</si>
  <si>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</si>
  <si>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</si>
  <si>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</si>
  <si>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</si>
  <si>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</si>
  <si>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</si>
  <si>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</si>
  <si>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</si>
  <si>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</si>
  <si>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</si>
  <si>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</si>
  <si>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</si>
  <si>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</si>
  <si>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</si>
  <si>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</si>
  <si>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</si>
  <si>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</si>
  <si>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</si>
  <si>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</si>
  <si>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</si>
  <si>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</si>
  <si>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</si>
  <si>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</si>
  <si>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</si>
  <si>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</si>
  <si>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</si>
  <si>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</si>
  <si>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</si>
  <si>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</si>
  <si>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</si>
  <si>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</si>
  <si>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</si>
  <si>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</si>
  <si>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</si>
  <si>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</si>
  <si>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</si>
  <si>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</si>
  <si>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</si>
  <si>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</si>
  <si>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</si>
  <si>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</si>
  <si>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</si>
  <si>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</si>
  <si>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</si>
  <si>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</si>
  <si>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</si>
  <si>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</si>
  <si>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</si>
  <si>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</si>
  <si>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</si>
  <si>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</si>
  <si>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</si>
  <si>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</si>
  <si>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</si>
  <si>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</si>
  <si>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</si>
  <si>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</si>
  <si>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</si>
  <si>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</si>
  <si>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</si>
  <si>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</si>
  <si>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</si>
  <si>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</si>
  <si>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</si>
  <si>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</si>
  <si>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</si>
  <si>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</si>
  <si>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</si>
  <si>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</si>
  <si>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</si>
  <si>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</si>
  <si>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</si>
  <si>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</si>
  <si>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</si>
  <si>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</si>
  <si>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</si>
  <si>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</si>
  <si>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</si>
  <si>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</si>
  <si>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</si>
  <si>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</si>
  <si>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</si>
  <si>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</si>
  <si>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</si>
  <si>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</si>
  <si>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</si>
  <si>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</si>
  <si>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</si>
  <si>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</si>
  <si>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</si>
  <si>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</si>
  <si>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</si>
  <si>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</si>
  <si>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</si>
  <si>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</si>
  <si>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</si>
  <si>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</si>
  <si>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</si>
  <si>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</si>
  <si>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</si>
  <si>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</si>
  <si>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</si>
  <si>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</si>
  <si>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</si>
  <si>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</si>
  <si>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</si>
  <si>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</si>
  <si>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</si>
  <si>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</si>
  <si>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</si>
  <si>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</si>
  <si>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</si>
  <si>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</si>
  <si>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</si>
  <si>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</si>
  <si>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</si>
  <si>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</si>
  <si>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</si>
  <si>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</si>
  <si>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</si>
  <si>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</si>
  <si>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</si>
  <si>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</si>
  <si>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</si>
  <si>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</si>
  <si>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</si>
  <si>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</si>
  <si>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</si>
  <si>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</si>
  <si>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</si>
  <si>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</si>
  <si>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</si>
  <si>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</si>
  <si>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</si>
  <si>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</si>
  <si>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</si>
  <si>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</si>
  <si>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</si>
  <si>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</si>
  <si>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</si>
  <si>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</si>
  <si>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</si>
  <si>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</si>
  <si>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</si>
  <si>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</si>
  <si>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</si>
  <si>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</si>
  <si>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</si>
  <si>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</si>
  <si>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</si>
  <si>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</si>
  <si>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</si>
  <si>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</si>
  <si>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</si>
  <si>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</si>
  <si>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</si>
  <si>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</si>
  <si>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</si>
  <si>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</si>
  <si>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</si>
  <si>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</si>
  <si>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</si>
  <si>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</si>
  <si>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</si>
  <si>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</si>
  <si>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</si>
  <si>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</si>
  <si>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</si>
  <si>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</si>
  <si>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</si>
  <si>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</si>
  <si>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</si>
  <si>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</si>
  <si>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</si>
  <si>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</si>
  <si>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</si>
  <si>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</si>
  <si>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</si>
  <si>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</si>
  <si>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</si>
  <si>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</si>
  <si>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</si>
  <si>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</si>
  <si>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</si>
  <si>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</si>
  <si>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</si>
  <si>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</si>
  <si>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</si>
  <si>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</si>
  <si>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</si>
  <si>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</si>
  <si>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</si>
  <si>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</si>
  <si>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</si>
  <si>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</si>
  <si>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</si>
  <si>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</si>
  <si>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</si>
  <si>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</si>
  <si>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</si>
  <si>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</si>
  <si>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</si>
  <si>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</si>
  <si>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</si>
  <si>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</si>
  <si>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</si>
  <si>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</si>
  <si>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</si>
  <si>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</si>
  <si>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</si>
  <si>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</si>
  <si>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</si>
  <si>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</si>
  <si>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</si>
  <si>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</si>
  <si>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</si>
  <si>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</si>
  <si>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</si>
  <si>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</si>
  <si>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</si>
  <si>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</si>
  <si>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</si>
  <si>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</si>
  <si>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</si>
  <si>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</si>
  <si>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</si>
  <si>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</si>
  <si>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</si>
  <si>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</si>
  <si>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</si>
  <si>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</si>
  <si>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</si>
  <si>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</si>
  <si>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</si>
  <si>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</si>
  <si>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</si>
  <si>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</si>
  <si>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</si>
  <si>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</si>
  <si>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</si>
  <si>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</si>
  <si>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</si>
  <si>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</si>
  <si>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</si>
  <si>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</si>
  <si>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</si>
  <si>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</si>
  <si>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</si>
  <si>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</si>
  <si>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</si>
  <si>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</si>
  <si>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</si>
  <si>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</si>
  <si>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</si>
  <si>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</si>
  <si>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</si>
  <si>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</si>
  <si>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</si>
  <si>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</si>
  <si>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</si>
  <si>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</si>
  <si>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</si>
  <si>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</si>
  <si>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</si>
  <si>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</si>
  <si>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</si>
  <si>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</si>
  <si>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</si>
  <si>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</si>
  <si>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</si>
  <si>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</si>
  <si>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</si>
  <si>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</si>
  <si>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</si>
  <si>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</si>
  <si>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</si>
  <si>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</si>
  <si>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</si>
  <si>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</si>
  <si>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</si>
  <si>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</si>
  <si>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</si>
  <si>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</si>
  <si>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</si>
  <si>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</si>
  <si>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</si>
  <si>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</si>
  <si>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</si>
  <si>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</si>
  <si>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</si>
  <si>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</si>
  <si>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</si>
  <si>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</si>
  <si>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</si>
  <si>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</si>
  <si>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</si>
  <si>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</si>
  <si>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</si>
  <si>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</si>
  <si>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</si>
  <si>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</si>
  <si>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</si>
  <si>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</si>
  <si>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</si>
  <si>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</si>
  <si>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</si>
  <si>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</si>
  <si>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</si>
  <si>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</si>
  <si>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</si>
  <si>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</si>
  <si>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</si>
  <si>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</si>
  <si>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</si>
  <si>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</si>
  <si>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</si>
  <si>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</si>
  <si>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</si>
  <si>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</si>
  <si>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</si>
  <si>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</si>
  <si>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</si>
  <si>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</si>
  <si>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</si>
  <si>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</si>
  <si>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</si>
  <si>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</si>
  <si>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</si>
  <si>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</si>
  <si>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</si>
  <si>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</si>
  <si>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</si>
  <si>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</si>
  <si>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</si>
  <si>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</si>
  <si>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</si>
  <si>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</si>
  <si>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</si>
  <si>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</si>
  <si>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</si>
  <si>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</si>
  <si>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</si>
  <si>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</si>
  <si>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</si>
  <si>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</si>
  <si>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</si>
  <si>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</si>
  <si>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</si>
  <si>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</si>
  <si>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</si>
  <si>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</si>
  <si>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</si>
  <si>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</si>
  <si>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</si>
  <si>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</si>
  <si>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</si>
  <si>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</si>
  <si>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</si>
  <si>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</si>
  <si>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</si>
  <si>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</si>
  <si>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</si>
  <si>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</si>
  <si>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</si>
  <si>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</si>
  <si>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</si>
  <si>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</si>
  <si>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</si>
  <si>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</si>
  <si>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</si>
  <si>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</si>
  <si>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</si>
  <si>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</si>
  <si>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</si>
  <si>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</si>
  <si>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</si>
  <si>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</si>
  <si>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</si>
  <si>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</si>
  <si>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</si>
  <si>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</si>
  <si>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</si>
  <si>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</si>
  <si>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</si>
  <si>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</si>
  <si>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</si>
  <si>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</si>
  <si>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</si>
  <si>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</si>
  <si>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</si>
  <si>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</si>
  <si>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</si>
  <si>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</si>
  <si>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</si>
  <si>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</si>
  <si>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</si>
  <si>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</si>
  <si>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</si>
  <si>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</si>
  <si>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</si>
  <si>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</si>
  <si>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</si>
  <si>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</si>
  <si>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</si>
  <si>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</si>
  <si>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</si>
  <si>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</si>
  <si>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</si>
  <si>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</si>
  <si>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</si>
  <si>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</si>
  <si>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</si>
  <si>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</si>
  <si>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</si>
  <si>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</si>
  <si>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</si>
  <si>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</si>
  <si>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</si>
  <si>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</si>
  <si>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</si>
  <si>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</si>
  <si>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</si>
  <si>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</si>
  <si>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</si>
  <si>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</si>
  <si>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</si>
  <si>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</si>
  <si>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</si>
  <si>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</si>
  <si>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</si>
  <si>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</si>
  <si>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</si>
  <si>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</si>
  <si>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</si>
  <si>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</si>
  <si>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</si>
  <si>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</si>
  <si>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</si>
  <si>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</si>
  <si>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</si>
  <si>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</si>
  <si>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</si>
  <si>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</si>
  <si>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</si>
  <si>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</si>
  <si>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</si>
  <si>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</si>
  <si>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</si>
  <si>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</si>
  <si>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</si>
  <si>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</si>
  <si>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</si>
  <si>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</si>
  <si>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</si>
  <si>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</si>
  <si>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</si>
  <si>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</si>
  <si>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</si>
  <si>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</si>
  <si>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</si>
  <si>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</si>
  <si>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</si>
  <si>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</si>
  <si>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</si>
  <si>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</si>
  <si>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</si>
  <si>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</si>
  <si>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</si>
  <si>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</si>
  <si>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</si>
  <si>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</si>
  <si>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</si>
  <si>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</si>
  <si>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</si>
  <si>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</si>
  <si>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</si>
  <si>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</si>
  <si>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</si>
  <si>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</si>
  <si>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</si>
  <si>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</si>
  <si>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</si>
  <si>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</si>
  <si>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</si>
  <si>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</si>
  <si>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</si>
  <si>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</si>
  <si>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</si>
  <si>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</si>
  <si>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</si>
  <si>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</si>
  <si>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</si>
  <si>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</si>
  <si>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</si>
  <si>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</si>
  <si>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</si>
  <si>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</si>
  <si>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</si>
  <si>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</si>
  <si>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</si>
  <si>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</si>
  <si>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</si>
  <si>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</si>
  <si>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</si>
  <si>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</si>
  <si>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</si>
  <si>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</si>
  <si>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</si>
  <si>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</si>
  <si>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</si>
  <si>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</si>
  <si>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</si>
  <si>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</si>
  <si>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</si>
  <si>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</si>
  <si>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</si>
  <si>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</si>
  <si>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</si>
  <si>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</si>
  <si>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</si>
  <si>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</si>
  <si>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</si>
  <si>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</si>
  <si>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</si>
  <si>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</si>
  <si>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</si>
  <si>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</si>
  <si>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</si>
  <si>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</si>
  <si>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</si>
  <si>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</si>
  <si>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</si>
  <si>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</si>
  <si>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</si>
  <si>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</si>
  <si>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</si>
  <si>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</si>
  <si>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</si>
  <si>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</si>
  <si>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</si>
  <si>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</si>
  <si>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</si>
  <si>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</si>
  <si>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</si>
  <si>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</si>
  <si>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</si>
  <si>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</si>
  <si>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</si>
  <si>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</si>
  <si>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</si>
  <si>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</si>
  <si>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</si>
  <si>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</si>
  <si>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</si>
  <si>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</si>
  <si>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</si>
  <si>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</si>
  <si>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</si>
  <si>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</si>
  <si>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</si>
  <si>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</si>
  <si>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</si>
  <si>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</si>
  <si>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</si>
  <si>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</si>
  <si>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</si>
  <si>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</si>
  <si>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</si>
  <si>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</si>
  <si>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</si>
  <si>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</si>
  <si>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</si>
  <si>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</si>
  <si>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</si>
  <si>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</si>
  <si>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</si>
  <si>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</si>
  <si>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</si>
  <si>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</si>
  <si>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</si>
  <si>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</si>
  <si>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</si>
  <si>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</si>
  <si>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</si>
  <si>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</si>
  <si>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</si>
  <si>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</si>
  <si>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</si>
  <si>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</si>
  <si>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</si>
  <si>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</si>
  <si>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</si>
  <si>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</si>
  <si>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</si>
  <si>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</si>
  <si>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</si>
  <si>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</si>
  <si>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</si>
  <si>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</si>
  <si>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</si>
  <si>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</si>
  <si>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</si>
  <si>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</si>
  <si>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</si>
  <si>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</si>
  <si>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</si>
  <si>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</si>
  <si>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</si>
  <si>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</si>
  <si>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</si>
  <si>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</si>
  <si>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</si>
  <si>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</si>
  <si>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</si>
  <si>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</si>
  <si>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</si>
  <si>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</si>
  <si>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</si>
  <si>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</si>
  <si>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</si>
  <si>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</si>
  <si>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</si>
  <si>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</si>
  <si>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</si>
  <si>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</si>
  <si>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</si>
  <si>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</si>
  <si>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</si>
  <si>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</si>
  <si>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</si>
  <si>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</si>
  <si>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</si>
  <si>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</si>
  <si>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</si>
  <si>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</si>
  <si>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</si>
  <si>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</si>
  <si>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</si>
  <si>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</si>
  <si>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</si>
  <si>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</si>
  <si>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</si>
  <si>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</si>
  <si>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</si>
  <si>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</si>
  <si>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</si>
  <si>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</si>
  <si>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</si>
  <si>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</si>
  <si>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</si>
  <si>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</si>
  <si>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</si>
  <si>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</si>
  <si>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</si>
  <si>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</si>
  <si>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</si>
  <si>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</si>
  <si>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</si>
  <si>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</si>
  <si>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</si>
  <si>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</si>
  <si>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</si>
  <si>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</si>
  <si>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</si>
  <si>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</si>
  <si>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</si>
  <si>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</si>
  <si>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</si>
  <si>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</si>
  <si>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</si>
  <si>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</si>
  <si>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</si>
  <si>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</si>
  <si>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</si>
  <si>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</si>
  <si>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</si>
  <si>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</si>
  <si>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</si>
  <si>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</si>
  <si>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</si>
  <si>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</si>
  <si>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</si>
  <si>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</si>
  <si>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</si>
  <si>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</si>
  <si>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</si>
  <si>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</si>
  <si>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</si>
  <si>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</si>
  <si>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</si>
  <si>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</si>
  <si>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</si>
  <si>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</si>
  <si>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</si>
  <si>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</si>
  <si>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</si>
  <si>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</si>
  <si>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</si>
  <si>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</si>
  <si>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</si>
  <si>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</si>
  <si>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</si>
  <si>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</si>
  <si>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</si>
  <si>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</si>
  <si>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</si>
  <si>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</si>
  <si>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</si>
  <si>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</si>
  <si>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</si>
  <si>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</si>
  <si>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</si>
  <si>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</si>
  <si>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</si>
  <si>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</si>
  <si>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</si>
  <si>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</si>
  <si>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</si>
  <si>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</si>
  <si>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</si>
  <si>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</si>
  <si>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</si>
  <si>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</si>
  <si>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</si>
  <si>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</si>
  <si>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</si>
  <si>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</si>
  <si>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</si>
  <si>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</si>
  <si>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</si>
  <si>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</si>
  <si>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</si>
  <si>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</si>
  <si>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</si>
  <si>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</si>
  <si>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</si>
  <si>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</si>
  <si>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</si>
  <si>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</si>
  <si>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</si>
  <si>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</si>
  <si>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</si>
  <si>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</si>
  <si>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</si>
  <si>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</si>
  <si>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</si>
  <si>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</si>
  <si>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</si>
  <si>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</si>
  <si>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</si>
  <si>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</si>
  <si>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</si>
  <si>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</si>
  <si>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</si>
  <si>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</si>
  <si>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</si>
  <si>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</si>
  <si>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</si>
  <si>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</si>
  <si>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</si>
  <si>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</si>
  <si>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</si>
  <si>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</si>
  <si>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</si>
  <si>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</si>
  <si>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</si>
  <si>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</si>
  <si>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</si>
  <si>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</si>
  <si>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</si>
  <si>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</si>
  <si>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</si>
  <si>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</si>
  <si>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</si>
  <si>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</si>
  <si>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</si>
  <si>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</si>
  <si>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</si>
  <si>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</si>
  <si>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</si>
  <si>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</si>
  <si>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</si>
  <si>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</si>
  <si>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</si>
  <si>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</si>
  <si>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</si>
  <si>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</si>
  <si>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</si>
  <si>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</si>
  <si>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</si>
  <si>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</si>
  <si>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</si>
  <si>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</si>
  <si>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</si>
  <si>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</si>
  <si>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</si>
  <si>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</si>
  <si>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</si>
  <si>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</si>
  <si>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</si>
  <si>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</si>
  <si>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</si>
  <si>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</si>
  <si>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</si>
  <si>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</si>
  <si>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</si>
  <si>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</si>
  <si>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</si>
  <si>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</si>
  <si>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</si>
  <si>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</si>
  <si>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</si>
  <si>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</si>
  <si>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</si>
  <si>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</si>
  <si>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</si>
  <si>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</si>
  <si>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</si>
  <si>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</si>
  <si>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</si>
  <si>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</si>
  <si>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</si>
  <si>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</si>
  <si>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</si>
  <si>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</si>
  <si>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</si>
  <si>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</si>
  <si>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</si>
  <si>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</si>
  <si>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</si>
  <si>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</si>
  <si>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</si>
  <si>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</si>
  <si>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</si>
  <si>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</si>
  <si>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</si>
  <si>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</si>
  <si>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</si>
  <si>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</si>
  <si>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</si>
  <si>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</si>
  <si>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</si>
  <si>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</si>
  <si>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</si>
  <si>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</si>
  <si>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</si>
  <si>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</si>
  <si>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</si>
  <si>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</si>
  <si>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</si>
  <si>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</si>
  <si>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</si>
  <si>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</si>
  <si>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</si>
  <si>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</si>
  <si>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</si>
  <si>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</si>
  <si>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</si>
  <si>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</si>
  <si>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</si>
  <si>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</si>
  <si>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</si>
  <si>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</si>
  <si>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</si>
  <si>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</si>
  <si>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</si>
  <si>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</si>
  <si>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</si>
  <si>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</si>
  <si>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</si>
  <si>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</si>
  <si>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</si>
  <si>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</si>
  <si>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</si>
  <si>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</si>
  <si>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</si>
  <si>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</si>
  <si>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</si>
  <si>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</si>
  <si>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</si>
  <si>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</si>
  <si>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</si>
  <si>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</si>
  <si>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</si>
  <si>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</si>
  <si>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</si>
  <si>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</si>
  <si>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</si>
  <si>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</si>
  <si>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</si>
  <si>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</si>
  <si>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</si>
  <si>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</si>
  <si>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</si>
  <si>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</si>
  <si>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</si>
  <si>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</si>
  <si>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</si>
  <si>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</si>
  <si>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</si>
  <si>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</si>
  <si>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</si>
  <si>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</si>
  <si>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</si>
  <si>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</si>
  <si>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</si>
  <si>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</si>
  <si>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</si>
  <si>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</si>
  <si>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</si>
  <si>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</si>
  <si>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</si>
  <si>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</si>
  <si>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</si>
  <si>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</si>
  <si>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</si>
  <si>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</si>
  <si>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</si>
  <si>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</si>
  <si>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</si>
  <si>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</si>
  <si>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</si>
  <si>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</si>
  <si>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</si>
  <si>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</si>
  <si>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</si>
  <si>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</si>
  <si>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</si>
  <si>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</si>
  <si>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</si>
  <si>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</si>
  <si>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</si>
  <si>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</si>
  <si>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</si>
  <si>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</si>
  <si>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</si>
  <si>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</si>
  <si>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</si>
  <si>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</si>
  <si>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</si>
  <si>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</si>
  <si>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</si>
  <si>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</si>
  <si>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</si>
  <si>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</si>
  <si>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</si>
  <si>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</si>
  <si>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</si>
  <si>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</si>
  <si>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</si>
  <si>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</si>
  <si>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</si>
  <si>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</si>
  <si>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</si>
  <si>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</si>
  <si>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</si>
  <si>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</si>
  <si>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</si>
  <si>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</si>
  <si>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</si>
  <si>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</si>
  <si>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</si>
  <si>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</si>
  <si>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</si>
  <si>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</si>
  <si>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</si>
  <si>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</si>
  <si>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</si>
  <si>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</si>
  <si>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</si>
  <si>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</si>
  <si>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</si>
  <si>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</si>
  <si>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</si>
  <si>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</si>
  <si>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</si>
  <si>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</si>
  <si>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</si>
  <si>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</si>
  <si>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</si>
  <si>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</si>
  <si>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</si>
  <si>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</si>
  <si>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</si>
  <si>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</si>
  <si>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</si>
  <si>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</si>
  <si>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</si>
  <si>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</si>
  <si>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</si>
  <si>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</si>
  <si>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</si>
  <si>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</si>
  <si>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</si>
  <si>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</si>
  <si>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</si>
  <si>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</si>
  <si>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</si>
  <si>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</si>
  <si>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</si>
  <si>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</si>
  <si>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</si>
  <si>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</si>
  <si>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</si>
  <si>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</si>
  <si>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</si>
  <si>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</si>
  <si>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</si>
  <si>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</si>
  <si>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</si>
  <si>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</si>
  <si>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</si>
  <si>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</si>
  <si>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</si>
  <si>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</si>
  <si>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</si>
  <si>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</si>
  <si>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</si>
  <si>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</si>
  <si>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</si>
  <si>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</si>
  <si>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</si>
  <si>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</si>
  <si>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</si>
  <si>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</si>
  <si>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</si>
  <si>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</si>
  <si>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</si>
  <si>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</si>
  <si>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</si>
  <si>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</si>
  <si>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</si>
  <si>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</si>
  <si>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</si>
  <si>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</si>
  <si>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</si>
  <si>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</si>
  <si>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</si>
  <si>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</si>
  <si>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</si>
  <si>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</si>
  <si>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</si>
  <si>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</si>
  <si>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</si>
  <si>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</si>
  <si>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</si>
  <si>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</si>
  <si>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</si>
  <si>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</si>
  <si>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</si>
  <si>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</si>
  <si>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</si>
  <si>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</si>
  <si>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</si>
  <si>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</si>
  <si>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</si>
  <si>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</si>
  <si>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</si>
  <si>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</si>
  <si>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</si>
  <si>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</si>
  <si>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</si>
  <si>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</si>
  <si>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</si>
  <si>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</si>
  <si>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</si>
  <si>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</si>
  <si>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</si>
  <si>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</si>
  <si>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</si>
  <si>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</si>
  <si>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</si>
  <si>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</si>
  <si>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</si>
  <si>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</si>
  <si>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</si>
  <si>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</si>
  <si>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</si>
  <si>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</si>
  <si>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</si>
  <si>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</si>
  <si>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</si>
  <si>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</si>
  <si>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</si>
  <si>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</si>
  <si>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</si>
  <si>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</si>
  <si>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</si>
  <si>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</si>
  <si>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</si>
  <si>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</si>
  <si>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</si>
  <si>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</si>
  <si>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</si>
  <si>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</si>
  <si>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</si>
  <si>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</si>
  <si>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</si>
  <si>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</si>
  <si>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</si>
  <si>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</si>
  <si>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</si>
  <si>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</si>
  <si>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</si>
  <si>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</si>
  <si>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</si>
  <si>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</si>
  <si>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</si>
  <si>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</si>
  <si>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</si>
  <si>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</si>
  <si>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</si>
  <si>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</si>
  <si>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</si>
  <si>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</si>
  <si>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</si>
  <si>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</si>
  <si>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</si>
  <si>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</si>
  <si>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</si>
  <si>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</si>
  <si>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</si>
  <si>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</si>
  <si>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</si>
  <si>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</si>
  <si>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</si>
  <si>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</si>
  <si>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</si>
  <si>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</si>
  <si>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</si>
  <si>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</si>
  <si>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</si>
  <si>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</si>
  <si>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</si>
  <si>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</si>
  <si>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</si>
  <si>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</si>
  <si>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</si>
  <si>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</si>
  <si>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</si>
  <si>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</si>
  <si>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</si>
  <si>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</si>
  <si>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</si>
  <si>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</si>
  <si>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</si>
  <si>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</si>
  <si>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</si>
  <si>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</si>
  <si>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</si>
  <si>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</si>
  <si>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</si>
  <si>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</si>
  <si>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</si>
  <si>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</si>
  <si>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</si>
  <si>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</si>
  <si>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</si>
  <si>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</si>
  <si>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</si>
  <si>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</si>
  <si>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</si>
  <si>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</si>
  <si>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</si>
  <si>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</si>
  <si>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</si>
  <si>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</si>
  <si>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</si>
  <si>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</si>
  <si>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</si>
  <si>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</si>
  <si>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</si>
  <si>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</si>
  <si>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</si>
  <si>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</si>
  <si>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</si>
  <si>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</si>
  <si>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</si>
  <si>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</si>
  <si>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</si>
  <si>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</si>
  <si>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</si>
  <si>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</si>
  <si>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</si>
  <si>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</si>
  <si>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</si>
  <si>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</si>
  <si>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</si>
  <si>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</si>
  <si>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</si>
  <si>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</si>
  <si>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</si>
  <si>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</si>
  <si>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</si>
  <si>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</si>
  <si>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</si>
  <si>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</si>
  <si>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</si>
  <si>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</si>
  <si>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</si>
  <si>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</si>
  <si>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</si>
  <si>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</si>
  <si>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</si>
  <si>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</si>
  <si>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</si>
  <si>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</si>
  <si>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</si>
  <si>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</si>
  <si>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</si>
  <si>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</si>
  <si>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</si>
  <si>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</si>
  <si>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</si>
  <si>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</si>
  <si>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</si>
  <si>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</si>
  <si>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</si>
  <si>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</si>
  <si>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</si>
  <si>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</si>
  <si>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</si>
  <si>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</si>
  <si>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</si>
  <si>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</si>
  <si>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</si>
  <si>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</si>
  <si>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</si>
  <si>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</si>
  <si>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</si>
  <si>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</si>
  <si>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</si>
  <si>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</si>
  <si>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</si>
  <si>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</si>
  <si>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</si>
  <si>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</si>
  <si>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</si>
  <si>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</si>
  <si>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</si>
  <si>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</si>
  <si>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</si>
  <si>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</si>
  <si>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</si>
  <si>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</si>
  <si>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</si>
  <si>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</si>
  <si>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</si>
  <si>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</si>
  <si>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</si>
  <si>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</si>
  <si>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</si>
  <si>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</si>
  <si>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</si>
  <si>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</si>
  <si>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</si>
  <si>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</si>
  <si>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</si>
  <si>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</si>
  <si>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</si>
  <si>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</si>
  <si>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</si>
  <si>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</si>
  <si>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</si>
  <si>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</si>
  <si>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</si>
  <si>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</si>
  <si>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</si>
  <si>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</si>
  <si>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</si>
  <si>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</si>
  <si>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</si>
  <si>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</si>
  <si>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</si>
  <si>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</si>
  <si>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</si>
  <si>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</si>
  <si>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</si>
  <si>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</si>
  <si>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</si>
  <si>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</si>
  <si>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</si>
  <si>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</si>
  <si>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</si>
  <si>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</si>
  <si>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</si>
  <si>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</si>
  <si>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</si>
  <si>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</si>
  <si>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</si>
  <si>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</si>
  <si>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</si>
  <si>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</si>
  <si>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</si>
  <si>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</si>
  <si>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</si>
  <si>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</si>
  <si>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</si>
  <si>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</si>
  <si>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</si>
  <si>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</si>
  <si>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</si>
  <si>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</si>
  <si>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</si>
  <si>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</si>
  <si>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</si>
  <si>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</si>
  <si>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</si>
  <si>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</si>
  <si>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</si>
  <si>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</si>
  <si>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</si>
  <si>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</si>
  <si>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</si>
  <si>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</si>
  <si>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</si>
  <si>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</si>
  <si>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</si>
  <si>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</si>
  <si>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</si>
  <si>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</si>
  <si>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</si>
  <si>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</si>
  <si>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</si>
  <si>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</si>
  <si>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</si>
  <si>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</si>
  <si>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</si>
  <si>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</si>
  <si>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</si>
  <si>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</si>
  <si>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</si>
  <si>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</si>
  <si>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</si>
  <si>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</si>
  <si>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</si>
  <si>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</si>
  <si>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</si>
  <si>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</si>
  <si>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</si>
  <si>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</si>
  <si>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</si>
  <si>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</si>
  <si>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</si>
  <si>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</si>
  <si>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</si>
  <si>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</si>
  <si>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</si>
  <si>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</si>
  <si>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</si>
  <si>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</si>
  <si>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</si>
  <si>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</si>
  <si>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</si>
  <si>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</si>
  <si>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</si>
  <si>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</si>
  <si>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</si>
  <si>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</si>
  <si>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</si>
  <si>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</si>
  <si>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</si>
  <si>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</si>
  <si>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</si>
  <si>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</si>
  <si>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</si>
  <si>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</si>
  <si>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</si>
  <si>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</si>
  <si>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</si>
  <si>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</si>
  <si>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</si>
  <si>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</si>
  <si>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</si>
  <si>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</si>
  <si>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</si>
  <si>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</si>
  <si>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</si>
  <si>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</si>
  <si>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</si>
  <si>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</si>
  <si>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</si>
  <si>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</si>
  <si>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</si>
  <si>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</si>
  <si>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</si>
  <si>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</si>
  <si>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</si>
  <si>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</si>
  <si>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</si>
  <si>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</si>
  <si>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</si>
  <si>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</si>
  <si>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</si>
  <si>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</si>
  <si>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</si>
  <si>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</si>
  <si>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</si>
  <si>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</si>
  <si>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</si>
  <si>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</si>
  <si>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</si>
  <si>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</si>
  <si>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</si>
  <si>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</si>
  <si>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</si>
  <si>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</si>
  <si>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</si>
  <si>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</si>
  <si>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</si>
  <si>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</si>
  <si>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</si>
  <si>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</si>
  <si>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</si>
  <si>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</si>
  <si>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</si>
  <si>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</si>
  <si>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</si>
  <si>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</si>
  <si>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</si>
  <si>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</si>
  <si>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</si>
  <si>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</si>
  <si>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</si>
  <si>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</si>
  <si>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</si>
  <si>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</si>
  <si>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</si>
  <si>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</si>
  <si>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</si>
  <si>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</si>
  <si>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</si>
  <si>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</si>
  <si>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</si>
  <si>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</si>
  <si>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</si>
  <si>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</si>
  <si>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</si>
  <si>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</si>
  <si>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</si>
  <si>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</si>
  <si>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</si>
  <si>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</si>
  <si>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</si>
  <si>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</si>
  <si>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</si>
  <si>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</si>
  <si>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</si>
  <si>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</si>
  <si>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</si>
  <si>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</si>
  <si>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</si>
  <si>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</si>
  <si>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</si>
  <si>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</si>
  <si>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</si>
  <si>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</si>
  <si>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</si>
  <si>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</si>
  <si>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</si>
  <si>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</si>
  <si>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</si>
  <si>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</si>
  <si>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</si>
  <si>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</si>
  <si>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</si>
  <si>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</si>
  <si>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</si>
  <si>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</si>
  <si>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</si>
  <si>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</si>
  <si>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</si>
  <si>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</si>
  <si>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</si>
  <si>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</si>
  <si>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</si>
  <si>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</si>
  <si>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</si>
  <si>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</si>
  <si>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</si>
  <si>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</si>
  <si>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</si>
  <si>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</si>
  <si>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</si>
  <si>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</si>
  <si>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</si>
  <si>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</si>
  <si>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</si>
  <si>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</si>
  <si>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</si>
  <si>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</si>
  <si>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</si>
  <si>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</si>
  <si>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</si>
  <si>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</si>
  <si>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</si>
  <si>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</si>
  <si>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</si>
  <si>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</si>
  <si>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</si>
  <si>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</si>
  <si>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</si>
  <si>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</si>
  <si>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</si>
  <si>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</si>
  <si>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</si>
  <si>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</si>
  <si>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</si>
  <si>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</si>
  <si>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</si>
  <si>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</si>
  <si>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</si>
  <si>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</si>
  <si>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</si>
  <si>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</si>
  <si>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</si>
  <si>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</si>
  <si>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</si>
  <si>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</si>
  <si>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</si>
  <si>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</si>
  <si>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</si>
  <si>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</si>
  <si>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</si>
  <si>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</si>
  <si>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</si>
  <si>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</si>
  <si>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</si>
  <si>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</si>
  <si>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</si>
  <si>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</si>
  <si>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</si>
  <si>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</si>
  <si>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</si>
  <si>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</si>
  <si>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</si>
  <si>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</si>
  <si>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</si>
  <si>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</si>
  <si>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</si>
  <si>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</si>
  <si>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</si>
  <si>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</si>
  <si>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</si>
  <si>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</si>
  <si>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</si>
  <si>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</si>
  <si>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</si>
  <si>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</si>
  <si>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</si>
  <si>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</si>
  <si>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</si>
  <si>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</si>
  <si>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</si>
  <si>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</si>
  <si>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</si>
  <si>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</si>
  <si>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</si>
  <si>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</si>
  <si>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</si>
  <si>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</si>
  <si>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</si>
  <si>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</si>
  <si>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</si>
  <si>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</si>
  <si>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</si>
  <si>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</si>
  <si>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</si>
  <si>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</si>
  <si>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</si>
  <si>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</si>
  <si>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</si>
  <si>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</si>
  <si>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</si>
  <si>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</si>
  <si>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</si>
  <si>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</si>
  <si>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</si>
  <si>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</si>
  <si>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</si>
  <si>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</si>
  <si>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</si>
  <si>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</si>
  <si>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</si>
  <si>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</si>
  <si>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</si>
  <si>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</si>
  <si>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</si>
  <si>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</si>
  <si>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</si>
  <si>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</si>
  <si>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</si>
  <si>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</si>
  <si>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</si>
  <si>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</si>
  <si>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</si>
  <si>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</si>
  <si>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</si>
  <si>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</si>
  <si>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</si>
  <si>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</si>
  <si>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</si>
  <si>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</si>
  <si>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</si>
  <si>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</si>
  <si>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</si>
  <si>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</si>
  <si>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</si>
  <si>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</si>
  <si>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</si>
  <si>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</si>
  <si>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</si>
  <si>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</si>
  <si>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</si>
  <si>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</si>
  <si>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</si>
  <si>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</si>
  <si>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</si>
  <si>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</si>
  <si>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</si>
  <si>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</si>
  <si>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</si>
  <si>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</si>
  <si>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</si>
  <si>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</si>
  <si>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</si>
  <si>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</si>
  <si>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</si>
  <si>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</si>
  <si>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</si>
  <si>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</si>
  <si>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</si>
  <si>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</si>
  <si>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</si>
  <si>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</si>
  <si>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</si>
  <si>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</si>
  <si>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</si>
  <si>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</si>
  <si>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</si>
  <si>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</si>
  <si>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</si>
  <si>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</si>
  <si>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</si>
  <si>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</si>
  <si>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</si>
  <si>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</si>
  <si>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</si>
  <si>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</si>
  <si>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</si>
  <si>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</si>
  <si>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</si>
  <si>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</si>
  <si>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</si>
  <si>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</si>
  <si>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</si>
  <si>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</si>
  <si>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</si>
  <si>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</si>
  <si>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</si>
  <si>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</si>
  <si>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</si>
  <si>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</si>
  <si>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</si>
  <si>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</si>
  <si>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</si>
  <si>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</si>
  <si>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</si>
  <si>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</si>
  <si>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</si>
  <si>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</si>
  <si>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</si>
  <si>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</si>
  <si>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</si>
  <si>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</si>
  <si>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</si>
  <si>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</si>
  <si>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</si>
  <si>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</si>
  <si>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</si>
  <si>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</si>
  <si>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</si>
  <si>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</si>
  <si>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</si>
  <si>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</si>
  <si>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</si>
  <si>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</si>
  <si>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</si>
  <si>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</si>
  <si>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</si>
  <si>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</si>
  <si>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</si>
  <si>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</si>
  <si>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</si>
  <si>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</si>
  <si>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</si>
  <si>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</si>
  <si>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</si>
  <si>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</si>
  <si>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</si>
  <si>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</si>
  <si>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</si>
  <si>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</si>
  <si>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</si>
  <si>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</si>
  <si>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</si>
  <si>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</si>
  <si>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</si>
  <si>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</si>
  <si>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</si>
  <si>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</si>
  <si>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</si>
  <si>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</si>
  <si>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</si>
  <si>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</si>
  <si>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</si>
  <si>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</si>
  <si>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</si>
  <si>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</si>
  <si>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</si>
  <si>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</si>
  <si>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</si>
  <si>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</si>
  <si>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</si>
  <si>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</si>
  <si>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</si>
  <si>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</si>
  <si>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</si>
  <si>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</si>
  <si>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</si>
  <si>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</si>
  <si>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</si>
  <si>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</si>
  <si>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</si>
  <si>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</si>
  <si>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</si>
  <si>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</si>
  <si>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</si>
  <si>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</si>
  <si>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</si>
  <si>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</si>
  <si>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</si>
  <si>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</si>
  <si>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</si>
  <si>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</si>
  <si>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</si>
  <si>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</si>
  <si>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</si>
  <si>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</si>
  <si>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</si>
  <si>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</si>
  <si>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</si>
  <si>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</si>
  <si>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</si>
  <si>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</si>
  <si>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</si>
  <si>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</si>
  <si>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</si>
  <si>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</si>
  <si>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</si>
  <si>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</si>
  <si>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</si>
  <si>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</si>
  <si>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</si>
  <si>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</si>
  <si>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</si>
  <si>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</si>
  <si>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</si>
  <si>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</si>
  <si>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</si>
  <si>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</si>
  <si>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</si>
  <si>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</si>
  <si>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</si>
  <si>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</si>
  <si>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</si>
  <si>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</si>
  <si>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</si>
  <si>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</si>
  <si>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</si>
  <si>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</si>
  <si>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</si>
  <si>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</si>
  <si>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</si>
  <si>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</si>
  <si>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</si>
  <si>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</si>
  <si>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</si>
  <si>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</si>
  <si>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</si>
  <si>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</si>
  <si>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</si>
  <si>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</si>
  <si>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</si>
  <si>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</si>
  <si>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</si>
  <si>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</si>
  <si>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</si>
  <si>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</si>
  <si>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</si>
  <si>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</si>
  <si>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</si>
  <si>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</si>
  <si>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</si>
  <si>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</si>
  <si>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</si>
  <si>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</si>
  <si>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</si>
  <si>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</si>
  <si>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</si>
  <si>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</si>
  <si>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</si>
  <si>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</si>
  <si>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</si>
  <si>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</si>
  <si>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</si>
  <si>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</si>
  <si>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</si>
  <si>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</si>
  <si>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</si>
  <si>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</si>
  <si>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</si>
  <si>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</si>
  <si>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</si>
  <si>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</si>
  <si>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</si>
  <si>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</si>
  <si>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</si>
  <si>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</si>
  <si>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</si>
  <si>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</si>
  <si>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</si>
  <si>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</si>
  <si>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</si>
  <si>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</si>
  <si>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</si>
  <si>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</si>
  <si>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</si>
  <si>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</si>
  <si>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</si>
  <si>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</si>
  <si>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</si>
  <si>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</si>
  <si>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</si>
  <si>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</si>
  <si>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</si>
  <si>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</si>
  <si>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</si>
  <si>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</si>
  <si>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</si>
  <si>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</si>
  <si>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</si>
  <si>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</si>
  <si>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</si>
  <si>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</si>
  <si>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</si>
  <si>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</si>
  <si>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</si>
  <si>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</si>
  <si>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</si>
  <si>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</si>
  <si>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</si>
  <si>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</si>
  <si>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</si>
  <si>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</si>
  <si>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</si>
  <si>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</si>
  <si>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</si>
  <si>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</si>
  <si>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</si>
  <si>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</si>
  <si>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</si>
  <si>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</si>
  <si>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</si>
  <si>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</si>
  <si>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</si>
  <si>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</si>
  <si>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</si>
  <si>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</si>
  <si>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</si>
  <si>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</si>
  <si>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</si>
  <si>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</si>
  <si>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</si>
  <si>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</si>
  <si>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</si>
  <si>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</si>
  <si>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</si>
  <si>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</si>
  <si>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</si>
  <si>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</si>
  <si>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</si>
  <si>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</si>
  <si>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</si>
  <si>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</si>
  <si>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</si>
  <si>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</si>
  <si>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</si>
  <si>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</si>
  <si>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</si>
  <si>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</si>
  <si>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</si>
  <si>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</si>
  <si>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</si>
  <si>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</si>
  <si>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</si>
  <si>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</si>
  <si>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</si>
  <si>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</si>
  <si>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</si>
  <si>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</si>
  <si>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</si>
  <si>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</si>
  <si>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</si>
  <si>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</si>
  <si>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</si>
  <si>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</si>
  <si>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</si>
  <si>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</si>
  <si>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</si>
  <si>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</si>
  <si>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</si>
  <si>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</si>
  <si>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</si>
  <si>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</si>
  <si>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</si>
  <si>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</si>
  <si>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</si>
  <si>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</si>
  <si>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</si>
  <si>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</si>
  <si>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</si>
  <si>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</si>
  <si>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</si>
  <si>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</si>
  <si>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</si>
  <si>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</si>
  <si>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</si>
  <si>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</si>
  <si>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</si>
  <si>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</si>
  <si>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</si>
  <si>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</si>
  <si>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</si>
  <si>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</si>
  <si>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</si>
  <si>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</si>
  <si>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</si>
  <si>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</si>
  <si>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</si>
  <si>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</si>
  <si>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</si>
  <si>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</si>
  <si>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</si>
  <si>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</si>
  <si>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</si>
  <si>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</si>
  <si>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</si>
  <si>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</si>
  <si>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</si>
  <si>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</si>
  <si>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</si>
  <si>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</si>
  <si>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</si>
  <si>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</si>
  <si>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</si>
  <si>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</si>
  <si>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</si>
  <si>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</si>
  <si>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</si>
  <si>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</si>
  <si>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</si>
  <si>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</si>
  <si>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</si>
  <si>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</si>
  <si>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</si>
  <si>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</si>
  <si>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</si>
  <si>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</si>
  <si>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</si>
  <si>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</si>
  <si>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</si>
  <si>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</si>
  <si>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</si>
  <si>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</si>
  <si>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</si>
  <si>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</si>
  <si>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</si>
  <si>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</si>
  <si>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</si>
  <si>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</si>
  <si>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</si>
  <si>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</si>
  <si>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</si>
  <si>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</si>
  <si>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</si>
  <si>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</si>
  <si>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</si>
  <si>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</si>
  <si>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</si>
  <si>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</si>
  <si>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</si>
  <si>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</si>
  <si>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</si>
  <si>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</si>
  <si>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</si>
  <si>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</si>
  <si>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</si>
  <si>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</si>
  <si>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</si>
  <si>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</si>
  <si>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</si>
  <si>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</si>
  <si>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</si>
  <si>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</si>
  <si>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</si>
  <si>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</si>
  <si>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</si>
  <si>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</si>
  <si>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</si>
  <si>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</si>
  <si>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</si>
  <si>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</si>
  <si>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</si>
  <si>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</si>
  <si>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</si>
  <si>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</si>
  <si>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</si>
  <si>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</si>
  <si>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</si>
  <si>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</si>
  <si>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</si>
  <si>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</si>
  <si>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</si>
  <si>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</si>
  <si>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</si>
  <si>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</si>
  <si>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</si>
  <si>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</si>
  <si>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</si>
  <si>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</si>
  <si>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</si>
  <si>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</si>
  <si>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</si>
  <si>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</si>
  <si>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</si>
  <si>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</si>
  <si>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</si>
  <si>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</si>
  <si>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</si>
  <si>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</si>
  <si>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</si>
  <si>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</si>
  <si>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</si>
  <si>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</si>
  <si>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</si>
  <si>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</si>
  <si>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</si>
  <si>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</si>
  <si>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</si>
  <si>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</si>
  <si>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</si>
  <si>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</si>
  <si>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</si>
  <si>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</si>
  <si>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</si>
  <si>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</si>
  <si>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</si>
  <si>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</si>
  <si>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</si>
  <si>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</si>
  <si>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</si>
  <si>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</si>
  <si>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</si>
  <si>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</si>
  <si>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</si>
  <si>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</si>
  <si>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</si>
  <si>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</si>
  <si>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</si>
  <si>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</si>
  <si>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</si>
  <si>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</si>
  <si>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</si>
  <si>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</si>
  <si>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</si>
  <si>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</si>
  <si>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</si>
  <si>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</si>
  <si>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</si>
  <si>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</si>
  <si>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</si>
  <si>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</si>
  <si>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</si>
  <si>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</si>
  <si>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</si>
  <si>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</si>
  <si>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</si>
  <si>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</si>
  <si>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</si>
  <si>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</si>
  <si>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</si>
  <si>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</si>
  <si>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</si>
  <si>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</si>
  <si>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</si>
  <si>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</si>
  <si>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</si>
  <si>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</si>
  <si>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</si>
  <si>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</si>
  <si>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</si>
  <si>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</si>
  <si>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</si>
  <si>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</si>
  <si>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</si>
  <si>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</si>
  <si>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</si>
  <si>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</si>
  <si>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</si>
  <si>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</si>
  <si>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</si>
  <si>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</si>
  <si>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</si>
  <si>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</si>
  <si>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</si>
  <si>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</si>
  <si>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</si>
  <si>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</si>
  <si>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</si>
  <si>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</si>
  <si>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</si>
  <si>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</si>
  <si>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</si>
  <si>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</si>
  <si>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</si>
  <si>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</si>
  <si>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</si>
  <si>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</si>
  <si>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</si>
  <si>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</si>
  <si>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</si>
  <si>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</si>
  <si>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</si>
  <si>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</si>
  <si>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</si>
  <si>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</si>
  <si>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</si>
  <si>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</si>
  <si>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</si>
  <si>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</si>
  <si>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</si>
  <si>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</si>
  <si>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</si>
  <si>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</si>
  <si>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</si>
  <si>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</si>
  <si>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</si>
  <si>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</si>
  <si>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</si>
  <si>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</si>
  <si>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</si>
  <si>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</si>
  <si>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</si>
  <si>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</si>
  <si>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</si>
  <si>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</si>
  <si>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</si>
  <si>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</si>
  <si>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</si>
  <si>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</si>
  <si>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</si>
  <si>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</si>
  <si>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</si>
  <si>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</si>
  <si>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</si>
  <si>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</si>
  <si>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</si>
  <si>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</si>
  <si>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</si>
  <si>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</si>
  <si>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</si>
  <si>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</si>
  <si>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</si>
  <si>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</si>
  <si>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</si>
  <si>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</si>
  <si>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</si>
  <si>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</si>
  <si>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</si>
  <si>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</si>
  <si>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</si>
  <si>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</si>
  <si>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</si>
  <si>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</si>
  <si>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</si>
  <si>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</si>
  <si>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</si>
  <si>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</si>
  <si>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</si>
  <si>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</si>
  <si>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</si>
  <si>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</si>
  <si>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</si>
  <si>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</si>
  <si>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</si>
  <si>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</si>
  <si>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</si>
  <si>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</si>
  <si>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</si>
  <si>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</si>
  <si>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</si>
  <si>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</si>
  <si>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</si>
  <si>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</si>
  <si>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</si>
  <si>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</si>
  <si>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</si>
  <si>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</si>
  <si>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</si>
  <si>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</si>
  <si>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</si>
  <si>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</si>
  <si>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</si>
  <si>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</si>
  <si>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</si>
  <si>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</si>
  <si>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</si>
  <si>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</si>
  <si>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</si>
  <si>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</si>
  <si>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</si>
  <si>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</si>
  <si>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</si>
  <si>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</si>
  <si>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</si>
  <si>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</si>
  <si>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</si>
  <si>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</si>
  <si>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</si>
  <si>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</si>
  <si>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</si>
  <si>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</si>
  <si>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</si>
  <si>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</si>
  <si>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</si>
  <si>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</si>
  <si>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</si>
  <si>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</si>
  <si>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</si>
  <si>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</si>
  <si>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</si>
  <si>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</si>
  <si>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</si>
  <si>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</si>
  <si>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</si>
  <si>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</si>
  <si>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</si>
  <si>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</si>
  <si>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</si>
  <si>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</si>
  <si>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</si>
  <si>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</si>
  <si>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</si>
  <si>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</si>
  <si>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</si>
  <si>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</si>
  <si>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</si>
  <si>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</si>
  <si>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</si>
  <si>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</si>
  <si>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</si>
  <si>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</si>
  <si>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</si>
  <si>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</si>
  <si>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</si>
  <si>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</si>
  <si>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</si>
  <si>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</si>
  <si>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</si>
  <si>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</si>
  <si>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</si>
  <si>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</si>
  <si>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</si>
  <si>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</si>
  <si>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</si>
  <si>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</si>
  <si>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</si>
  <si>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</si>
  <si>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</si>
  <si>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</si>
  <si>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</si>
  <si>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</si>
  <si>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</si>
  <si>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</si>
  <si>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</si>
  <si>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</si>
  <si>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</si>
  <si>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</si>
  <si>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</si>
  <si>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</si>
  <si>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</si>
  <si>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</si>
  <si>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</si>
  <si>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</si>
  <si>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</si>
  <si>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</si>
  <si>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</si>
  <si>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</si>
  <si>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</si>
  <si>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</si>
  <si>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</si>
  <si>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</si>
  <si>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</si>
  <si>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</si>
  <si>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</si>
  <si>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</si>
  <si>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</si>
  <si>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</si>
  <si>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</si>
  <si>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</si>
  <si>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</si>
  <si>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</si>
  <si>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</si>
  <si>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</si>
  <si>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</si>
  <si>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</si>
  <si>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</si>
  <si>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</si>
  <si>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</si>
  <si>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</si>
  <si>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</si>
  <si>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</si>
  <si>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</si>
  <si>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</si>
  <si>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</si>
  <si>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</si>
  <si>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</si>
  <si>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</si>
  <si>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</si>
  <si>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</si>
  <si>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</si>
  <si>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</si>
  <si>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</si>
  <si>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</si>
  <si>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</si>
  <si>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</si>
  <si>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</si>
  <si>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</si>
  <si>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</si>
  <si>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</si>
  <si>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</si>
  <si>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</si>
  <si>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</si>
  <si>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</si>
  <si>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</si>
  <si>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</si>
  <si>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</si>
  <si>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</si>
  <si>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</si>
  <si>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</si>
  <si>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</si>
  <si>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</si>
  <si>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</si>
  <si>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</si>
  <si>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</si>
  <si>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</si>
  <si>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</si>
  <si>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</si>
  <si>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</si>
  <si>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</si>
  <si>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</si>
  <si>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</si>
  <si>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</si>
  <si>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</si>
  <si>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</si>
  <si>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</si>
  <si>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</si>
  <si>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</si>
  <si>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</si>
  <si>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</si>
  <si>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</si>
  <si>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</si>
  <si>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</si>
  <si>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</si>
  <si>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</si>
  <si>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</si>
  <si>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</si>
  <si>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</si>
  <si>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</si>
  <si>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</si>
  <si>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</si>
  <si>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</si>
  <si>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</si>
  <si>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</si>
  <si>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</si>
  <si>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</si>
  <si>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</si>
  <si>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</si>
  <si>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</si>
  <si>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</si>
  <si>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</si>
  <si>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</si>
  <si>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</si>
  <si>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</si>
  <si>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</si>
  <si>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</si>
  <si>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</si>
  <si>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</si>
  <si>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</si>
  <si>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</si>
  <si>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</si>
  <si>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</si>
  <si>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</si>
  <si>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</si>
  <si>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</si>
  <si>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</si>
  <si>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</si>
  <si>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</si>
  <si>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</si>
  <si>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</si>
  <si>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</si>
  <si>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</si>
  <si>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</si>
  <si>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</si>
  <si>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</si>
  <si>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</si>
  <si>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</si>
  <si>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</si>
  <si>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</si>
  <si>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</si>
  <si>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</si>
  <si>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</si>
  <si>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</si>
  <si>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</si>
  <si>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</si>
  <si>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</si>
  <si>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</si>
  <si>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</si>
  <si>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</si>
  <si>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</si>
  <si>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</si>
  <si>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</si>
  <si>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</si>
  <si>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</si>
  <si>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</si>
  <si>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</si>
  <si>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</si>
  <si>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</si>
  <si>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</si>
  <si>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</si>
  <si>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</si>
  <si>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</si>
  <si>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</si>
  <si>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</si>
  <si>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</si>
  <si>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</si>
  <si>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</si>
  <si>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</si>
  <si>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</si>
  <si>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</si>
  <si>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</si>
  <si>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</si>
  <si>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</si>
  <si>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</si>
  <si>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</si>
  <si>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</si>
  <si>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</si>
  <si>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</si>
  <si>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</si>
  <si>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</si>
  <si>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</si>
  <si>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</si>
  <si>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</si>
  <si>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</si>
  <si>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</si>
  <si>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</si>
  <si>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</si>
  <si>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</si>
  <si>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</si>
  <si>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</si>
  <si>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</si>
  <si>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</si>
  <si>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</si>
  <si>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</si>
  <si>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</si>
  <si>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</si>
  <si>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</si>
  <si>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</si>
  <si>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</si>
  <si>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</si>
  <si>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</si>
  <si>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</si>
  <si>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</si>
  <si>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</si>
  <si>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</si>
  <si>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</si>
  <si>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</si>
  <si>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</si>
  <si>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</si>
  <si>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</si>
  <si>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</si>
  <si>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</si>
  <si>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</si>
  <si>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</si>
  <si>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</si>
  <si>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</si>
  <si>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</si>
  <si>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</si>
  <si>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</si>
  <si>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</si>
  <si>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</si>
  <si>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</si>
  <si>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</si>
  <si>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</si>
  <si>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</si>
  <si>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</si>
  <si>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</si>
  <si>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</si>
  <si>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</si>
  <si>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</si>
  <si>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</si>
  <si>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</si>
  <si>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</si>
  <si>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</si>
  <si>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</si>
  <si>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</si>
  <si>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</si>
  <si>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</si>
  <si>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</si>
  <si>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</si>
  <si>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</si>
  <si>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</si>
  <si>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</si>
  <si>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</si>
  <si>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</si>
  <si>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</si>
  <si>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</si>
  <si>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</si>
  <si>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</si>
  <si>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</si>
  <si>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</si>
  <si>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</si>
  <si>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</si>
  <si>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</si>
  <si>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</si>
  <si>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</si>
  <si>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</si>
  <si>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</si>
  <si>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</si>
  <si>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</si>
  <si>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</si>
  <si>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</si>
  <si>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</si>
  <si>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</si>
  <si>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</si>
  <si>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</si>
  <si>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</si>
  <si>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</si>
  <si>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</si>
  <si>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</si>
  <si>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</si>
  <si>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</si>
  <si>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</si>
  <si>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</si>
  <si>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</si>
  <si>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</si>
  <si>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</si>
  <si>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</si>
  <si>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</si>
  <si>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</si>
  <si>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</si>
  <si>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</si>
  <si>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</si>
  <si>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</si>
  <si>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</si>
  <si>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</si>
  <si>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</si>
  <si>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</si>
  <si>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</si>
  <si>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</si>
  <si>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</si>
  <si>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</si>
  <si>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</si>
  <si>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</si>
  <si>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</si>
  <si>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</si>
  <si>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</si>
  <si>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</si>
  <si>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</si>
  <si>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</si>
  <si>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</si>
  <si>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</si>
  <si>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</si>
  <si>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</si>
  <si>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</si>
  <si>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</si>
  <si>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</si>
  <si>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</si>
  <si>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</si>
  <si>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</si>
  <si>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</si>
  <si>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</si>
  <si>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</si>
  <si>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</si>
  <si>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</si>
  <si>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</si>
  <si>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</si>
  <si>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</si>
  <si>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</si>
  <si>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</si>
  <si>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</si>
  <si>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</si>
  <si>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</si>
  <si>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</si>
  <si>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</si>
  <si>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</si>
  <si>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</si>
  <si>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</si>
  <si>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</si>
  <si>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</si>
  <si>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</si>
  <si>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</si>
  <si>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</si>
  <si>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</si>
  <si>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</si>
  <si>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</si>
  <si>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</si>
  <si>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</si>
  <si>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</si>
  <si>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</si>
  <si>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</si>
  <si>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</si>
  <si>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</si>
  <si>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</si>
  <si>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</si>
  <si>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</si>
  <si>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</si>
  <si>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</si>
  <si>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</si>
  <si>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</si>
  <si>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</si>
  <si>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</si>
  <si>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</si>
  <si>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</si>
  <si>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</si>
  <si>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</si>
  <si>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</si>
  <si>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</si>
  <si>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</si>
  <si>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</si>
  <si>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</si>
  <si>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</si>
  <si>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</si>
  <si>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</si>
  <si>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</si>
  <si>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</si>
  <si>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</si>
  <si>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</si>
  <si>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</si>
  <si>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</si>
  <si>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</si>
  <si>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</si>
  <si>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</si>
  <si>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</si>
  <si>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</si>
  <si>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</si>
  <si>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</si>
  <si>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</si>
  <si>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</si>
  <si>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</si>
  <si>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</si>
  <si>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</si>
  <si>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</si>
  <si>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</si>
  <si>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</si>
  <si>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</si>
  <si>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</si>
  <si>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</si>
  <si>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</si>
  <si>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</si>
  <si>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</si>
  <si>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</si>
  <si>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</si>
  <si>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</si>
  <si>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</si>
  <si>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</si>
  <si>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</si>
  <si>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</si>
  <si>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</si>
  <si>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</si>
  <si>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</si>
  <si>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</si>
  <si>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</si>
  <si>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</si>
  <si>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</si>
  <si>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</si>
  <si>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</si>
  <si>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</si>
  <si>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</si>
  <si>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</si>
  <si>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</si>
  <si>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</si>
  <si>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</si>
  <si>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</si>
  <si>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</si>
  <si>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</si>
  <si>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</si>
  <si>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</si>
  <si>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</si>
  <si>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</si>
  <si>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</si>
  <si>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</si>
  <si>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</si>
  <si>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</si>
  <si>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</si>
  <si>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</si>
  <si>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</si>
  <si>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</si>
  <si>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</si>
  <si>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</si>
  <si>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</si>
  <si>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</si>
  <si>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</si>
  <si>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</si>
  <si>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</si>
  <si>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</si>
  <si>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</si>
  <si>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</si>
  <si>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</si>
  <si>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</si>
  <si>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</si>
  <si>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</si>
  <si>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</si>
  <si>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</si>
  <si>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</si>
  <si>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</si>
  <si>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</si>
  <si>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</si>
  <si>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</si>
  <si>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</si>
  <si>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</si>
  <si>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</si>
  <si>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</si>
  <si>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</si>
  <si>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</si>
  <si>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</si>
  <si>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</si>
  <si>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</si>
  <si>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</si>
  <si>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</si>
  <si>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</si>
  <si>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</si>
  <si>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</si>
  <si>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</si>
  <si>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</si>
  <si>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</si>
  <si>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</si>
  <si>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</si>
  <si>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</si>
  <si>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</si>
  <si>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</si>
  <si>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</si>
  <si>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</si>
  <si>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</si>
  <si>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</si>
  <si>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</si>
  <si>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</si>
  <si>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</si>
  <si>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</si>
  <si>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</si>
  <si>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</si>
  <si>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</si>
  <si>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</si>
  <si>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</si>
  <si>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</si>
  <si>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</si>
  <si>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</si>
  <si>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</si>
  <si>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</si>
  <si>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</si>
  <si>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</si>
  <si>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</si>
  <si>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</si>
  <si>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</si>
  <si>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</si>
  <si>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</si>
  <si>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</si>
  <si>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</si>
  <si>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</si>
  <si>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</si>
  <si>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</si>
  <si>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</si>
  <si>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</si>
  <si>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</si>
  <si>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</si>
  <si>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</si>
  <si>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</si>
  <si>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</si>
  <si>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</si>
  <si>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</si>
  <si>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</si>
  <si>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</si>
  <si>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</si>
  <si>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</si>
  <si>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</si>
  <si>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</si>
  <si>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</si>
  <si>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</si>
  <si>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</si>
  <si>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</si>
  <si>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</si>
  <si>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</si>
  <si>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</si>
  <si>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</si>
  <si>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</si>
  <si>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</si>
  <si>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</si>
  <si>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</si>
  <si>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</si>
  <si>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</si>
  <si>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</si>
  <si>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</si>
  <si>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</si>
  <si>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</si>
  <si>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</si>
  <si>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</si>
  <si>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</si>
  <si>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</si>
  <si>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</si>
  <si>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</si>
  <si>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</si>
  <si>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</si>
  <si>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</si>
  <si>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</si>
  <si>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</si>
  <si>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</si>
  <si>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</si>
  <si>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</si>
  <si>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</si>
  <si>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</si>
  <si>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</si>
  <si>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</si>
  <si>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</si>
  <si>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</si>
  <si>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</si>
  <si>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</si>
  <si>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</si>
  <si>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</si>
  <si>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</si>
  <si>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</si>
  <si>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</si>
  <si>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</si>
  <si>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</si>
  <si>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</si>
  <si>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</si>
  <si>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</si>
  <si>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</si>
  <si>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</si>
  <si>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</si>
  <si>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</si>
  <si>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</si>
  <si>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</si>
  <si>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</si>
  <si>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</si>
  <si>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</si>
  <si>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</si>
  <si>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</si>
  <si>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</si>
  <si>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</si>
  <si>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</si>
  <si>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</si>
  <si>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</si>
  <si>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</si>
  <si>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</si>
  <si>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</si>
  <si>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</si>
  <si>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</si>
  <si>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</si>
  <si>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</si>
  <si>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</si>
  <si>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</si>
  <si>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</si>
  <si>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</si>
  <si>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</si>
  <si>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</si>
  <si>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</si>
  <si>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</si>
  <si>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</si>
  <si>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</si>
  <si>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</si>
  <si>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</si>
  <si>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</si>
  <si>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</si>
  <si>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</si>
  <si>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</si>
  <si>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</si>
  <si>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</si>
  <si>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</si>
  <si>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</si>
  <si>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</si>
  <si>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</si>
  <si>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</si>
  <si>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</si>
  <si>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</si>
  <si>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</si>
  <si>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</si>
  <si>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</si>
  <si>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</si>
  <si>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</si>
  <si>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</si>
  <si>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</si>
  <si>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</si>
  <si>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</si>
  <si>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</si>
  <si>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</si>
  <si>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</si>
  <si>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</si>
  <si>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</si>
  <si>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</si>
  <si>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</si>
  <si>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</si>
  <si>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</si>
  <si>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</si>
  <si>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</si>
  <si>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</si>
  <si>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</si>
  <si>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</si>
  <si>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</si>
  <si>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</si>
  <si>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</si>
  <si>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</si>
  <si>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</si>
  <si>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</si>
  <si>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</si>
  <si>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</si>
  <si>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</si>
  <si>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</si>
  <si>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</si>
  <si>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</si>
  <si>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</si>
  <si>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</si>
  <si>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</si>
  <si>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</si>
  <si>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</si>
  <si>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</si>
  <si>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</si>
  <si>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</si>
  <si>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</si>
  <si>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</si>
  <si>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</si>
  <si>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</si>
  <si>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</si>
  <si>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</si>
  <si>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</si>
  <si>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</si>
  <si>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</si>
  <si>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</si>
  <si>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</si>
  <si>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</si>
  <si>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</si>
  <si>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</si>
  <si>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</si>
  <si>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</si>
  <si>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</si>
  <si>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</si>
  <si>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</si>
  <si>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</si>
  <si>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</si>
  <si>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</si>
  <si>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</si>
  <si>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</si>
  <si>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</si>
  <si>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</si>
  <si>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</si>
  <si>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</si>
  <si>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</si>
  <si>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</si>
  <si>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</si>
  <si>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</si>
  <si>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</si>
  <si>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</si>
  <si>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</si>
  <si>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</si>
  <si>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</si>
  <si>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</si>
  <si>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</si>
  <si>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</si>
  <si>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</si>
  <si>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</si>
  <si>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</si>
  <si>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</si>
  <si>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</si>
  <si>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</si>
  <si>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</si>
  <si>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</si>
  <si>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</si>
  <si>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</si>
  <si>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</si>
  <si>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</si>
  <si>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</si>
  <si>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</si>
  <si>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</si>
  <si>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</si>
  <si>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</si>
  <si>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</si>
  <si>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</si>
  <si>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</si>
  <si>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</si>
  <si>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</si>
  <si>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</si>
  <si>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</si>
  <si>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</si>
  <si>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</si>
  <si>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</si>
  <si>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</si>
  <si>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</si>
  <si>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</si>
  <si>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</si>
  <si>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</si>
  <si>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</si>
  <si>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</si>
  <si>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</si>
  <si>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</si>
  <si>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</si>
  <si>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</si>
  <si>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</si>
  <si>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</si>
  <si>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</si>
  <si>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</si>
  <si>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</si>
  <si>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</si>
  <si>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</si>
  <si>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</si>
  <si>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</si>
  <si>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</si>
  <si>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</si>
  <si>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</si>
  <si>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</si>
  <si>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</si>
  <si>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</si>
  <si>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</si>
  <si>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</si>
  <si>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</si>
  <si>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</si>
  <si>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</si>
  <si>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</si>
  <si>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</si>
  <si>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</si>
  <si>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</si>
  <si>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</si>
  <si>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</si>
  <si>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</si>
  <si>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</si>
  <si>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</si>
  <si>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</si>
  <si>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</si>
  <si>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</si>
  <si>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</si>
  <si>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</si>
  <si>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</si>
  <si>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</si>
  <si>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</si>
  <si>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</si>
  <si>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</si>
  <si>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</si>
  <si>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</si>
  <si>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</si>
  <si>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</si>
  <si>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</si>
  <si>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</si>
  <si>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</si>
  <si>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</si>
  <si>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</si>
  <si>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</si>
  <si>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</si>
  <si>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</si>
  <si>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</si>
  <si>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</si>
  <si>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</si>
  <si>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</si>
  <si>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</si>
  <si>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</si>
  <si>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</si>
  <si>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</si>
  <si>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</si>
  <si>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</si>
  <si>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</si>
  <si>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</si>
  <si>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</si>
  <si>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</si>
  <si>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</si>
  <si>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</si>
  <si>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</si>
  <si>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</si>
  <si>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</si>
  <si>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</si>
  <si>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</si>
  <si>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</si>
  <si>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</si>
  <si>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</si>
  <si>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</si>
  <si>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</si>
  <si>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</si>
  <si>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</si>
  <si>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</si>
  <si>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</si>
  <si>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</si>
  <si>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</si>
  <si>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</si>
  <si>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</si>
  <si>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</si>
  <si>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</si>
  <si>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</si>
  <si>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</si>
  <si>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</si>
  <si>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</si>
  <si>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</si>
  <si>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</si>
  <si>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</si>
  <si>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</si>
  <si>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</si>
  <si>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</si>
  <si>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</si>
  <si>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</si>
  <si>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</si>
  <si>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</si>
  <si>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</si>
  <si>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</si>
  <si>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</si>
  <si>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</si>
  <si>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</si>
  <si>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</si>
  <si>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</si>
  <si>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</si>
  <si>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</si>
  <si>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</si>
  <si>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</si>
  <si>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</si>
  <si>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</si>
  <si>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</si>
  <si>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</si>
  <si>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</si>
  <si>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</si>
  <si>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</si>
  <si>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</si>
  <si>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</si>
  <si>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</si>
  <si>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</si>
  <si>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</si>
  <si>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</si>
  <si>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</si>
  <si>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</si>
  <si>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</si>
  <si>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</si>
  <si>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</si>
  <si>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</si>
  <si>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</si>
  <si>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</si>
  <si>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</si>
  <si>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</si>
  <si>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</si>
  <si>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</si>
  <si>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</si>
  <si>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</si>
  <si>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</si>
  <si>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</si>
  <si>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</si>
  <si>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</si>
  <si>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</si>
  <si>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</si>
  <si>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</si>
  <si>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</si>
  <si>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</si>
  <si>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</si>
  <si>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</si>
  <si>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</si>
  <si>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</si>
  <si>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</si>
  <si>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</si>
  <si>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</si>
  <si>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</si>
  <si>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</si>
  <si>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</si>
  <si>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</si>
  <si>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</si>
  <si>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</si>
  <si>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</si>
  <si>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</si>
  <si>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</si>
  <si>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</si>
  <si>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</si>
  <si>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</si>
  <si>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</si>
  <si>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</si>
  <si>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</si>
  <si>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</si>
  <si>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</si>
  <si>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</si>
  <si>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</si>
  <si>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</si>
  <si>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</si>
  <si>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</si>
  <si>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</si>
  <si>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</si>
  <si>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</si>
  <si>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</si>
  <si>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</si>
  <si>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</si>
  <si>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</si>
  <si>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</si>
  <si>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</si>
  <si>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</si>
  <si>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</si>
  <si>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</si>
  <si>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</si>
  <si>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</si>
  <si>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</si>
  <si>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</si>
  <si>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</si>
  <si>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</si>
  <si>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</si>
  <si>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</si>
  <si>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</si>
  <si>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</si>
  <si>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</si>
  <si>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</si>
  <si>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</si>
  <si>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</si>
  <si>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</si>
  <si>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</si>
  <si>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</si>
  <si>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</si>
  <si>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</si>
  <si>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</si>
  <si>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</si>
  <si>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</si>
  <si>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</si>
  <si>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</si>
  <si>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</si>
  <si>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</si>
  <si>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</si>
  <si>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</si>
  <si>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</si>
  <si>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</si>
  <si>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</si>
  <si>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</si>
  <si>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</si>
  <si>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</si>
  <si>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</si>
  <si>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</si>
  <si>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</si>
  <si>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</si>
  <si>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</si>
  <si>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</si>
  <si>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</si>
  <si>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</si>
  <si>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</si>
  <si>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</si>
  <si>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</si>
  <si>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</si>
  <si>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</si>
  <si>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</si>
  <si>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</si>
  <si>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</si>
  <si>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</si>
  <si>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</si>
  <si>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</si>
  <si>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</si>
  <si>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</si>
  <si>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</si>
  <si>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</si>
  <si>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</si>
  <si>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</si>
  <si>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</si>
  <si>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</si>
  <si>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</si>
  <si>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</si>
  <si>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</si>
  <si>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</si>
  <si>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</si>
  <si>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</si>
  <si>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</si>
  <si>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</si>
  <si>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</si>
  <si>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</si>
  <si>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</si>
  <si>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</si>
  <si>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</si>
  <si>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</si>
  <si>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</si>
  <si>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</si>
  <si>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</si>
  <si>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</si>
  <si>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</si>
  <si>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</si>
  <si>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</si>
  <si>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</si>
  <si>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</si>
  <si>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</si>
  <si>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</si>
  <si>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</si>
  <si>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</si>
  <si>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</si>
  <si>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</si>
  <si>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</si>
  <si>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</si>
  <si>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</si>
  <si>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</si>
  <si>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</si>
  <si>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</si>
  <si>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</si>
  <si>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</si>
  <si>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</si>
  <si>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</si>
  <si>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</si>
  <si>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</si>
  <si>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</si>
  <si>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</si>
  <si>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</si>
  <si>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</si>
  <si>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</si>
  <si>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</si>
  <si>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</si>
  <si>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</si>
  <si>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</si>
  <si>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</si>
  <si>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</si>
  <si>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</si>
  <si>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</si>
  <si>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</si>
  <si>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</si>
  <si>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</si>
  <si>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</si>
  <si>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</si>
  <si>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</si>
  <si>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</si>
  <si>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</si>
  <si>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</si>
  <si>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</si>
  <si>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</si>
  <si>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</si>
  <si>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</si>
  <si>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</si>
  <si>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</si>
  <si>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</si>
  <si>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</si>
  <si>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</si>
  <si>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</si>
  <si>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</si>
  <si>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</si>
  <si>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</si>
  <si>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</si>
  <si>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</si>
  <si>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</si>
  <si>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</si>
  <si>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</si>
  <si>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</si>
  <si>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</si>
  <si>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</si>
  <si>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</si>
  <si>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</si>
  <si>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</si>
  <si>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</si>
  <si>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</si>
  <si>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</si>
  <si>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</si>
  <si>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</si>
  <si>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</si>
  <si>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</si>
  <si>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</si>
  <si>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</si>
  <si>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</si>
  <si>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</si>
  <si>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</si>
  <si>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</si>
  <si>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</si>
  <si>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</si>
  <si>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</si>
  <si>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</si>
  <si>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</si>
  <si>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</si>
  <si>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</si>
  <si>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</si>
  <si>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</si>
  <si>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</si>
  <si>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</si>
  <si>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</si>
  <si>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</si>
  <si>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</si>
  <si>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</si>
  <si>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</si>
  <si>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</si>
  <si>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</si>
  <si>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</si>
  <si>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</si>
  <si>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</si>
  <si>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</si>
  <si>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</si>
  <si>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</si>
  <si>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</si>
  <si>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</si>
  <si>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</si>
  <si>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</si>
  <si>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</si>
  <si>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</si>
  <si>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</si>
  <si>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</si>
  <si>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</si>
  <si>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</si>
  <si>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</si>
  <si>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</si>
  <si>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</si>
  <si>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</si>
  <si>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</si>
  <si>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</si>
  <si>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</si>
  <si>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</si>
  <si>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</si>
  <si>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</si>
  <si>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</si>
  <si>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</si>
  <si>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</si>
  <si>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</si>
  <si>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</si>
  <si>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</si>
  <si>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</si>
  <si>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</si>
  <si>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</si>
  <si>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</si>
  <si>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</si>
  <si>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</si>
  <si>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</si>
  <si>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</si>
  <si>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</si>
  <si>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</si>
  <si>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</si>
  <si>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</si>
  <si>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</si>
  <si>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</si>
  <si>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</si>
  <si>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</si>
  <si>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</si>
  <si>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</si>
  <si>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</si>
  <si>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</si>
  <si>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</si>
  <si>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</si>
  <si>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</si>
  <si>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</si>
  <si>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</si>
  <si>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</si>
  <si>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</si>
  <si>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</si>
  <si>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</si>
  <si>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</si>
  <si>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</si>
  <si>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</si>
  <si>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</si>
  <si>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</si>
  <si>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</si>
  <si>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</si>
  <si>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</si>
  <si>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</si>
  <si>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</si>
  <si>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</si>
  <si>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</si>
  <si>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</si>
  <si>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</si>
  <si>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</si>
  <si>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</si>
  <si>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</si>
  <si>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</si>
  <si>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</si>
  <si>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</si>
  <si>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</si>
  <si>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</si>
  <si>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</si>
  <si>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</si>
  <si>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</si>
  <si>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</si>
  <si>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</si>
  <si>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</si>
  <si>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</si>
  <si>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</si>
  <si>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</si>
  <si>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</si>
  <si>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</si>
  <si>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</si>
  <si>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</si>
  <si>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</si>
  <si>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</si>
  <si>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</si>
  <si>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</si>
  <si>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</si>
  <si>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</si>
  <si>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</si>
  <si>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</si>
  <si>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</si>
  <si>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</si>
  <si>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</si>
  <si>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</si>
  <si>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</si>
  <si>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</si>
  <si>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</si>
  <si>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</si>
  <si>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</si>
  <si>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</si>
  <si>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</si>
  <si>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</si>
  <si>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</si>
  <si>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</si>
  <si>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</si>
  <si>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</si>
  <si>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</si>
  <si>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</si>
  <si>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</si>
  <si>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</si>
  <si>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</si>
  <si>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</si>
  <si>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</si>
  <si>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</si>
  <si>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</si>
  <si>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</si>
  <si>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</si>
  <si>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</si>
  <si>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</si>
  <si>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</si>
  <si>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</si>
  <si>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</si>
  <si>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</si>
  <si>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</si>
  <si>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</si>
  <si>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</si>
  <si>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</si>
  <si>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</si>
  <si>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</si>
  <si>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</si>
  <si>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</si>
  <si>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</si>
  <si>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</si>
  <si>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</si>
  <si>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</si>
  <si>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</si>
  <si>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</si>
  <si>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</si>
  <si>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</si>
  <si>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</si>
  <si>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</si>
  <si>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</si>
  <si>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</si>
  <si>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</si>
  <si>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</si>
  <si>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</si>
  <si>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</si>
  <si>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</si>
  <si>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</si>
  <si>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</si>
  <si>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</si>
  <si>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</si>
  <si>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</si>
  <si>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</si>
  <si>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</si>
  <si>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</si>
  <si>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</si>
  <si>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</si>
  <si>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</si>
  <si>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</si>
  <si>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</si>
  <si>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</si>
  <si>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</si>
  <si>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</si>
  <si>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</si>
  <si>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</si>
  <si>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</si>
  <si>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</si>
  <si>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</si>
  <si>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</si>
  <si>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</si>
  <si>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</si>
  <si>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</si>
  <si>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</si>
  <si>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</si>
  <si>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</si>
  <si>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</si>
  <si>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</si>
  <si>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</si>
  <si>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</si>
  <si>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</si>
  <si>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</si>
  <si>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</si>
  <si>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</si>
  <si>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</si>
  <si>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</si>
  <si>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</si>
  <si>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</si>
  <si>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</si>
  <si>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</si>
  <si>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</si>
  <si>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</si>
  <si>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</si>
  <si>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</si>
  <si>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</si>
  <si>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</si>
  <si>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</si>
  <si>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</si>
  <si>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</si>
  <si>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</si>
  <si>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</si>
  <si>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</si>
  <si>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</si>
  <si>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</si>
  <si>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</si>
  <si>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</si>
  <si>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</si>
  <si>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</si>
  <si>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</si>
  <si>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</si>
  <si>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</si>
  <si>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</si>
  <si>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</si>
  <si>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</si>
  <si>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</si>
  <si>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</si>
  <si>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</si>
  <si>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</si>
  <si>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</si>
  <si>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</si>
  <si>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</si>
  <si>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</si>
  <si>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</si>
  <si>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</si>
  <si>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</si>
  <si>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</si>
  <si>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</si>
  <si>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</si>
  <si>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</si>
  <si>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</si>
  <si>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</si>
  <si>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</si>
  <si>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</si>
  <si>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</si>
  <si>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</si>
  <si>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</si>
  <si>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</si>
  <si>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</si>
  <si>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</si>
  <si>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</si>
  <si>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</si>
  <si>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</si>
  <si>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</si>
  <si>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</si>
  <si>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</si>
  <si>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</si>
  <si>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</si>
  <si>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</si>
  <si>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</si>
  <si>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</si>
  <si>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</si>
  <si>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</si>
  <si>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</si>
  <si>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</si>
  <si>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</si>
  <si>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</si>
  <si>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</si>
  <si>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</si>
  <si>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</si>
  <si>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</si>
  <si>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</si>
  <si>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</si>
  <si>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</si>
  <si>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</si>
  <si>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</si>
  <si>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</si>
  <si>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</si>
  <si>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</si>
  <si>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</si>
  <si>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</si>
  <si>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</si>
  <si>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</si>
  <si>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</si>
  <si>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</si>
  <si>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</si>
  <si>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</si>
  <si>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</si>
  <si>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</si>
  <si>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</si>
  <si>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</si>
  <si>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</si>
  <si>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</si>
  <si>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</si>
  <si>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</si>
  <si>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</si>
  <si>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</si>
  <si>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</si>
  <si>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</si>
  <si>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</si>
  <si>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</si>
  <si>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</si>
  <si>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</si>
  <si>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</si>
  <si>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</si>
  <si>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</si>
  <si>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</si>
  <si>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</si>
  <si>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</si>
  <si>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</si>
  <si>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</si>
  <si>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</si>
  <si>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</si>
  <si>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</si>
  <si>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</si>
  <si>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</si>
  <si>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</si>
  <si>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</si>
  <si>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</si>
  <si>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</si>
  <si>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</si>
  <si>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</si>
  <si>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</si>
  <si>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</si>
  <si>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</si>
  <si>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</si>
  <si>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</si>
  <si>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</si>
  <si>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</si>
  <si>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</si>
  <si>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</si>
  <si>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</si>
  <si>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</si>
  <si>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</si>
  <si>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</si>
  <si>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</si>
  <si>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</si>
  <si>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</si>
  <si>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</si>
  <si>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</si>
  <si>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</si>
  <si>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</si>
  <si>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</si>
  <si>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</si>
  <si>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</si>
  <si>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</si>
  <si>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</si>
  <si>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</si>
  <si>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</si>
  <si>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</si>
  <si>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</si>
  <si>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</si>
  <si>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</si>
  <si>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</si>
  <si>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</si>
  <si>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</si>
  <si>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</si>
  <si>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</si>
  <si>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</si>
  <si>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</si>
  <si>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</si>
  <si>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</si>
  <si>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</si>
  <si>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</si>
  <si>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</si>
  <si>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</si>
  <si>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</si>
  <si>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</si>
  <si>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</si>
  <si>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</si>
  <si>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</si>
  <si>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</si>
  <si>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</si>
  <si>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</si>
  <si>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</si>
  <si>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</si>
  <si>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</si>
  <si>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</si>
  <si>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</si>
  <si>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</si>
  <si>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</si>
  <si>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</si>
  <si>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</si>
  <si>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</si>
  <si>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</si>
  <si>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</si>
  <si>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</si>
  <si>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</si>
  <si>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</si>
  <si>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</si>
  <si>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</si>
  <si>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</si>
  <si>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</si>
  <si>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</si>
  <si>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</si>
  <si>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</si>
  <si>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</si>
  <si>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</si>
  <si>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</si>
  <si>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</si>
  <si>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</si>
  <si>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</si>
  <si>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</si>
  <si>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</si>
  <si>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</si>
  <si>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</si>
  <si>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</si>
  <si>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</si>
  <si>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</si>
  <si>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</si>
  <si>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</si>
  <si>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</si>
  <si>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</si>
  <si>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</si>
  <si>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</si>
  <si>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</si>
  <si>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</si>
  <si>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</si>
  <si>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</si>
  <si>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</si>
  <si>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</si>
  <si>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</si>
  <si>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</si>
  <si>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</si>
  <si>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</si>
  <si>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</si>
  <si>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</si>
  <si>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</si>
  <si>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</si>
  <si>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</si>
  <si>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</si>
  <si>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</si>
  <si>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</si>
  <si>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</si>
  <si>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</si>
  <si>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</si>
  <si>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</si>
  <si>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</si>
  <si>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</si>
  <si>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</si>
  <si>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</si>
  <si>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</si>
  <si>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</si>
  <si>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</si>
  <si>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</si>
  <si>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</si>
  <si>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</si>
  <si>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</si>
  <si>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</si>
  <si>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</si>
  <si>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</si>
  <si>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</si>
  <si>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</si>
  <si>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</si>
  <si>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</si>
  <si>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</si>
  <si>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</si>
  <si>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</si>
  <si>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</si>
  <si>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</si>
  <si>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</si>
  <si>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</si>
  <si>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</si>
  <si>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</si>
  <si>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</si>
  <si>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</si>
  <si>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</si>
  <si>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</si>
  <si>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</si>
  <si>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</si>
  <si>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</si>
  <si>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</si>
  <si>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</si>
  <si>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</si>
  <si>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</si>
  <si>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</si>
  <si>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</si>
  <si>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</si>
  <si>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</si>
  <si>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</si>
  <si>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</si>
  <si>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</si>
  <si>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</si>
  <si>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</si>
  <si>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mobile games</t>
  </si>
  <si>
    <t>tabletop games</t>
  </si>
  <si>
    <t>video games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</si>
  <si>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</si>
  <si>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</si>
  <si>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</si>
  <si>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</si>
  <si>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</si>
  <si>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</si>
  <si>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</si>
  <si>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</si>
  <si>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</si>
  <si>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</si>
  <si>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</si>
  <si>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</si>
  <si>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</si>
  <si>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</si>
  <si>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2012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</si>
  <si>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</si>
  <si>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</si>
  <si>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</si>
  <si>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</si>
  <si>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</si>
  <si>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</si>
  <si>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</si>
  <si>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</si>
  <si>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Canceled.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</si>
  <si>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</si>
  <si>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</si>
  <si>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</si>
  <si>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</si>
  <si>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</si>
  <si>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</si>
  <si>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</si>
  <si>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</si>
  <si>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</si>
  <si>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</si>
  <si>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</si>
  <si>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</si>
  <si>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</si>
  <si>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</si>
  <si>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Successful Campaigns</t>
  </si>
  <si>
    <t>Failed Campaigns</t>
  </si>
  <si>
    <t>Mean</t>
  </si>
  <si>
    <t>Median</t>
  </si>
  <si>
    <t>Minimum</t>
  </si>
  <si>
    <t>Maximum</t>
  </si>
  <si>
    <t>Variance</t>
  </si>
  <si>
    <t>Standard Deviation</t>
  </si>
  <si>
    <t>Mode</t>
  </si>
  <si>
    <t>Both of these sets seem highly skewed. I think that the median would be the better guage of central tendency for both.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</si>
</sst>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4-4D89-9C37-E8D4E3135E1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4-4D89-9C37-E8D4E3135E1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4-4237-96B6-9811996326F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B4-4237-96B6-981199632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90496"/>
        <c:axId val="208591328"/>
      </c:barChart>
      <c:catAx>
        <c:axId val="2085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91328"/>
        <c:crosses val="autoZero"/>
        <c:auto val="1"/>
        <c:lblAlgn val="ctr"/>
        <c:lblOffset val="100"/>
        <c:noMultiLvlLbl val="0"/>
      </c:catAx>
      <c:valAx>
        <c:axId val="2085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F-4EF4-891D-80701BE0AC9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EF-4EF4-891D-80701BE0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896960"/>
        <c:axId val="991896544"/>
      </c:barChart>
      <c:catAx>
        <c:axId val="9918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896544"/>
        <c:crosses val="autoZero"/>
        <c:auto val="1"/>
        <c:lblAlgn val="ctr"/>
        <c:lblOffset val="100"/>
        <c:noMultiLvlLbl val="0"/>
      </c:catAx>
      <c:valAx>
        <c:axId val="9918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89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Stats!PivotTable5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Stats'!$B$6:$B$18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F-4C53-99DC-83F688077C0F}"/>
            </c:ext>
          </c:extLst>
        </c:ser>
        <c:ser>
          <c:idx val="1"/>
          <c:order val="1"/>
          <c:tx>
            <c:strRef>
              <c:f>'Year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Stats'!$C$6:$C$18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F-4C53-99DC-83F688077C0F}"/>
            </c:ext>
          </c:extLst>
        </c:ser>
        <c:ser>
          <c:idx val="2"/>
          <c:order val="2"/>
          <c:tx>
            <c:strRef>
              <c:f>'Year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Stats'!$D$6:$D$18</c:f>
              <c:numCache>
                <c:formatCode>General</c:formatCode>
                <c:ptCount val="12"/>
                <c:pt idx="0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DF-4C53-99DC-83F688077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51311"/>
        <c:axId val="158500415"/>
      </c:lineChart>
      <c:catAx>
        <c:axId val="16085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0415"/>
        <c:crosses val="autoZero"/>
        <c:auto val="1"/>
        <c:lblAlgn val="ctr"/>
        <c:lblOffset val="100"/>
        <c:noMultiLvlLbl val="0"/>
      </c:catAx>
      <c:valAx>
        <c:axId val="15850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5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DF8B-42DF-8D8A-FAC5B2BEC9EF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DF8B-42DF-8D8A-FAC5B2BEC9EF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DF8B-42DF-8D8A-FAC5B2BEC9EF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DF8B-42DF-8D8A-FAC5B2BEC9EF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69.500372856077547</c:v>
                </c:pt>
                <c:pt idx="2">
                  <c:v>66.84210526315789</c:v>
                </c:pt>
                <c:pt idx="3">
                  <c:v>70.292887029288693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20.507399577167018</c:v>
                </c:pt>
                <c:pt idx="9">
                  <c:v>19.603524229074889</c:v>
                </c:pt>
                <c:pt idx="10">
                  <c:v>16.36904761904762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8B-42DF-8D8A-FAC5B2BEC9E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26.621923937360179</c:v>
                </c:pt>
                <c:pt idx="2">
                  <c:v>28.245614035087719</c:v>
                </c:pt>
                <c:pt idx="3">
                  <c:v>24.686192468619247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57.505285412262154</c:v>
                </c:pt>
                <c:pt idx="9">
                  <c:v>57.929515418502199</c:v>
                </c:pt>
                <c:pt idx="10">
                  <c:v>58.928571428571431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8B-42DF-8D8A-FAC5B2BEC9E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3.8777032065622672</c:v>
                </c:pt>
                <c:pt idx="2">
                  <c:v>4.9122807017543861</c:v>
                </c:pt>
                <c:pt idx="3">
                  <c:v>5.02092050209205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21.987315010570825</c:v>
                </c:pt>
                <c:pt idx="9">
                  <c:v>22.466960352422909</c:v>
                </c:pt>
                <c:pt idx="10">
                  <c:v>24.702380952380953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8B-42DF-8D8A-FAC5B2BEC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945503"/>
        <c:axId val="728246511"/>
      </c:lineChart>
      <c:catAx>
        <c:axId val="124094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46511"/>
        <c:crosses val="autoZero"/>
        <c:auto val="1"/>
        <c:lblAlgn val="ctr"/>
        <c:lblOffset val="100"/>
        <c:noMultiLvlLbl val="0"/>
      </c:catAx>
      <c:valAx>
        <c:axId val="72824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4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115887</xdr:colOff>
      <xdr:row>0</xdr:row>
      <xdr:rowOff>58736</xdr:rowOff>
    </xdr:from>
    <xdr:to>
      <xdr:col>13</xdr:col>
      <xdr:colOff>301625</xdr:colOff>
      <xdr:row>19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049B9-7779-4019-BCD5-F99A31E2A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0</xdr:row>
      <xdr:rowOff>84136</xdr:rowOff>
    </xdr:from>
    <xdr:to>
      <xdr:col>16</xdr:col>
      <xdr:colOff>130174</xdr:colOff>
      <xdr:row>21</xdr:row>
      <xdr:rowOff>22224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6CBAE-9E39-4F37-9060-EE1E930C8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1</xdr:row>
      <xdr:rowOff>174625</xdr:rowOff>
    </xdr:from>
    <xdr:to>
      <xdr:col>13</xdr:col>
      <xdr:colOff>404812</xdr:colOff>
      <xdr:row>18</xdr:row>
      <xdr:rowOff>1587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2F9669-863A-4589-BCB2-33BE61C3D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17462</xdr:colOff>
      <xdr:row>0</xdr:row>
      <xdr:rowOff>0</xdr:rowOff>
    </xdr:from>
    <xdr:to>
      <xdr:col>16</xdr:col>
      <xdr:colOff>322262</xdr:colOff>
      <xdr:row>14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72F37B-87D5-462B-8E7B-787E1E116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naclara" refreshedDate="44548.642732754626" createdVersion="7" refreshedVersion="7" minRefreshableVersion="3" recordCount="4114" xr:uid="{86276E54-FD77-449D-B85E-22915092755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500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3A69B-E53C-49C1-ACB9-59563426D6F8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7EBE9-2882-4431-81A4-E402328033B3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D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8" item="2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74A39-AC72-4839-A618-1BA4415EDC2C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item="4" hier="-1"/>
  </pageFields>
  <dataFields count="1">
    <dataField name="Count of id" fld="0" subtotal="count" baseField="21" baseItem="1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0716-A855-4355-AC47-189EC0320899}">
  <dimension ref="A1:F14"/>
  <sheetViews>
    <sheetView workbookViewId="0">
      <selection activeCell="B1" sqref="B1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9.58984375" bestFit="1" customWidth="1"/>
    <col min="8" max="8" width="9.08984375" bestFit="1" customWidth="1"/>
    <col min="9" max="9" width="9.58984375" bestFit="1" customWidth="1"/>
    <col min="10" max="10" width="13.36328125" bestFit="1" customWidth="1"/>
    <col min="11" max="11" width="14.36328125" bestFit="1" customWidth="1"/>
  </cols>
  <sheetData>
    <row r="1" spans="1:6" x14ac:dyDescent="0.75">
      <c r="A1" s="5" t="s">
        <v>8223</v>
      </c>
      <c r="B1" t="s">
        <v>8224</v>
      </c>
    </row>
    <row r="3" spans="1:6" x14ac:dyDescent="0.75">
      <c r="A3" s="5" t="s">
        <v>8322</v>
      </c>
      <c r="B3" s="5" t="s">
        <v>8321</v>
      </c>
    </row>
    <row r="4" spans="1:6" x14ac:dyDescent="0.7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75">
      <c r="A5" s="6" t="s">
        <v>8311</v>
      </c>
      <c r="B5" s="7">
        <v>261</v>
      </c>
      <c r="C5" s="7">
        <v>130</v>
      </c>
      <c r="D5" s="7">
        <v>31</v>
      </c>
      <c r="E5" s="7"/>
      <c r="F5" s="7">
        <v>422</v>
      </c>
    </row>
    <row r="6" spans="1:6" x14ac:dyDescent="0.75">
      <c r="A6" s="6" t="s">
        <v>8312</v>
      </c>
      <c r="B6" s="7">
        <v>34</v>
      </c>
      <c r="C6" s="7">
        <v>115</v>
      </c>
      <c r="D6" s="7">
        <v>15</v>
      </c>
      <c r="E6" s="7">
        <v>4</v>
      </c>
      <c r="F6" s="7">
        <v>168</v>
      </c>
    </row>
    <row r="7" spans="1:6" x14ac:dyDescent="0.75">
      <c r="A7" s="6" t="s">
        <v>8313</v>
      </c>
      <c r="B7" s="7">
        <v>52</v>
      </c>
      <c r="C7" s="7">
        <v>96</v>
      </c>
      <c r="D7" s="7"/>
      <c r="E7" s="7"/>
      <c r="F7" s="7">
        <v>148</v>
      </c>
    </row>
    <row r="8" spans="1:6" x14ac:dyDescent="0.75">
      <c r="A8" s="6" t="s">
        <v>8314</v>
      </c>
      <c r="B8" s="7"/>
      <c r="C8" s="7"/>
      <c r="D8" s="7">
        <v>23</v>
      </c>
      <c r="E8" s="7"/>
      <c r="F8" s="7">
        <v>23</v>
      </c>
    </row>
    <row r="9" spans="1:6" x14ac:dyDescent="0.75">
      <c r="A9" s="6" t="s">
        <v>8315</v>
      </c>
      <c r="B9" s="7">
        <v>490</v>
      </c>
      <c r="C9" s="7">
        <v>110</v>
      </c>
      <c r="D9" s="7">
        <v>19</v>
      </c>
      <c r="E9" s="7">
        <v>17</v>
      </c>
      <c r="F9" s="7">
        <v>636</v>
      </c>
    </row>
    <row r="10" spans="1:6" x14ac:dyDescent="0.75">
      <c r="A10" s="6" t="s">
        <v>8316</v>
      </c>
      <c r="B10" s="7">
        <v>62</v>
      </c>
      <c r="C10" s="7">
        <v>72</v>
      </c>
      <c r="D10" s="7"/>
      <c r="E10" s="7"/>
      <c r="F10" s="7">
        <v>134</v>
      </c>
    </row>
    <row r="11" spans="1:6" x14ac:dyDescent="0.75">
      <c r="A11" s="6" t="s">
        <v>8317</v>
      </c>
      <c r="B11" s="7">
        <v>69</v>
      </c>
      <c r="C11" s="7">
        <v>87</v>
      </c>
      <c r="D11" s="7">
        <v>22</v>
      </c>
      <c r="E11" s="7"/>
      <c r="F11" s="7">
        <v>178</v>
      </c>
    </row>
    <row r="12" spans="1:6" x14ac:dyDescent="0.75">
      <c r="A12" s="6" t="s">
        <v>8318</v>
      </c>
      <c r="B12" s="7">
        <v>158</v>
      </c>
      <c r="C12" s="7">
        <v>138</v>
      </c>
      <c r="D12" s="7">
        <v>121</v>
      </c>
      <c r="E12" s="7"/>
      <c r="F12" s="7">
        <v>417</v>
      </c>
    </row>
    <row r="13" spans="1:6" x14ac:dyDescent="0.75">
      <c r="A13" s="6" t="s">
        <v>8319</v>
      </c>
      <c r="B13" s="7">
        <v>525</v>
      </c>
      <c r="C13" s="7">
        <v>349</v>
      </c>
      <c r="D13" s="7">
        <v>26</v>
      </c>
      <c r="E13" s="7">
        <v>12</v>
      </c>
      <c r="F13" s="7">
        <v>912</v>
      </c>
    </row>
    <row r="14" spans="1:6" x14ac:dyDescent="0.75">
      <c r="A14" s="6" t="s">
        <v>8320</v>
      </c>
      <c r="B14" s="7">
        <v>1651</v>
      </c>
      <c r="C14" s="7">
        <v>1097</v>
      </c>
      <c r="D14" s="7">
        <v>257</v>
      </c>
      <c r="E14" s="7">
        <v>33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CA4C-8A4C-4A3C-81C8-8717228ED84A}">
  <dimension ref="A1:D9"/>
  <sheetViews>
    <sheetView workbookViewId="0">
      <selection activeCell="D13" sqref="D13"/>
    </sheetView>
  </sheetViews>
  <sheetFormatPr defaultRowHeight="14.75" x14ac:dyDescent="0.75"/>
  <cols>
    <col min="1" max="1" width="13.36328125" bestFit="1" customWidth="1"/>
    <col min="2" max="2" width="15.1796875" bestFit="1" customWidth="1"/>
    <col min="3" max="3" width="5.40625" bestFit="1" customWidth="1"/>
    <col min="4" max="6" width="10.58984375" bestFit="1" customWidth="1"/>
  </cols>
  <sheetData>
    <row r="1" spans="1:4" x14ac:dyDescent="0.75">
      <c r="A1" s="5" t="s">
        <v>8223</v>
      </c>
      <c r="B1" t="s">
        <v>8323</v>
      </c>
    </row>
    <row r="2" spans="1:4" x14ac:dyDescent="0.75">
      <c r="A2" s="5" t="s">
        <v>8308</v>
      </c>
      <c r="B2" t="s">
        <v>8313</v>
      </c>
    </row>
    <row r="4" spans="1:4" x14ac:dyDescent="0.75">
      <c r="A4" s="5" t="s">
        <v>8322</v>
      </c>
      <c r="B4" s="5" t="s">
        <v>8321</v>
      </c>
    </row>
    <row r="5" spans="1:4" x14ac:dyDescent="0.75">
      <c r="A5" s="5" t="s">
        <v>8310</v>
      </c>
      <c r="B5" t="s">
        <v>8219</v>
      </c>
      <c r="C5" t="s">
        <v>8221</v>
      </c>
      <c r="D5" t="s">
        <v>8320</v>
      </c>
    </row>
    <row r="6" spans="1:4" x14ac:dyDescent="0.75">
      <c r="A6" s="6" t="s">
        <v>8324</v>
      </c>
      <c r="B6" s="7"/>
      <c r="C6" s="7">
        <v>40</v>
      </c>
      <c r="D6" s="7">
        <v>40</v>
      </c>
    </row>
    <row r="7" spans="1:4" x14ac:dyDescent="0.75">
      <c r="A7" s="6" t="s">
        <v>8325</v>
      </c>
      <c r="B7" s="7">
        <v>80</v>
      </c>
      <c r="C7" s="7"/>
      <c r="D7" s="7">
        <v>80</v>
      </c>
    </row>
    <row r="8" spans="1:4" x14ac:dyDescent="0.75">
      <c r="A8" s="6" t="s">
        <v>8326</v>
      </c>
      <c r="B8" s="7"/>
      <c r="C8" s="7">
        <v>100</v>
      </c>
      <c r="D8" s="7">
        <v>100</v>
      </c>
    </row>
    <row r="9" spans="1:4" x14ac:dyDescent="0.75">
      <c r="A9" s="6" t="s">
        <v>8320</v>
      </c>
      <c r="B9" s="7">
        <v>80</v>
      </c>
      <c r="C9" s="7">
        <v>140</v>
      </c>
      <c r="D9" s="7">
        <v>220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1C5C4-3ED4-4C13-A76B-0468EC673310}">
  <dimension ref="A1:E18"/>
  <sheetViews>
    <sheetView workbookViewId="0">
      <selection activeCell="B2" sqref="B2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5" t="s">
        <v>8308</v>
      </c>
      <c r="B1" t="s">
        <v>8323</v>
      </c>
    </row>
    <row r="2" spans="1:5" x14ac:dyDescent="0.75">
      <c r="A2" s="5" t="s">
        <v>8342</v>
      </c>
      <c r="B2" t="s">
        <v>8341</v>
      </c>
    </row>
    <row r="4" spans="1:5" x14ac:dyDescent="0.75">
      <c r="A4" s="5" t="s">
        <v>8322</v>
      </c>
      <c r="B4" s="5" t="s">
        <v>8321</v>
      </c>
    </row>
    <row r="5" spans="1:5" x14ac:dyDescent="0.75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75">
      <c r="A6" s="10" t="s">
        <v>8335</v>
      </c>
      <c r="B6" s="7">
        <v>21</v>
      </c>
      <c r="C6" s="7">
        <v>5</v>
      </c>
      <c r="D6" s="7">
        <v>1</v>
      </c>
      <c r="E6" s="7">
        <v>27</v>
      </c>
    </row>
    <row r="7" spans="1:5" x14ac:dyDescent="0.75">
      <c r="A7" s="10" t="s">
        <v>8336</v>
      </c>
      <c r="B7" s="7">
        <v>17</v>
      </c>
      <c r="C7" s="7">
        <v>4</v>
      </c>
      <c r="D7" s="7"/>
      <c r="E7" s="7">
        <v>21</v>
      </c>
    </row>
    <row r="8" spans="1:5" x14ac:dyDescent="0.75">
      <c r="A8" s="10" t="s">
        <v>8337</v>
      </c>
      <c r="B8" s="7">
        <v>29</v>
      </c>
      <c r="C8" s="7">
        <v>6</v>
      </c>
      <c r="D8" s="7">
        <v>2</v>
      </c>
      <c r="E8" s="7">
        <v>37</v>
      </c>
    </row>
    <row r="9" spans="1:5" x14ac:dyDescent="0.75">
      <c r="A9" s="10" t="s">
        <v>8338</v>
      </c>
      <c r="B9" s="7">
        <v>22</v>
      </c>
      <c r="C9" s="7">
        <v>6</v>
      </c>
      <c r="D9" s="7"/>
      <c r="E9" s="7">
        <v>28</v>
      </c>
    </row>
    <row r="10" spans="1:5" x14ac:dyDescent="0.75">
      <c r="A10" s="10" t="s">
        <v>8329</v>
      </c>
      <c r="B10" s="7">
        <v>16</v>
      </c>
      <c r="C10" s="7">
        <v>7</v>
      </c>
      <c r="D10" s="7">
        <v>1</v>
      </c>
      <c r="E10" s="7">
        <v>24</v>
      </c>
    </row>
    <row r="11" spans="1:5" x14ac:dyDescent="0.75">
      <c r="A11" s="10" t="s">
        <v>8339</v>
      </c>
      <c r="B11" s="7">
        <v>22</v>
      </c>
      <c r="C11" s="7">
        <v>2</v>
      </c>
      <c r="D11" s="7"/>
      <c r="E11" s="7">
        <v>24</v>
      </c>
    </row>
    <row r="12" spans="1:5" x14ac:dyDescent="0.75">
      <c r="A12" s="10" t="s">
        <v>8330</v>
      </c>
      <c r="B12" s="7">
        <v>17</v>
      </c>
      <c r="C12" s="7">
        <v>4</v>
      </c>
      <c r="D12" s="7">
        <v>1</v>
      </c>
      <c r="E12" s="7">
        <v>22</v>
      </c>
    </row>
    <row r="13" spans="1:5" x14ac:dyDescent="0.75">
      <c r="A13" s="10" t="s">
        <v>8331</v>
      </c>
      <c r="B13" s="7">
        <v>18</v>
      </c>
      <c r="C13" s="7">
        <v>5</v>
      </c>
      <c r="D13" s="7">
        <v>1</v>
      </c>
      <c r="E13" s="7">
        <v>24</v>
      </c>
    </row>
    <row r="14" spans="1:5" x14ac:dyDescent="0.75">
      <c r="A14" s="10" t="s">
        <v>8332</v>
      </c>
      <c r="B14" s="7">
        <v>13</v>
      </c>
      <c r="C14" s="7">
        <v>6</v>
      </c>
      <c r="D14" s="7"/>
      <c r="E14" s="7">
        <v>19</v>
      </c>
    </row>
    <row r="15" spans="1:5" x14ac:dyDescent="0.75">
      <c r="A15" s="10" t="s">
        <v>8333</v>
      </c>
      <c r="B15" s="7">
        <v>16</v>
      </c>
      <c r="C15" s="7">
        <v>5</v>
      </c>
      <c r="D15" s="7"/>
      <c r="E15" s="7">
        <v>21</v>
      </c>
    </row>
    <row r="16" spans="1:5" x14ac:dyDescent="0.75">
      <c r="A16" s="10" t="s">
        <v>8334</v>
      </c>
      <c r="B16" s="7">
        <v>14</v>
      </c>
      <c r="C16" s="7">
        <v>5</v>
      </c>
      <c r="D16" s="7"/>
      <c r="E16" s="7">
        <v>19</v>
      </c>
    </row>
    <row r="17" spans="1:5" x14ac:dyDescent="0.75">
      <c r="A17" s="10" t="s">
        <v>8340</v>
      </c>
      <c r="B17" s="7">
        <v>11</v>
      </c>
      <c r="C17" s="7">
        <v>5</v>
      </c>
      <c r="D17" s="7"/>
      <c r="E17" s="7">
        <v>16</v>
      </c>
    </row>
    <row r="18" spans="1:5" x14ac:dyDescent="0.75">
      <c r="A18" s="10" t="s">
        <v>8320</v>
      </c>
      <c r="B18" s="7">
        <v>216</v>
      </c>
      <c r="C18" s="7">
        <v>60</v>
      </c>
      <c r="D18" s="7">
        <v>6</v>
      </c>
      <c r="E18" s="7">
        <v>282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C256-A809-4776-9AB3-C3B7AB600D2F}">
  <dimension ref="A1:H13"/>
  <sheetViews>
    <sheetView workbookViewId="0">
      <selection activeCell="G9" sqref="G9"/>
    </sheetView>
  </sheetViews>
  <sheetFormatPr defaultRowHeight="14.75" x14ac:dyDescent="0.75"/>
  <cols>
    <col min="1" max="1" width="26.08984375" bestFit="1" customWidth="1"/>
    <col min="2" max="2" width="16.1328125" hidden="1" customWidth="1"/>
    <col min="3" max="3" width="12.58984375" hidden="1" customWidth="1"/>
    <col min="4" max="4" width="15.2265625" hidden="1" customWidth="1"/>
    <col min="5" max="5" width="11.81640625" hidden="1" customWidth="1"/>
    <col min="6" max="6" width="18.76953125" bestFit="1" customWidth="1"/>
    <col min="7" max="7" width="15.2265625" bestFit="1" customWidth="1"/>
    <col min="8" max="8" width="18.36328125" bestFit="1" customWidth="1"/>
  </cols>
  <sheetData>
    <row r="1" spans="1:8" x14ac:dyDescent="0.75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75">
      <c r="A2" t="s">
        <v>8351</v>
      </c>
      <c r="B2">
        <f>COUNTIFS('Kickstarter Data'!$D:$D,"&lt;1000",'Kickstarter Data'!$F:$F,"successful")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SUM(B2:D2)</f>
        <v>453</v>
      </c>
      <c r="F2" s="12">
        <f>B2/E2*100</f>
        <v>71.081677704194263</v>
      </c>
      <c r="G2" s="12">
        <f>C2/E2*100</f>
        <v>24.944812362030905</v>
      </c>
      <c r="H2" s="12">
        <f>D2/E2*100</f>
        <v>3.9735099337748347</v>
      </c>
    </row>
    <row r="3" spans="1:8" x14ac:dyDescent="0.75">
      <c r="A3" t="s">
        <v>8352</v>
      </c>
      <c r="B3">
        <f>COUNTIFS('Kickstarter Data'!$D:$D,"&gt;=1000",'Kickstarter Data'!$D:$D,"&lt;5000",'Kickstarter Data'!$F:$F,"successful")</f>
        <v>932</v>
      </c>
      <c r="C3">
        <f>COUNTIFS('Kickstarter Data'!$D:$D,"&gt;1000",'Kickstarter Data'!$D:$D,"&lt;5000",'Kickstarter Data'!$F:$F,"failed")</f>
        <v>357</v>
      </c>
      <c r="D3">
        <f>COUNTIFS('Kickstarter Data'!$D:$D,"&gt;1000",'Kickstarter Data'!$D:$D,"&lt;5000",'Kickstarter Data'!$F:$F,"canceled")</f>
        <v>52</v>
      </c>
      <c r="E3">
        <f t="shared" ref="E3:E13" si="0">SUM(B3:D3)</f>
        <v>1341</v>
      </c>
      <c r="F3" s="12">
        <f t="shared" ref="F3:F13" si="1">B3/E3*100</f>
        <v>69.500372856077547</v>
      </c>
      <c r="G3" s="12">
        <f t="shared" ref="G3:G13" si="2">C3/E3*100</f>
        <v>26.621923937360179</v>
      </c>
      <c r="H3" s="12">
        <f t="shared" ref="H3:H13" si="3">D3/E3*100</f>
        <v>3.8777032065622672</v>
      </c>
    </row>
    <row r="4" spans="1:8" x14ac:dyDescent="0.75">
      <c r="A4" t="s">
        <v>8353</v>
      </c>
      <c r="B4">
        <f>COUNTIFS('Kickstarter Data'!$D:$D,"&gt;=5000",'Kickstarter Data'!$D:$D,"&lt;10000",'Kickstarter Data'!$F:$F,"successful")</f>
        <v>381</v>
      </c>
      <c r="C4">
        <f>COUNTIFS('Kickstarter Data'!$D:$D,"&gt;5000",'Kickstarter Data'!$D:$D,"&lt;10000",'Kickstarter Data'!$F:$F,"failed")</f>
        <v>161</v>
      </c>
      <c r="D4">
        <f>COUNTIFS('Kickstarter Data'!$D:$D,"&gt;5000",'Kickstarter Data'!$D:$D,"&lt;10000",'Kickstarter Data'!$F:$F,"canceled")</f>
        <v>28</v>
      </c>
      <c r="E4">
        <f t="shared" si="0"/>
        <v>570</v>
      </c>
      <c r="F4" s="12">
        <f t="shared" si="1"/>
        <v>66.84210526315789</v>
      </c>
      <c r="G4" s="12">
        <f t="shared" si="2"/>
        <v>28.245614035087719</v>
      </c>
      <c r="H4" s="12">
        <f t="shared" si="3"/>
        <v>4.9122807017543861</v>
      </c>
    </row>
    <row r="5" spans="1:8" x14ac:dyDescent="0.75">
      <c r="A5" t="s">
        <v>8354</v>
      </c>
      <c r="B5">
        <f>COUNTIFS('Kickstarter Data'!$D:$D,"&gt;=10000",'Kickstarter Data'!$D:$D,"&lt;15000",'Kickstarter Data'!$F:$F,"successful")</f>
        <v>168</v>
      </c>
      <c r="C5">
        <f>COUNTIFS('Kickstarter Data'!$D:$D,"&gt;10000",'Kickstarter Data'!$D:$D,"&lt;15000",'Kickstarter Data'!$F:$F,"failed")</f>
        <v>59</v>
      </c>
      <c r="D5">
        <f>COUNTIFS('Kickstarter Data'!$D:$D,"&gt;10000",'Kickstarter Data'!$D:$D,"&lt;15000",'Kickstarter Data'!$F:$F,"canceled")</f>
        <v>12</v>
      </c>
      <c r="E5">
        <f t="shared" si="0"/>
        <v>239</v>
      </c>
      <c r="F5" s="12">
        <f t="shared" si="1"/>
        <v>70.292887029288693</v>
      </c>
      <c r="G5" s="12">
        <f t="shared" si="2"/>
        <v>24.686192468619247</v>
      </c>
      <c r="H5" s="12">
        <f t="shared" si="3"/>
        <v>5.02092050209205</v>
      </c>
    </row>
    <row r="6" spans="1:8" x14ac:dyDescent="0.75">
      <c r="A6" t="s">
        <v>8355</v>
      </c>
      <c r="B6">
        <f>COUNTIFS('Kickstarter Data'!$D:$D,"&gt;=15000",'Kickstarter Data'!$D:$D,"&lt;20000",'Kickstarter Data'!$F:$F,"successful")</f>
        <v>94</v>
      </c>
      <c r="C6">
        <f>COUNTIFS('Kickstarter Data'!$D:$D,"&gt;=15000",'Kickstarter Data'!$D:$D,"&lt;20000",'Kickstarter Data'!$F:$F,"failed")</f>
        <v>90</v>
      </c>
      <c r="D6">
        <f>COUNTIFS('Kickstarter Data'!$D:$D,"&gt;=15000",'Kickstarter Data'!$D:$D,"&lt;20000",'Kickstarter Data'!$F:$F,"canceled")</f>
        <v>17</v>
      </c>
      <c r="E6">
        <f t="shared" si="0"/>
        <v>201</v>
      </c>
      <c r="F6" s="12">
        <f t="shared" si="1"/>
        <v>46.766169154228855</v>
      </c>
      <c r="G6" s="12">
        <f t="shared" si="2"/>
        <v>44.776119402985074</v>
      </c>
      <c r="H6" s="12">
        <f t="shared" si="3"/>
        <v>8.4577114427860707</v>
      </c>
    </row>
    <row r="7" spans="1:8" x14ac:dyDescent="0.75">
      <c r="A7" t="s">
        <v>8356</v>
      </c>
      <c r="B7">
        <f>COUNTIFS('Kickstarter Data'!$D:$D,"&gt;=20000",'Kickstarter Data'!$D:$D,"&lt;25000",'Kickstarter Data'!$F:$F,"successful")</f>
        <v>62</v>
      </c>
      <c r="C7">
        <f>COUNTIFS('Kickstarter Data'!$D:$D,"&gt;=20000",'Kickstarter Data'!$D:$D,"&lt;25000",'Kickstarter Data'!$F:$F,"failed")</f>
        <v>72</v>
      </c>
      <c r="D7">
        <f>COUNTIFS('Kickstarter Data'!$D:$D,"&gt;=20000",'Kickstarter Data'!$D:$D,"&lt;25000",'Kickstarter Data'!$F:$F,"canceled")</f>
        <v>14</v>
      </c>
      <c r="E7">
        <f t="shared" si="0"/>
        <v>148</v>
      </c>
      <c r="F7" s="12">
        <f t="shared" si="1"/>
        <v>41.891891891891895</v>
      </c>
      <c r="G7" s="12">
        <f t="shared" si="2"/>
        <v>48.648648648648653</v>
      </c>
      <c r="H7" s="12">
        <f t="shared" si="3"/>
        <v>9.4594594594594597</v>
      </c>
    </row>
    <row r="8" spans="1:8" x14ac:dyDescent="0.75">
      <c r="A8" t="s">
        <v>8357</v>
      </c>
      <c r="B8">
        <f>COUNTIFS('Kickstarter Data'!$D:$D,"&gt;=25000",'Kickstarter Data'!$D:$D,"&lt;30000",'Kickstarter Data'!$F:$F,"successful")</f>
        <v>55</v>
      </c>
      <c r="C8">
        <f>COUNTIFS('Kickstarter Data'!$D:$D,"&gt;=25000",'Kickstarter Data'!$D:$D,"&lt;30000",'Kickstarter Data'!$F:$F,"failed")</f>
        <v>64</v>
      </c>
      <c r="D8">
        <f>COUNTIFS('Kickstarter Data'!$D:$D,"&gt;=25000",'Kickstarter Data'!$D:$D,"&lt;30000",'Kickstarter Data'!$F:$F,"canceled")</f>
        <v>18</v>
      </c>
      <c r="E8">
        <f t="shared" si="0"/>
        <v>137</v>
      </c>
      <c r="F8" s="12">
        <f t="shared" si="1"/>
        <v>40.145985401459853</v>
      </c>
      <c r="G8" s="12">
        <f t="shared" si="2"/>
        <v>46.715328467153284</v>
      </c>
      <c r="H8" s="12">
        <f t="shared" si="3"/>
        <v>13.138686131386862</v>
      </c>
    </row>
    <row r="9" spans="1:8" x14ac:dyDescent="0.75">
      <c r="A9" t="s">
        <v>8358</v>
      </c>
      <c r="B9">
        <f>COUNTIFS('Kickstarter Data'!$D:$D,"&gt;=30000",'Kickstarter Data'!$D:$D,"&lt;35000",'Kickstarter Data'!$F:$F,"successful")</f>
        <v>32</v>
      </c>
      <c r="C9">
        <f>COUNTIFS('Kickstarter Data'!$D:$D,"&gt;=30000",'Kickstarter Data'!$D:$D,"&lt;35000",'Kickstarter Data'!$F:$F,"failed")</f>
        <v>37</v>
      </c>
      <c r="D9">
        <f>COUNTIFS('Kickstarter Data'!$D:$D,"&gt;=30000",'Kickstarter Data'!$D:$D,"&lt;35000",'Kickstarter Data'!$F:$F,"canceled")</f>
        <v>13</v>
      </c>
      <c r="E9">
        <f t="shared" si="0"/>
        <v>82</v>
      </c>
      <c r="F9" s="12">
        <f t="shared" si="1"/>
        <v>39.024390243902438</v>
      </c>
      <c r="G9" s="12">
        <f t="shared" si="2"/>
        <v>45.121951219512198</v>
      </c>
      <c r="H9" s="12">
        <f t="shared" si="3"/>
        <v>15.853658536585366</v>
      </c>
    </row>
    <row r="10" spans="1:8" x14ac:dyDescent="0.75">
      <c r="A10" t="s">
        <v>8359</v>
      </c>
      <c r="B10">
        <f>COUNTIFS('Kickstarter Data'!$D:$D,"&gt;=35000",'Kickstarter Data'!$D:$D,"&gt;40000",'Kickstarter Data'!$F:$F,"successful")</f>
        <v>97</v>
      </c>
      <c r="C10">
        <f>COUNTIFS('Kickstarter Data'!$D:$D,"&gt;=35000",'Kickstarter Data'!$D:$D,"&gt;40000",'Kickstarter Data'!$F:$F,"failed")</f>
        <v>272</v>
      </c>
      <c r="D10">
        <f>COUNTIFS('Kickstarter Data'!$D:$D,"&gt;=35000",'Kickstarter Data'!$D:$D,"&gt;40000",'Kickstarter Data'!$F:$F,"canceled")</f>
        <v>104</v>
      </c>
      <c r="E10">
        <f t="shared" si="0"/>
        <v>473</v>
      </c>
      <c r="F10" s="12">
        <f t="shared" si="1"/>
        <v>20.507399577167018</v>
      </c>
      <c r="G10" s="12">
        <f t="shared" si="2"/>
        <v>57.505285412262154</v>
      </c>
      <c r="H10" s="12">
        <f t="shared" si="3"/>
        <v>21.987315010570825</v>
      </c>
    </row>
    <row r="11" spans="1:8" x14ac:dyDescent="0.75">
      <c r="A11" t="s">
        <v>8360</v>
      </c>
      <c r="B11">
        <f>COUNTIFS('Kickstarter Data'!$D:$D,"&gt;=40000",'Kickstarter Data'!$D:$D,"&gt;45000",'Kickstarter Data'!$F:$F,"successful")</f>
        <v>89</v>
      </c>
      <c r="C11">
        <f>COUNTIFS('Kickstarter Data'!$D:$D,"&gt;=40000",'Kickstarter Data'!$D:$D,"&gt;45000",'Kickstarter Data'!$F:$F,"failed")</f>
        <v>263</v>
      </c>
      <c r="D11">
        <f>COUNTIFS('Kickstarter Data'!$D:$D,"&gt;=40000",'Kickstarter Data'!$D:$D,"&gt;45000",'Kickstarter Data'!$F:$F,"canceled")</f>
        <v>102</v>
      </c>
      <c r="E11">
        <f t="shared" si="0"/>
        <v>454</v>
      </c>
      <c r="F11" s="12">
        <f t="shared" si="1"/>
        <v>19.603524229074889</v>
      </c>
      <c r="G11" s="12">
        <f t="shared" si="2"/>
        <v>57.929515418502199</v>
      </c>
      <c r="H11" s="12">
        <f t="shared" si="3"/>
        <v>22.466960352422909</v>
      </c>
    </row>
    <row r="12" spans="1:8" x14ac:dyDescent="0.75">
      <c r="A12" t="s">
        <v>8361</v>
      </c>
      <c r="B12">
        <f>COUNTIFS('Kickstarter Data'!$D:$D,"&gt;=45000",'Kickstarter Data'!$D:$D,"&gt;50000",'Kickstarter Data'!$F:$F,"successful")</f>
        <v>55</v>
      </c>
      <c r="C12">
        <f>COUNTIFS('Kickstarter Data'!$D:$D,"&gt;=45000",'Kickstarter Data'!$D:$D,"&gt;50000",'Kickstarter Data'!$F:$F,"failed")</f>
        <v>198</v>
      </c>
      <c r="D12">
        <f>COUNTIFS('Kickstarter Data'!$D:$D,"&gt;=45000",'Kickstarter Data'!$D:$D,"&gt;50000",'Kickstarter Data'!$F:$F,"canceled")</f>
        <v>83</v>
      </c>
      <c r="E12">
        <f t="shared" si="0"/>
        <v>336</v>
      </c>
      <c r="F12" s="12">
        <f t="shared" si="1"/>
        <v>16.36904761904762</v>
      </c>
      <c r="G12" s="12">
        <f t="shared" si="2"/>
        <v>58.928571428571431</v>
      </c>
      <c r="H12" s="12">
        <f t="shared" si="3"/>
        <v>24.702380952380953</v>
      </c>
    </row>
    <row r="13" spans="1:8" x14ac:dyDescent="0.75">
      <c r="A13" t="s">
        <v>8362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 t="shared" si="0"/>
        <v>444</v>
      </c>
      <c r="F13" s="12">
        <f t="shared" si="1"/>
        <v>19.36936936936937</v>
      </c>
      <c r="G13" s="12">
        <f t="shared" si="2"/>
        <v>58.108108108108105</v>
      </c>
      <c r="H13" s="12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50B7-AFA3-4391-B9DF-A74CDDBAD306}">
  <dimension ref="A1:N2186"/>
  <sheetViews>
    <sheetView tabSelected="1" workbookViewId="0">
      <selection activeCell="H12" sqref="H12"/>
    </sheetView>
  </sheetViews>
  <sheetFormatPr defaultRowHeight="14.75" x14ac:dyDescent="0.75"/>
  <cols>
    <col min="1" max="1" width="10.36328125" customWidth="1"/>
    <col min="4" max="4" width="8.2265625" bestFit="1" customWidth="1"/>
    <col min="8" max="8" width="18.36328125" bestFit="1" customWidth="1"/>
    <col min="13" max="13" width="16.26953125" bestFit="1" customWidth="1"/>
  </cols>
  <sheetData>
    <row r="1" spans="1:14" x14ac:dyDescent="0.75">
      <c r="A1" t="s">
        <v>8363</v>
      </c>
      <c r="B1" t="s">
        <v>8364</v>
      </c>
      <c r="D1" t="s">
        <v>8363</v>
      </c>
      <c r="E1" t="s">
        <v>8364</v>
      </c>
      <c r="H1" s="13" t="s">
        <v>8365</v>
      </c>
      <c r="I1" s="13"/>
      <c r="M1" s="13" t="s">
        <v>8366</v>
      </c>
      <c r="N1" s="13"/>
    </row>
    <row r="2" spans="1:14" x14ac:dyDescent="0.75">
      <c r="A2" t="s">
        <v>8219</v>
      </c>
      <c r="B2">
        <v>182</v>
      </c>
      <c r="D2" t="s">
        <v>8221</v>
      </c>
      <c r="E2">
        <v>0</v>
      </c>
      <c r="H2" t="s">
        <v>8367</v>
      </c>
      <c r="I2" s="11">
        <f>AVERAGE(B:B)</f>
        <v>194.42517162471395</v>
      </c>
      <c r="M2" t="s">
        <v>8367</v>
      </c>
      <c r="N2" s="11">
        <f>AVERAGE(E:E)</f>
        <v>17.709803921568628</v>
      </c>
    </row>
    <row r="3" spans="1:14" x14ac:dyDescent="0.75">
      <c r="A3" t="s">
        <v>8219</v>
      </c>
      <c r="B3">
        <v>79</v>
      </c>
      <c r="D3" t="s">
        <v>8221</v>
      </c>
      <c r="E3">
        <v>1</v>
      </c>
      <c r="H3" s="14" t="s">
        <v>8368</v>
      </c>
      <c r="I3" s="14">
        <f>MEDIAN(B:B)</f>
        <v>62</v>
      </c>
      <c r="M3" s="14" t="s">
        <v>8368</v>
      </c>
      <c r="N3" s="14">
        <f>MEDIAN(E:E)</f>
        <v>4</v>
      </c>
    </row>
    <row r="4" spans="1:14" x14ac:dyDescent="0.75">
      <c r="A4" t="s">
        <v>8219</v>
      </c>
      <c r="B4">
        <v>35</v>
      </c>
      <c r="D4" t="s">
        <v>8221</v>
      </c>
      <c r="E4">
        <v>10</v>
      </c>
      <c r="H4" t="s">
        <v>8369</v>
      </c>
      <c r="I4">
        <f>MIN(B:B)</f>
        <v>1</v>
      </c>
      <c r="M4" t="s">
        <v>8369</v>
      </c>
      <c r="N4">
        <f>MIN(E:E)</f>
        <v>0</v>
      </c>
    </row>
    <row r="5" spans="1:14" x14ac:dyDescent="0.75">
      <c r="A5" t="s">
        <v>8219</v>
      </c>
      <c r="B5">
        <v>150</v>
      </c>
      <c r="D5" t="s">
        <v>8221</v>
      </c>
      <c r="E5">
        <v>0</v>
      </c>
      <c r="H5" t="s">
        <v>8373</v>
      </c>
      <c r="I5">
        <f>MODE(B:B)</f>
        <v>27</v>
      </c>
      <c r="M5" t="s">
        <v>8373</v>
      </c>
      <c r="N5">
        <f>MODE(E:E)</f>
        <v>0</v>
      </c>
    </row>
    <row r="6" spans="1:14" x14ac:dyDescent="0.75">
      <c r="A6" t="s">
        <v>8219</v>
      </c>
      <c r="B6">
        <v>284</v>
      </c>
      <c r="D6" t="s">
        <v>8221</v>
      </c>
      <c r="E6">
        <v>7</v>
      </c>
      <c r="H6" t="s">
        <v>8370</v>
      </c>
      <c r="I6">
        <f>MAX(B:B)</f>
        <v>26457</v>
      </c>
      <c r="M6" t="s">
        <v>8370</v>
      </c>
      <c r="N6">
        <f>MAX(E:E)</f>
        <v>1293</v>
      </c>
    </row>
    <row r="7" spans="1:14" x14ac:dyDescent="0.75">
      <c r="A7" t="s">
        <v>8219</v>
      </c>
      <c r="B7">
        <v>47</v>
      </c>
      <c r="D7" t="s">
        <v>8221</v>
      </c>
      <c r="E7">
        <v>0</v>
      </c>
      <c r="H7" t="s">
        <v>8371</v>
      </c>
      <c r="I7">
        <f>_xlfn.VAR.P(B:B)</f>
        <v>712840.9867348104</v>
      </c>
      <c r="M7" t="s">
        <v>8371</v>
      </c>
      <c r="N7" s="11">
        <f>_xlfn.VAR.P(E:E)</f>
        <v>3773.2216685890044</v>
      </c>
    </row>
    <row r="8" spans="1:14" x14ac:dyDescent="0.75">
      <c r="A8" t="s">
        <v>8219</v>
      </c>
      <c r="B8">
        <v>58</v>
      </c>
      <c r="D8" t="s">
        <v>8221</v>
      </c>
      <c r="E8">
        <v>1</v>
      </c>
      <c r="H8" t="s">
        <v>8372</v>
      </c>
      <c r="I8" s="11">
        <f>_xlfn.STDEV.P(B:B)</f>
        <v>844.29910975602149</v>
      </c>
      <c r="M8" t="s">
        <v>8372</v>
      </c>
      <c r="N8" s="11">
        <f>_xlfn.STDEV.P(E:E)</f>
        <v>61.426555076684906</v>
      </c>
    </row>
    <row r="9" spans="1:14" x14ac:dyDescent="0.75">
      <c r="A9" t="s">
        <v>8219</v>
      </c>
      <c r="B9">
        <v>57</v>
      </c>
      <c r="D9" t="s">
        <v>8221</v>
      </c>
      <c r="E9">
        <v>2</v>
      </c>
    </row>
    <row r="10" spans="1:14" x14ac:dyDescent="0.75">
      <c r="A10" t="s">
        <v>8219</v>
      </c>
      <c r="B10">
        <v>12</v>
      </c>
      <c r="D10" t="s">
        <v>8221</v>
      </c>
      <c r="E10">
        <v>3</v>
      </c>
    </row>
    <row r="11" spans="1:14" x14ac:dyDescent="0.75">
      <c r="A11" t="s">
        <v>8219</v>
      </c>
      <c r="B11">
        <v>20</v>
      </c>
      <c r="D11" t="s">
        <v>8221</v>
      </c>
      <c r="E11">
        <v>10</v>
      </c>
      <c r="H11" t="s">
        <v>8374</v>
      </c>
    </row>
    <row r="12" spans="1:14" x14ac:dyDescent="0.75">
      <c r="A12" t="s">
        <v>8219</v>
      </c>
      <c r="B12">
        <v>19</v>
      </c>
      <c r="D12" t="s">
        <v>8221</v>
      </c>
      <c r="E12">
        <v>10</v>
      </c>
    </row>
    <row r="13" spans="1:14" x14ac:dyDescent="0.75">
      <c r="A13" t="s">
        <v>8219</v>
      </c>
      <c r="B13">
        <v>75</v>
      </c>
      <c r="D13" t="s">
        <v>8221</v>
      </c>
      <c r="E13">
        <v>1</v>
      </c>
    </row>
    <row r="14" spans="1:14" x14ac:dyDescent="0.75">
      <c r="A14" t="s">
        <v>8219</v>
      </c>
      <c r="B14">
        <v>827</v>
      </c>
      <c r="D14" t="s">
        <v>8221</v>
      </c>
      <c r="E14">
        <v>0</v>
      </c>
    </row>
    <row r="15" spans="1:14" x14ac:dyDescent="0.75">
      <c r="A15" t="s">
        <v>8219</v>
      </c>
      <c r="B15">
        <v>51</v>
      </c>
      <c r="D15" t="s">
        <v>8221</v>
      </c>
      <c r="E15">
        <v>0</v>
      </c>
    </row>
    <row r="16" spans="1:14" x14ac:dyDescent="0.75">
      <c r="A16" t="s">
        <v>8219</v>
      </c>
      <c r="B16">
        <v>41</v>
      </c>
      <c r="D16" t="s">
        <v>8221</v>
      </c>
      <c r="E16">
        <v>0</v>
      </c>
    </row>
    <row r="17" spans="1:5" x14ac:dyDescent="0.75">
      <c r="A17" t="s">
        <v>8219</v>
      </c>
      <c r="B17">
        <v>98</v>
      </c>
      <c r="D17" t="s">
        <v>8221</v>
      </c>
      <c r="E17">
        <v>26</v>
      </c>
    </row>
    <row r="18" spans="1:5" x14ac:dyDescent="0.75">
      <c r="A18" t="s">
        <v>8219</v>
      </c>
      <c r="B18">
        <v>70</v>
      </c>
      <c r="D18" t="s">
        <v>8221</v>
      </c>
      <c r="E18">
        <v>0</v>
      </c>
    </row>
    <row r="19" spans="1:5" x14ac:dyDescent="0.75">
      <c r="A19" t="s">
        <v>8219</v>
      </c>
      <c r="B19">
        <v>36</v>
      </c>
      <c r="D19" t="s">
        <v>8221</v>
      </c>
      <c r="E19">
        <v>7</v>
      </c>
    </row>
    <row r="20" spans="1:5" x14ac:dyDescent="0.75">
      <c r="A20" t="s">
        <v>8219</v>
      </c>
      <c r="B20">
        <v>342</v>
      </c>
      <c r="D20" t="s">
        <v>8221</v>
      </c>
      <c r="E20">
        <v>0</v>
      </c>
    </row>
    <row r="21" spans="1:5" x14ac:dyDescent="0.75">
      <c r="A21" t="s">
        <v>8219</v>
      </c>
      <c r="B21">
        <v>22</v>
      </c>
      <c r="D21" t="s">
        <v>8221</v>
      </c>
      <c r="E21">
        <v>2</v>
      </c>
    </row>
    <row r="22" spans="1:5" x14ac:dyDescent="0.75">
      <c r="A22" t="s">
        <v>8219</v>
      </c>
      <c r="B22">
        <v>25</v>
      </c>
      <c r="D22" t="s">
        <v>8221</v>
      </c>
      <c r="E22">
        <v>13</v>
      </c>
    </row>
    <row r="23" spans="1:5" x14ac:dyDescent="0.75">
      <c r="A23" t="s">
        <v>8219</v>
      </c>
      <c r="B23">
        <v>101</v>
      </c>
      <c r="D23" t="s">
        <v>8221</v>
      </c>
      <c r="E23">
        <v>4</v>
      </c>
    </row>
    <row r="24" spans="1:5" x14ac:dyDescent="0.75">
      <c r="A24" t="s">
        <v>8219</v>
      </c>
      <c r="B24">
        <v>8</v>
      </c>
      <c r="D24" t="s">
        <v>8221</v>
      </c>
      <c r="E24">
        <v>0</v>
      </c>
    </row>
    <row r="25" spans="1:5" x14ac:dyDescent="0.75">
      <c r="A25" t="s">
        <v>8219</v>
      </c>
      <c r="B25">
        <v>23</v>
      </c>
      <c r="D25" t="s">
        <v>8221</v>
      </c>
      <c r="E25">
        <v>12</v>
      </c>
    </row>
    <row r="26" spans="1:5" x14ac:dyDescent="0.75">
      <c r="A26" t="s">
        <v>8219</v>
      </c>
      <c r="B26">
        <v>574</v>
      </c>
      <c r="D26" t="s">
        <v>8221</v>
      </c>
      <c r="E26">
        <v>2</v>
      </c>
    </row>
    <row r="27" spans="1:5" x14ac:dyDescent="0.75">
      <c r="A27" t="s">
        <v>8219</v>
      </c>
      <c r="B27">
        <v>14</v>
      </c>
      <c r="D27" t="s">
        <v>8221</v>
      </c>
      <c r="E27">
        <v>10</v>
      </c>
    </row>
    <row r="28" spans="1:5" x14ac:dyDescent="0.75">
      <c r="A28" t="s">
        <v>8219</v>
      </c>
      <c r="B28">
        <v>19</v>
      </c>
      <c r="D28" t="s">
        <v>8221</v>
      </c>
      <c r="E28">
        <v>0</v>
      </c>
    </row>
    <row r="29" spans="1:5" x14ac:dyDescent="0.75">
      <c r="A29" t="s">
        <v>8219</v>
      </c>
      <c r="B29">
        <v>150</v>
      </c>
      <c r="D29" t="s">
        <v>8221</v>
      </c>
      <c r="E29">
        <v>5</v>
      </c>
    </row>
    <row r="30" spans="1:5" x14ac:dyDescent="0.75">
      <c r="A30" t="s">
        <v>8219</v>
      </c>
      <c r="B30">
        <v>71</v>
      </c>
      <c r="D30" t="s">
        <v>8221</v>
      </c>
      <c r="E30">
        <v>0</v>
      </c>
    </row>
    <row r="31" spans="1:5" x14ac:dyDescent="0.75">
      <c r="A31" t="s">
        <v>8219</v>
      </c>
      <c r="B31">
        <v>117</v>
      </c>
      <c r="D31" t="s">
        <v>8221</v>
      </c>
      <c r="E31">
        <v>5</v>
      </c>
    </row>
    <row r="32" spans="1:5" x14ac:dyDescent="0.75">
      <c r="A32" t="s">
        <v>8219</v>
      </c>
      <c r="B32">
        <v>53</v>
      </c>
      <c r="D32" t="s">
        <v>8221</v>
      </c>
      <c r="E32">
        <v>1</v>
      </c>
    </row>
    <row r="33" spans="1:5" x14ac:dyDescent="0.75">
      <c r="A33" t="s">
        <v>8219</v>
      </c>
      <c r="B33">
        <v>1</v>
      </c>
      <c r="D33" t="s">
        <v>8221</v>
      </c>
      <c r="E33">
        <v>3</v>
      </c>
    </row>
    <row r="34" spans="1:5" x14ac:dyDescent="0.75">
      <c r="A34" t="s">
        <v>8219</v>
      </c>
      <c r="B34">
        <v>89</v>
      </c>
      <c r="D34" t="s">
        <v>8221</v>
      </c>
      <c r="E34">
        <v>3</v>
      </c>
    </row>
    <row r="35" spans="1:5" x14ac:dyDescent="0.75">
      <c r="A35" t="s">
        <v>8219</v>
      </c>
      <c r="B35">
        <v>64</v>
      </c>
      <c r="D35" t="s">
        <v>8221</v>
      </c>
      <c r="E35">
        <v>0</v>
      </c>
    </row>
    <row r="36" spans="1:5" x14ac:dyDescent="0.75">
      <c r="A36" t="s">
        <v>8219</v>
      </c>
      <c r="B36">
        <v>68</v>
      </c>
      <c r="D36" t="s">
        <v>8221</v>
      </c>
      <c r="E36">
        <v>3</v>
      </c>
    </row>
    <row r="37" spans="1:5" x14ac:dyDescent="0.75">
      <c r="A37" t="s">
        <v>8219</v>
      </c>
      <c r="B37">
        <v>28</v>
      </c>
      <c r="D37" t="s">
        <v>8221</v>
      </c>
      <c r="E37">
        <v>0</v>
      </c>
    </row>
    <row r="38" spans="1:5" x14ac:dyDescent="0.75">
      <c r="A38" t="s">
        <v>8219</v>
      </c>
      <c r="B38">
        <v>44</v>
      </c>
      <c r="D38" t="s">
        <v>8221</v>
      </c>
      <c r="E38">
        <v>19</v>
      </c>
    </row>
    <row r="39" spans="1:5" x14ac:dyDescent="0.75">
      <c r="A39" t="s">
        <v>8219</v>
      </c>
      <c r="B39">
        <v>253</v>
      </c>
      <c r="D39" t="s">
        <v>8221</v>
      </c>
      <c r="E39">
        <v>8</v>
      </c>
    </row>
    <row r="40" spans="1:5" x14ac:dyDescent="0.75">
      <c r="A40" t="s">
        <v>8219</v>
      </c>
      <c r="B40">
        <v>66</v>
      </c>
      <c r="D40" t="s">
        <v>8221</v>
      </c>
      <c r="E40">
        <v>6</v>
      </c>
    </row>
    <row r="41" spans="1:5" x14ac:dyDescent="0.75">
      <c r="A41" t="s">
        <v>8219</v>
      </c>
      <c r="B41">
        <v>217</v>
      </c>
      <c r="D41" t="s">
        <v>8221</v>
      </c>
      <c r="E41">
        <v>0</v>
      </c>
    </row>
    <row r="42" spans="1:5" x14ac:dyDescent="0.75">
      <c r="A42" t="s">
        <v>8219</v>
      </c>
      <c r="B42">
        <v>16</v>
      </c>
      <c r="D42" t="s">
        <v>8221</v>
      </c>
      <c r="E42">
        <v>18</v>
      </c>
    </row>
    <row r="43" spans="1:5" x14ac:dyDescent="0.75">
      <c r="A43" t="s">
        <v>8219</v>
      </c>
      <c r="B43">
        <v>19</v>
      </c>
      <c r="D43" t="s">
        <v>8221</v>
      </c>
      <c r="E43">
        <v>7</v>
      </c>
    </row>
    <row r="44" spans="1:5" x14ac:dyDescent="0.75">
      <c r="A44" t="s">
        <v>8219</v>
      </c>
      <c r="B44">
        <v>169</v>
      </c>
      <c r="D44" t="s">
        <v>8221</v>
      </c>
      <c r="E44">
        <v>0</v>
      </c>
    </row>
    <row r="45" spans="1:5" x14ac:dyDescent="0.75">
      <c r="A45" t="s">
        <v>8219</v>
      </c>
      <c r="B45">
        <v>263</v>
      </c>
      <c r="D45" t="s">
        <v>8221</v>
      </c>
      <c r="E45">
        <v>8</v>
      </c>
    </row>
    <row r="46" spans="1:5" x14ac:dyDescent="0.75">
      <c r="A46" t="s">
        <v>8219</v>
      </c>
      <c r="B46">
        <v>15</v>
      </c>
      <c r="D46" t="s">
        <v>8221</v>
      </c>
      <c r="E46">
        <v>1293</v>
      </c>
    </row>
    <row r="47" spans="1:5" x14ac:dyDescent="0.75">
      <c r="A47" t="s">
        <v>8219</v>
      </c>
      <c r="B47">
        <v>61</v>
      </c>
      <c r="D47" t="s">
        <v>8221</v>
      </c>
      <c r="E47">
        <v>17</v>
      </c>
    </row>
    <row r="48" spans="1:5" x14ac:dyDescent="0.75">
      <c r="A48" t="s">
        <v>8219</v>
      </c>
      <c r="B48">
        <v>45</v>
      </c>
      <c r="D48" t="s">
        <v>8221</v>
      </c>
      <c r="E48">
        <v>0</v>
      </c>
    </row>
    <row r="49" spans="1:5" x14ac:dyDescent="0.75">
      <c r="A49" t="s">
        <v>8219</v>
      </c>
      <c r="B49">
        <v>70</v>
      </c>
      <c r="D49" t="s">
        <v>8221</v>
      </c>
      <c r="E49">
        <v>13</v>
      </c>
    </row>
    <row r="50" spans="1:5" x14ac:dyDescent="0.75">
      <c r="A50" t="s">
        <v>8219</v>
      </c>
      <c r="B50">
        <v>38</v>
      </c>
      <c r="D50" t="s">
        <v>8221</v>
      </c>
      <c r="E50">
        <v>0</v>
      </c>
    </row>
    <row r="51" spans="1:5" x14ac:dyDescent="0.75">
      <c r="A51" t="s">
        <v>8219</v>
      </c>
      <c r="B51">
        <v>87</v>
      </c>
      <c r="D51" t="s">
        <v>8221</v>
      </c>
      <c r="E51">
        <v>0</v>
      </c>
    </row>
    <row r="52" spans="1:5" x14ac:dyDescent="0.75">
      <c r="A52" t="s">
        <v>8219</v>
      </c>
      <c r="B52">
        <v>22</v>
      </c>
      <c r="D52" t="s">
        <v>8221</v>
      </c>
      <c r="E52">
        <v>33</v>
      </c>
    </row>
    <row r="53" spans="1:5" x14ac:dyDescent="0.75">
      <c r="A53" t="s">
        <v>8219</v>
      </c>
      <c r="B53">
        <v>119</v>
      </c>
      <c r="D53" t="s">
        <v>8221</v>
      </c>
      <c r="E53">
        <v>12</v>
      </c>
    </row>
    <row r="54" spans="1:5" x14ac:dyDescent="0.75">
      <c r="A54" t="s">
        <v>8219</v>
      </c>
      <c r="B54">
        <v>52</v>
      </c>
      <c r="D54" t="s">
        <v>8221</v>
      </c>
      <c r="E54">
        <v>1</v>
      </c>
    </row>
    <row r="55" spans="1:5" x14ac:dyDescent="0.75">
      <c r="A55" t="s">
        <v>8219</v>
      </c>
      <c r="B55">
        <v>117</v>
      </c>
      <c r="D55" t="s">
        <v>8221</v>
      </c>
      <c r="E55">
        <v>1</v>
      </c>
    </row>
    <row r="56" spans="1:5" x14ac:dyDescent="0.75">
      <c r="A56" t="s">
        <v>8219</v>
      </c>
      <c r="B56">
        <v>52</v>
      </c>
      <c r="D56" t="s">
        <v>8221</v>
      </c>
      <c r="E56">
        <v>1</v>
      </c>
    </row>
    <row r="57" spans="1:5" x14ac:dyDescent="0.75">
      <c r="A57" t="s">
        <v>8219</v>
      </c>
      <c r="B57">
        <v>86</v>
      </c>
      <c r="D57" t="s">
        <v>8221</v>
      </c>
      <c r="E57">
        <v>1</v>
      </c>
    </row>
    <row r="58" spans="1:5" x14ac:dyDescent="0.75">
      <c r="A58" t="s">
        <v>8219</v>
      </c>
      <c r="B58">
        <v>174</v>
      </c>
      <c r="D58" t="s">
        <v>8221</v>
      </c>
      <c r="E58">
        <v>84</v>
      </c>
    </row>
    <row r="59" spans="1:5" x14ac:dyDescent="0.75">
      <c r="A59" t="s">
        <v>8219</v>
      </c>
      <c r="B59">
        <v>69</v>
      </c>
      <c r="D59" t="s">
        <v>8221</v>
      </c>
      <c r="E59">
        <v>38</v>
      </c>
    </row>
    <row r="60" spans="1:5" x14ac:dyDescent="0.75">
      <c r="A60" t="s">
        <v>8219</v>
      </c>
      <c r="B60">
        <v>75</v>
      </c>
      <c r="D60" t="s">
        <v>8221</v>
      </c>
      <c r="E60">
        <v>1</v>
      </c>
    </row>
    <row r="61" spans="1:5" x14ac:dyDescent="0.75">
      <c r="A61" t="s">
        <v>8219</v>
      </c>
      <c r="B61">
        <v>33</v>
      </c>
      <c r="D61" t="s">
        <v>8221</v>
      </c>
      <c r="E61">
        <v>76</v>
      </c>
    </row>
    <row r="62" spans="1:5" x14ac:dyDescent="0.75">
      <c r="A62" t="s">
        <v>8219</v>
      </c>
      <c r="B62">
        <v>108</v>
      </c>
      <c r="D62" t="s">
        <v>8221</v>
      </c>
      <c r="E62">
        <v>3</v>
      </c>
    </row>
    <row r="63" spans="1:5" x14ac:dyDescent="0.75">
      <c r="A63" t="s">
        <v>8219</v>
      </c>
      <c r="B63">
        <v>23</v>
      </c>
      <c r="D63" t="s">
        <v>8221</v>
      </c>
      <c r="E63">
        <v>0</v>
      </c>
    </row>
    <row r="64" spans="1:5" x14ac:dyDescent="0.75">
      <c r="A64" t="s">
        <v>8219</v>
      </c>
      <c r="B64">
        <v>48</v>
      </c>
      <c r="D64" t="s">
        <v>8221</v>
      </c>
      <c r="E64">
        <v>2</v>
      </c>
    </row>
    <row r="65" spans="1:5" x14ac:dyDescent="0.75">
      <c r="A65" t="s">
        <v>8219</v>
      </c>
      <c r="B65">
        <v>64</v>
      </c>
      <c r="D65" t="s">
        <v>8221</v>
      </c>
      <c r="E65">
        <v>0</v>
      </c>
    </row>
    <row r="66" spans="1:5" x14ac:dyDescent="0.75">
      <c r="A66" t="s">
        <v>8219</v>
      </c>
      <c r="B66">
        <v>24</v>
      </c>
      <c r="D66" t="s">
        <v>8221</v>
      </c>
      <c r="E66">
        <v>0</v>
      </c>
    </row>
    <row r="67" spans="1:5" x14ac:dyDescent="0.75">
      <c r="A67" t="s">
        <v>8219</v>
      </c>
      <c r="B67">
        <v>57</v>
      </c>
      <c r="D67" t="s">
        <v>8221</v>
      </c>
      <c r="E67">
        <v>0</v>
      </c>
    </row>
    <row r="68" spans="1:5" x14ac:dyDescent="0.75">
      <c r="A68" t="s">
        <v>8219</v>
      </c>
      <c r="B68">
        <v>26</v>
      </c>
      <c r="D68" t="s">
        <v>8221</v>
      </c>
      <c r="E68">
        <v>2</v>
      </c>
    </row>
    <row r="69" spans="1:5" x14ac:dyDescent="0.75">
      <c r="A69" t="s">
        <v>8219</v>
      </c>
      <c r="B69">
        <v>20</v>
      </c>
      <c r="D69" t="s">
        <v>8221</v>
      </c>
      <c r="E69">
        <v>0</v>
      </c>
    </row>
    <row r="70" spans="1:5" x14ac:dyDescent="0.75">
      <c r="A70" t="s">
        <v>8219</v>
      </c>
      <c r="B70">
        <v>36</v>
      </c>
      <c r="D70" t="s">
        <v>8221</v>
      </c>
      <c r="E70">
        <v>0</v>
      </c>
    </row>
    <row r="71" spans="1:5" x14ac:dyDescent="0.75">
      <c r="A71" t="s">
        <v>8219</v>
      </c>
      <c r="B71">
        <v>178</v>
      </c>
      <c r="D71" t="s">
        <v>8221</v>
      </c>
      <c r="E71">
        <v>0</v>
      </c>
    </row>
    <row r="72" spans="1:5" x14ac:dyDescent="0.75">
      <c r="A72" t="s">
        <v>8219</v>
      </c>
      <c r="B72">
        <v>17</v>
      </c>
      <c r="D72" t="s">
        <v>8221</v>
      </c>
      <c r="E72">
        <v>2</v>
      </c>
    </row>
    <row r="73" spans="1:5" x14ac:dyDescent="0.75">
      <c r="A73" t="s">
        <v>8219</v>
      </c>
      <c r="B73">
        <v>32</v>
      </c>
      <c r="D73" t="s">
        <v>8221</v>
      </c>
      <c r="E73">
        <v>0</v>
      </c>
    </row>
    <row r="74" spans="1:5" x14ac:dyDescent="0.75">
      <c r="A74" t="s">
        <v>8219</v>
      </c>
      <c r="B74">
        <v>41</v>
      </c>
      <c r="D74" t="s">
        <v>8221</v>
      </c>
      <c r="E74">
        <v>7</v>
      </c>
    </row>
    <row r="75" spans="1:5" x14ac:dyDescent="0.75">
      <c r="A75" t="s">
        <v>8219</v>
      </c>
      <c r="B75">
        <v>18</v>
      </c>
      <c r="D75" t="s">
        <v>8221</v>
      </c>
      <c r="E75">
        <v>0</v>
      </c>
    </row>
    <row r="76" spans="1:5" x14ac:dyDescent="0.75">
      <c r="A76" t="s">
        <v>8219</v>
      </c>
      <c r="B76">
        <v>29</v>
      </c>
      <c r="D76" t="s">
        <v>8221</v>
      </c>
      <c r="E76">
        <v>5</v>
      </c>
    </row>
    <row r="77" spans="1:5" x14ac:dyDescent="0.75">
      <c r="A77" t="s">
        <v>8219</v>
      </c>
      <c r="B77">
        <v>47</v>
      </c>
      <c r="D77" t="s">
        <v>8221</v>
      </c>
      <c r="E77">
        <v>0</v>
      </c>
    </row>
    <row r="78" spans="1:5" x14ac:dyDescent="0.75">
      <c r="A78" t="s">
        <v>8219</v>
      </c>
      <c r="B78">
        <v>15</v>
      </c>
      <c r="D78" t="s">
        <v>8221</v>
      </c>
      <c r="E78">
        <v>0</v>
      </c>
    </row>
    <row r="79" spans="1:5" x14ac:dyDescent="0.75">
      <c r="A79" t="s">
        <v>8219</v>
      </c>
      <c r="B79">
        <v>26</v>
      </c>
      <c r="D79" t="s">
        <v>8221</v>
      </c>
      <c r="E79">
        <v>1</v>
      </c>
    </row>
    <row r="80" spans="1:5" x14ac:dyDescent="0.75">
      <c r="A80" t="s">
        <v>8219</v>
      </c>
      <c r="B80">
        <v>35</v>
      </c>
      <c r="D80" t="s">
        <v>8221</v>
      </c>
      <c r="E80">
        <v>0</v>
      </c>
    </row>
    <row r="81" spans="1:5" x14ac:dyDescent="0.75">
      <c r="A81" t="s">
        <v>8219</v>
      </c>
      <c r="B81">
        <v>41</v>
      </c>
      <c r="D81" t="s">
        <v>8221</v>
      </c>
      <c r="E81">
        <v>5</v>
      </c>
    </row>
    <row r="82" spans="1:5" x14ac:dyDescent="0.75">
      <c r="A82" t="s">
        <v>8219</v>
      </c>
      <c r="B82">
        <v>47</v>
      </c>
      <c r="D82" t="s">
        <v>8221</v>
      </c>
      <c r="E82">
        <v>3</v>
      </c>
    </row>
    <row r="83" spans="1:5" x14ac:dyDescent="0.75">
      <c r="A83" t="s">
        <v>8219</v>
      </c>
      <c r="B83">
        <v>28</v>
      </c>
      <c r="D83" t="s">
        <v>8221</v>
      </c>
      <c r="E83">
        <v>6</v>
      </c>
    </row>
    <row r="84" spans="1:5" x14ac:dyDescent="0.75">
      <c r="A84" t="s">
        <v>8219</v>
      </c>
      <c r="B84">
        <v>100</v>
      </c>
      <c r="D84" t="s">
        <v>8221</v>
      </c>
      <c r="E84">
        <v>12</v>
      </c>
    </row>
    <row r="85" spans="1:5" x14ac:dyDescent="0.75">
      <c r="A85" t="s">
        <v>8219</v>
      </c>
      <c r="B85">
        <v>13</v>
      </c>
      <c r="D85" t="s">
        <v>8221</v>
      </c>
      <c r="E85">
        <v>13</v>
      </c>
    </row>
    <row r="86" spans="1:5" x14ac:dyDescent="0.75">
      <c r="A86" t="s">
        <v>8219</v>
      </c>
      <c r="B86">
        <v>7</v>
      </c>
      <c r="D86" t="s">
        <v>8221</v>
      </c>
      <c r="E86">
        <v>5</v>
      </c>
    </row>
    <row r="87" spans="1:5" x14ac:dyDescent="0.75">
      <c r="A87" t="s">
        <v>8219</v>
      </c>
      <c r="B87">
        <v>21</v>
      </c>
      <c r="D87" t="s">
        <v>8221</v>
      </c>
      <c r="E87">
        <v>2</v>
      </c>
    </row>
    <row r="88" spans="1:5" x14ac:dyDescent="0.75">
      <c r="A88" t="s">
        <v>8219</v>
      </c>
      <c r="B88">
        <v>17</v>
      </c>
      <c r="D88" t="s">
        <v>8221</v>
      </c>
      <c r="E88">
        <v>8</v>
      </c>
    </row>
    <row r="89" spans="1:5" x14ac:dyDescent="0.75">
      <c r="A89" t="s">
        <v>8219</v>
      </c>
      <c r="B89">
        <v>25</v>
      </c>
      <c r="D89" t="s">
        <v>8221</v>
      </c>
      <c r="E89">
        <v>0</v>
      </c>
    </row>
    <row r="90" spans="1:5" x14ac:dyDescent="0.75">
      <c r="A90" t="s">
        <v>8219</v>
      </c>
      <c r="B90">
        <v>60</v>
      </c>
      <c r="D90" t="s">
        <v>8221</v>
      </c>
      <c r="E90">
        <v>13</v>
      </c>
    </row>
    <row r="91" spans="1:5" x14ac:dyDescent="0.75">
      <c r="A91" t="s">
        <v>8219</v>
      </c>
      <c r="B91">
        <v>56</v>
      </c>
      <c r="D91" t="s">
        <v>8221</v>
      </c>
      <c r="E91">
        <v>0</v>
      </c>
    </row>
    <row r="92" spans="1:5" x14ac:dyDescent="0.75">
      <c r="A92" t="s">
        <v>8219</v>
      </c>
      <c r="B92">
        <v>16</v>
      </c>
      <c r="D92" t="s">
        <v>8221</v>
      </c>
      <c r="E92">
        <v>5</v>
      </c>
    </row>
    <row r="93" spans="1:5" x14ac:dyDescent="0.75">
      <c r="A93" t="s">
        <v>8219</v>
      </c>
      <c r="B93">
        <v>46</v>
      </c>
      <c r="D93" t="s">
        <v>8221</v>
      </c>
      <c r="E93">
        <v>8</v>
      </c>
    </row>
    <row r="94" spans="1:5" x14ac:dyDescent="0.75">
      <c r="A94" t="s">
        <v>8219</v>
      </c>
      <c r="B94">
        <v>43</v>
      </c>
      <c r="D94" t="s">
        <v>8221</v>
      </c>
      <c r="E94">
        <v>8</v>
      </c>
    </row>
    <row r="95" spans="1:5" x14ac:dyDescent="0.75">
      <c r="A95" t="s">
        <v>8219</v>
      </c>
      <c r="B95">
        <v>15</v>
      </c>
      <c r="D95" t="s">
        <v>8221</v>
      </c>
      <c r="E95">
        <v>0</v>
      </c>
    </row>
    <row r="96" spans="1:5" x14ac:dyDescent="0.75">
      <c r="A96" t="s">
        <v>8219</v>
      </c>
      <c r="B96">
        <v>12</v>
      </c>
      <c r="D96" t="s">
        <v>8221</v>
      </c>
      <c r="E96">
        <v>2</v>
      </c>
    </row>
    <row r="97" spans="1:5" x14ac:dyDescent="0.75">
      <c r="A97" t="s">
        <v>8219</v>
      </c>
      <c r="B97">
        <v>21</v>
      </c>
      <c r="D97" t="s">
        <v>8221</v>
      </c>
      <c r="E97">
        <v>3</v>
      </c>
    </row>
    <row r="98" spans="1:5" x14ac:dyDescent="0.75">
      <c r="A98" t="s">
        <v>8219</v>
      </c>
      <c r="B98">
        <v>34</v>
      </c>
      <c r="D98" t="s">
        <v>8221</v>
      </c>
      <c r="E98">
        <v>0</v>
      </c>
    </row>
    <row r="99" spans="1:5" x14ac:dyDescent="0.75">
      <c r="A99" t="s">
        <v>8219</v>
      </c>
      <c r="B99">
        <v>8</v>
      </c>
      <c r="D99" t="s">
        <v>8221</v>
      </c>
      <c r="E99">
        <v>0</v>
      </c>
    </row>
    <row r="100" spans="1:5" x14ac:dyDescent="0.75">
      <c r="A100" t="s">
        <v>8219</v>
      </c>
      <c r="B100">
        <v>60</v>
      </c>
      <c r="D100" t="s">
        <v>8221</v>
      </c>
      <c r="E100">
        <v>11</v>
      </c>
    </row>
    <row r="101" spans="1:5" x14ac:dyDescent="0.75">
      <c r="A101" t="s">
        <v>8219</v>
      </c>
      <c r="B101">
        <v>39</v>
      </c>
      <c r="D101" t="s">
        <v>8221</v>
      </c>
      <c r="E101">
        <v>0</v>
      </c>
    </row>
    <row r="102" spans="1:5" x14ac:dyDescent="0.75">
      <c r="A102" t="s">
        <v>8219</v>
      </c>
      <c r="B102">
        <v>26</v>
      </c>
      <c r="D102" t="s">
        <v>8221</v>
      </c>
      <c r="E102">
        <v>1</v>
      </c>
    </row>
    <row r="103" spans="1:5" x14ac:dyDescent="0.75">
      <c r="A103" t="s">
        <v>8219</v>
      </c>
      <c r="B103">
        <v>35</v>
      </c>
      <c r="D103" t="s">
        <v>8221</v>
      </c>
      <c r="E103">
        <v>0</v>
      </c>
    </row>
    <row r="104" spans="1:5" x14ac:dyDescent="0.75">
      <c r="A104" t="s">
        <v>8219</v>
      </c>
      <c r="B104">
        <v>65</v>
      </c>
      <c r="D104" t="s">
        <v>8221</v>
      </c>
      <c r="E104">
        <v>17</v>
      </c>
    </row>
    <row r="105" spans="1:5" x14ac:dyDescent="0.75">
      <c r="A105" t="s">
        <v>8219</v>
      </c>
      <c r="B105">
        <v>49</v>
      </c>
      <c r="D105" t="s">
        <v>8221</v>
      </c>
      <c r="E105">
        <v>2</v>
      </c>
    </row>
    <row r="106" spans="1:5" x14ac:dyDescent="0.75">
      <c r="A106" t="s">
        <v>8219</v>
      </c>
      <c r="B106">
        <v>10</v>
      </c>
      <c r="D106" t="s">
        <v>8221</v>
      </c>
      <c r="E106">
        <v>1</v>
      </c>
    </row>
    <row r="107" spans="1:5" x14ac:dyDescent="0.75">
      <c r="A107" t="s">
        <v>8219</v>
      </c>
      <c r="B107">
        <v>60</v>
      </c>
      <c r="D107" t="s">
        <v>8221</v>
      </c>
      <c r="E107">
        <v>2</v>
      </c>
    </row>
    <row r="108" spans="1:5" x14ac:dyDescent="0.75">
      <c r="A108" t="s">
        <v>8219</v>
      </c>
      <c r="B108">
        <v>27</v>
      </c>
      <c r="D108" t="s">
        <v>8221</v>
      </c>
      <c r="E108">
        <v>16</v>
      </c>
    </row>
    <row r="109" spans="1:5" x14ac:dyDescent="0.75">
      <c r="A109" t="s">
        <v>8219</v>
      </c>
      <c r="B109">
        <v>69</v>
      </c>
      <c r="D109" t="s">
        <v>8221</v>
      </c>
      <c r="E109">
        <v>1</v>
      </c>
    </row>
    <row r="110" spans="1:5" x14ac:dyDescent="0.75">
      <c r="A110" t="s">
        <v>8219</v>
      </c>
      <c r="B110">
        <v>47</v>
      </c>
      <c r="D110" t="s">
        <v>8221</v>
      </c>
      <c r="E110">
        <v>4</v>
      </c>
    </row>
    <row r="111" spans="1:5" x14ac:dyDescent="0.75">
      <c r="A111" t="s">
        <v>8219</v>
      </c>
      <c r="B111">
        <v>47</v>
      </c>
      <c r="D111" t="s">
        <v>8221</v>
      </c>
      <c r="E111">
        <v>5</v>
      </c>
    </row>
    <row r="112" spans="1:5" x14ac:dyDescent="0.75">
      <c r="A112" t="s">
        <v>8219</v>
      </c>
      <c r="B112">
        <v>26</v>
      </c>
      <c r="D112" t="s">
        <v>8221</v>
      </c>
      <c r="E112">
        <v>7</v>
      </c>
    </row>
    <row r="113" spans="1:5" x14ac:dyDescent="0.75">
      <c r="A113" t="s">
        <v>8219</v>
      </c>
      <c r="B113">
        <v>53</v>
      </c>
      <c r="D113" t="s">
        <v>8221</v>
      </c>
      <c r="E113">
        <v>0</v>
      </c>
    </row>
    <row r="114" spans="1:5" x14ac:dyDescent="0.75">
      <c r="A114" t="s">
        <v>8219</v>
      </c>
      <c r="B114">
        <v>81</v>
      </c>
      <c r="D114" t="s">
        <v>8221</v>
      </c>
      <c r="E114">
        <v>12</v>
      </c>
    </row>
    <row r="115" spans="1:5" x14ac:dyDescent="0.75">
      <c r="A115" t="s">
        <v>8219</v>
      </c>
      <c r="B115">
        <v>78</v>
      </c>
      <c r="D115" t="s">
        <v>8221</v>
      </c>
      <c r="E115">
        <v>2</v>
      </c>
    </row>
    <row r="116" spans="1:5" x14ac:dyDescent="0.75">
      <c r="A116" t="s">
        <v>8219</v>
      </c>
      <c r="B116">
        <v>35</v>
      </c>
      <c r="D116" t="s">
        <v>8221</v>
      </c>
      <c r="E116">
        <v>5</v>
      </c>
    </row>
    <row r="117" spans="1:5" x14ac:dyDescent="0.75">
      <c r="A117" t="s">
        <v>8219</v>
      </c>
      <c r="B117">
        <v>22</v>
      </c>
      <c r="D117" t="s">
        <v>8221</v>
      </c>
      <c r="E117">
        <v>2</v>
      </c>
    </row>
    <row r="118" spans="1:5" x14ac:dyDescent="0.75">
      <c r="A118" t="s">
        <v>8219</v>
      </c>
      <c r="B118">
        <v>57</v>
      </c>
      <c r="D118" t="s">
        <v>8221</v>
      </c>
      <c r="E118">
        <v>3</v>
      </c>
    </row>
    <row r="119" spans="1:5" x14ac:dyDescent="0.75">
      <c r="A119" t="s">
        <v>8219</v>
      </c>
      <c r="B119">
        <v>27</v>
      </c>
      <c r="D119" t="s">
        <v>8221</v>
      </c>
      <c r="E119">
        <v>0</v>
      </c>
    </row>
    <row r="120" spans="1:5" x14ac:dyDescent="0.75">
      <c r="A120" t="s">
        <v>8219</v>
      </c>
      <c r="B120">
        <v>39</v>
      </c>
      <c r="D120" t="s">
        <v>8221</v>
      </c>
      <c r="E120">
        <v>49</v>
      </c>
    </row>
    <row r="121" spans="1:5" x14ac:dyDescent="0.75">
      <c r="A121" t="s">
        <v>8219</v>
      </c>
      <c r="B121">
        <v>37</v>
      </c>
      <c r="D121" t="s">
        <v>8221</v>
      </c>
      <c r="E121">
        <v>1</v>
      </c>
    </row>
    <row r="122" spans="1:5" x14ac:dyDescent="0.75">
      <c r="A122" t="s">
        <v>8219</v>
      </c>
      <c r="B122">
        <v>137</v>
      </c>
      <c r="D122" t="s">
        <v>8221</v>
      </c>
      <c r="E122">
        <v>2</v>
      </c>
    </row>
    <row r="123" spans="1:5" x14ac:dyDescent="0.75">
      <c r="A123" t="s">
        <v>8219</v>
      </c>
      <c r="B123">
        <v>376</v>
      </c>
      <c r="D123" t="s">
        <v>8221</v>
      </c>
      <c r="E123">
        <v>0</v>
      </c>
    </row>
    <row r="124" spans="1:5" x14ac:dyDescent="0.75">
      <c r="A124" t="s">
        <v>8219</v>
      </c>
      <c r="B124">
        <v>202</v>
      </c>
      <c r="D124" t="s">
        <v>8221</v>
      </c>
      <c r="E124">
        <v>0</v>
      </c>
    </row>
    <row r="125" spans="1:5" x14ac:dyDescent="0.75">
      <c r="A125" t="s">
        <v>8219</v>
      </c>
      <c r="B125">
        <v>328</v>
      </c>
      <c r="D125" t="s">
        <v>8221</v>
      </c>
      <c r="E125">
        <v>11</v>
      </c>
    </row>
    <row r="126" spans="1:5" x14ac:dyDescent="0.75">
      <c r="A126" t="s">
        <v>8219</v>
      </c>
      <c r="B126">
        <v>84</v>
      </c>
      <c r="D126" t="s">
        <v>8221</v>
      </c>
      <c r="E126">
        <v>1</v>
      </c>
    </row>
    <row r="127" spans="1:5" x14ac:dyDescent="0.75">
      <c r="A127" t="s">
        <v>8219</v>
      </c>
      <c r="B127">
        <v>96</v>
      </c>
      <c r="D127" t="s">
        <v>8221</v>
      </c>
      <c r="E127">
        <v>8</v>
      </c>
    </row>
    <row r="128" spans="1:5" x14ac:dyDescent="0.75">
      <c r="A128" t="s">
        <v>8219</v>
      </c>
      <c r="B128">
        <v>223</v>
      </c>
      <c r="D128" t="s">
        <v>8221</v>
      </c>
      <c r="E128">
        <v>5</v>
      </c>
    </row>
    <row r="129" spans="1:5" x14ac:dyDescent="0.75">
      <c r="A129" t="s">
        <v>8219</v>
      </c>
      <c r="B129">
        <v>62</v>
      </c>
      <c r="D129" t="s">
        <v>8221</v>
      </c>
      <c r="E129">
        <v>39</v>
      </c>
    </row>
    <row r="130" spans="1:5" x14ac:dyDescent="0.75">
      <c r="A130" t="s">
        <v>8219</v>
      </c>
      <c r="B130">
        <v>146</v>
      </c>
      <c r="D130" t="s">
        <v>8221</v>
      </c>
      <c r="E130">
        <v>0</v>
      </c>
    </row>
    <row r="131" spans="1:5" x14ac:dyDescent="0.75">
      <c r="A131" t="s">
        <v>8219</v>
      </c>
      <c r="B131">
        <v>235</v>
      </c>
      <c r="D131" t="s">
        <v>8221</v>
      </c>
      <c r="E131">
        <v>0</v>
      </c>
    </row>
    <row r="132" spans="1:5" x14ac:dyDescent="0.75">
      <c r="A132" t="s">
        <v>8219</v>
      </c>
      <c r="B132">
        <v>437</v>
      </c>
      <c r="D132" t="s">
        <v>8221</v>
      </c>
      <c r="E132">
        <v>2</v>
      </c>
    </row>
    <row r="133" spans="1:5" x14ac:dyDescent="0.75">
      <c r="A133" t="s">
        <v>8219</v>
      </c>
      <c r="B133">
        <v>77</v>
      </c>
      <c r="D133" t="s">
        <v>8221</v>
      </c>
      <c r="E133">
        <v>170</v>
      </c>
    </row>
    <row r="134" spans="1:5" x14ac:dyDescent="0.75">
      <c r="A134" t="s">
        <v>8219</v>
      </c>
      <c r="B134">
        <v>108</v>
      </c>
      <c r="D134" t="s">
        <v>8221</v>
      </c>
      <c r="E134">
        <v>5</v>
      </c>
    </row>
    <row r="135" spans="1:5" x14ac:dyDescent="0.75">
      <c r="A135" t="s">
        <v>8219</v>
      </c>
      <c r="B135">
        <v>7</v>
      </c>
      <c r="D135" t="s">
        <v>8221</v>
      </c>
      <c r="E135">
        <v>14</v>
      </c>
    </row>
    <row r="136" spans="1:5" x14ac:dyDescent="0.75">
      <c r="A136" t="s">
        <v>8219</v>
      </c>
      <c r="B136">
        <v>314</v>
      </c>
      <c r="D136" t="s">
        <v>8221</v>
      </c>
      <c r="E136">
        <v>1</v>
      </c>
    </row>
    <row r="137" spans="1:5" x14ac:dyDescent="0.75">
      <c r="A137" t="s">
        <v>8219</v>
      </c>
      <c r="B137">
        <v>188</v>
      </c>
      <c r="D137" t="s">
        <v>8221</v>
      </c>
      <c r="E137">
        <v>0</v>
      </c>
    </row>
    <row r="138" spans="1:5" x14ac:dyDescent="0.75">
      <c r="A138" t="s">
        <v>8219</v>
      </c>
      <c r="B138">
        <v>275</v>
      </c>
      <c r="D138" t="s">
        <v>8221</v>
      </c>
      <c r="E138">
        <v>124</v>
      </c>
    </row>
    <row r="139" spans="1:5" x14ac:dyDescent="0.75">
      <c r="A139" t="s">
        <v>8219</v>
      </c>
      <c r="B139">
        <v>560</v>
      </c>
      <c r="D139" t="s">
        <v>8221</v>
      </c>
      <c r="E139">
        <v>0</v>
      </c>
    </row>
    <row r="140" spans="1:5" x14ac:dyDescent="0.75">
      <c r="A140" t="s">
        <v>8219</v>
      </c>
      <c r="B140">
        <v>688</v>
      </c>
      <c r="D140" t="s">
        <v>8221</v>
      </c>
      <c r="E140">
        <v>0</v>
      </c>
    </row>
    <row r="141" spans="1:5" x14ac:dyDescent="0.75">
      <c r="A141" t="s">
        <v>8219</v>
      </c>
      <c r="B141">
        <v>942</v>
      </c>
      <c r="D141" t="s">
        <v>8221</v>
      </c>
      <c r="E141">
        <v>55</v>
      </c>
    </row>
    <row r="142" spans="1:5" x14ac:dyDescent="0.75">
      <c r="A142" t="s">
        <v>8219</v>
      </c>
      <c r="B142">
        <v>88</v>
      </c>
      <c r="D142" t="s">
        <v>8221</v>
      </c>
      <c r="E142">
        <v>140</v>
      </c>
    </row>
    <row r="143" spans="1:5" x14ac:dyDescent="0.75">
      <c r="A143" t="s">
        <v>8219</v>
      </c>
      <c r="B143">
        <v>220</v>
      </c>
      <c r="D143" t="s">
        <v>8221</v>
      </c>
      <c r="E143">
        <v>21</v>
      </c>
    </row>
    <row r="144" spans="1:5" x14ac:dyDescent="0.75">
      <c r="A144" t="s">
        <v>8219</v>
      </c>
      <c r="B144">
        <v>145</v>
      </c>
      <c r="D144" t="s">
        <v>8221</v>
      </c>
      <c r="E144">
        <v>1</v>
      </c>
    </row>
    <row r="145" spans="1:5" x14ac:dyDescent="0.75">
      <c r="A145" t="s">
        <v>8219</v>
      </c>
      <c r="B145">
        <v>963</v>
      </c>
      <c r="D145" t="s">
        <v>8221</v>
      </c>
      <c r="E145">
        <v>147</v>
      </c>
    </row>
    <row r="146" spans="1:5" x14ac:dyDescent="0.75">
      <c r="A146" t="s">
        <v>8219</v>
      </c>
      <c r="B146">
        <v>91</v>
      </c>
      <c r="D146" t="s">
        <v>8221</v>
      </c>
      <c r="E146">
        <v>11</v>
      </c>
    </row>
    <row r="147" spans="1:5" x14ac:dyDescent="0.75">
      <c r="A147" t="s">
        <v>8219</v>
      </c>
      <c r="B147">
        <v>58</v>
      </c>
      <c r="D147" t="s">
        <v>8221</v>
      </c>
      <c r="E147">
        <v>125</v>
      </c>
    </row>
    <row r="148" spans="1:5" x14ac:dyDescent="0.75">
      <c r="A148" t="s">
        <v>8219</v>
      </c>
      <c r="B148">
        <v>36</v>
      </c>
      <c r="D148" t="s">
        <v>8221</v>
      </c>
      <c r="E148">
        <v>1</v>
      </c>
    </row>
    <row r="149" spans="1:5" x14ac:dyDescent="0.75">
      <c r="A149" t="s">
        <v>8219</v>
      </c>
      <c r="B149">
        <v>165</v>
      </c>
      <c r="D149" t="s">
        <v>8221</v>
      </c>
      <c r="E149">
        <v>0</v>
      </c>
    </row>
    <row r="150" spans="1:5" x14ac:dyDescent="0.75">
      <c r="A150" t="s">
        <v>8219</v>
      </c>
      <c r="B150">
        <v>111</v>
      </c>
      <c r="D150" t="s">
        <v>8221</v>
      </c>
      <c r="E150">
        <v>0</v>
      </c>
    </row>
    <row r="151" spans="1:5" x14ac:dyDescent="0.75">
      <c r="A151" t="s">
        <v>8219</v>
      </c>
      <c r="B151">
        <v>1596</v>
      </c>
      <c r="D151" t="s">
        <v>8221</v>
      </c>
      <c r="E151">
        <v>3</v>
      </c>
    </row>
    <row r="152" spans="1:5" x14ac:dyDescent="0.75">
      <c r="A152" t="s">
        <v>8219</v>
      </c>
      <c r="B152">
        <v>61</v>
      </c>
      <c r="D152" t="s">
        <v>8221</v>
      </c>
      <c r="E152">
        <v>0</v>
      </c>
    </row>
    <row r="153" spans="1:5" x14ac:dyDescent="0.75">
      <c r="A153" t="s">
        <v>8219</v>
      </c>
      <c r="B153">
        <v>287</v>
      </c>
      <c r="D153" t="s">
        <v>8221</v>
      </c>
      <c r="E153">
        <v>0</v>
      </c>
    </row>
    <row r="154" spans="1:5" x14ac:dyDescent="0.75">
      <c r="A154" t="s">
        <v>8219</v>
      </c>
      <c r="B154">
        <v>65</v>
      </c>
      <c r="D154" t="s">
        <v>8221</v>
      </c>
      <c r="E154">
        <v>0</v>
      </c>
    </row>
    <row r="155" spans="1:5" x14ac:dyDescent="0.75">
      <c r="A155" t="s">
        <v>8219</v>
      </c>
      <c r="B155">
        <v>118</v>
      </c>
      <c r="D155" t="s">
        <v>8221</v>
      </c>
      <c r="E155">
        <v>0</v>
      </c>
    </row>
    <row r="156" spans="1:5" x14ac:dyDescent="0.75">
      <c r="A156" t="s">
        <v>8219</v>
      </c>
      <c r="B156">
        <v>113</v>
      </c>
      <c r="D156" t="s">
        <v>8221</v>
      </c>
      <c r="E156">
        <v>3</v>
      </c>
    </row>
    <row r="157" spans="1:5" x14ac:dyDescent="0.75">
      <c r="A157" t="s">
        <v>8219</v>
      </c>
      <c r="B157">
        <v>332</v>
      </c>
      <c r="D157" t="s">
        <v>8221</v>
      </c>
      <c r="E157">
        <v>0</v>
      </c>
    </row>
    <row r="158" spans="1:5" x14ac:dyDescent="0.75">
      <c r="A158" t="s">
        <v>8219</v>
      </c>
      <c r="B158">
        <v>62</v>
      </c>
      <c r="D158" t="s">
        <v>8221</v>
      </c>
      <c r="E158">
        <v>1</v>
      </c>
    </row>
    <row r="159" spans="1:5" x14ac:dyDescent="0.75">
      <c r="A159" t="s">
        <v>8219</v>
      </c>
      <c r="B159">
        <v>951</v>
      </c>
      <c r="D159" t="s">
        <v>8221</v>
      </c>
      <c r="E159">
        <v>3</v>
      </c>
    </row>
    <row r="160" spans="1:5" x14ac:dyDescent="0.75">
      <c r="A160" t="s">
        <v>8219</v>
      </c>
      <c r="B160">
        <v>415</v>
      </c>
      <c r="D160" t="s">
        <v>8221</v>
      </c>
      <c r="E160">
        <v>22</v>
      </c>
    </row>
    <row r="161" spans="1:5" x14ac:dyDescent="0.75">
      <c r="A161" t="s">
        <v>8219</v>
      </c>
      <c r="B161">
        <v>305</v>
      </c>
      <c r="D161" t="s">
        <v>8221</v>
      </c>
      <c r="E161">
        <v>26</v>
      </c>
    </row>
    <row r="162" spans="1:5" x14ac:dyDescent="0.75">
      <c r="A162" t="s">
        <v>8219</v>
      </c>
      <c r="B162">
        <v>2139</v>
      </c>
      <c r="D162" t="s">
        <v>8221</v>
      </c>
      <c r="E162">
        <v>4</v>
      </c>
    </row>
    <row r="163" spans="1:5" x14ac:dyDescent="0.75">
      <c r="A163" t="s">
        <v>8219</v>
      </c>
      <c r="B163">
        <v>79</v>
      </c>
      <c r="D163" t="s">
        <v>8221</v>
      </c>
      <c r="E163">
        <v>0</v>
      </c>
    </row>
    <row r="164" spans="1:5" x14ac:dyDescent="0.75">
      <c r="A164" t="s">
        <v>8219</v>
      </c>
      <c r="B164">
        <v>179</v>
      </c>
      <c r="D164" t="s">
        <v>8221</v>
      </c>
      <c r="E164">
        <v>4</v>
      </c>
    </row>
    <row r="165" spans="1:5" x14ac:dyDescent="0.75">
      <c r="A165" t="s">
        <v>8219</v>
      </c>
      <c r="B165">
        <v>202</v>
      </c>
      <c r="D165" t="s">
        <v>8221</v>
      </c>
      <c r="E165">
        <v>9</v>
      </c>
    </row>
    <row r="166" spans="1:5" x14ac:dyDescent="0.75">
      <c r="A166" t="s">
        <v>8219</v>
      </c>
      <c r="B166">
        <v>760</v>
      </c>
      <c r="D166" t="s">
        <v>8221</v>
      </c>
      <c r="E166">
        <v>5</v>
      </c>
    </row>
    <row r="167" spans="1:5" x14ac:dyDescent="0.75">
      <c r="A167" t="s">
        <v>8219</v>
      </c>
      <c r="B167">
        <v>563</v>
      </c>
      <c r="D167" t="s">
        <v>8221</v>
      </c>
      <c r="E167">
        <v>14</v>
      </c>
    </row>
    <row r="168" spans="1:5" x14ac:dyDescent="0.75">
      <c r="A168" t="s">
        <v>8219</v>
      </c>
      <c r="B168">
        <v>135</v>
      </c>
      <c r="D168" t="s">
        <v>8221</v>
      </c>
      <c r="E168">
        <v>1</v>
      </c>
    </row>
    <row r="169" spans="1:5" x14ac:dyDescent="0.75">
      <c r="A169" t="s">
        <v>8219</v>
      </c>
      <c r="B169">
        <v>290</v>
      </c>
      <c r="D169" t="s">
        <v>8221</v>
      </c>
      <c r="E169">
        <v>10</v>
      </c>
    </row>
    <row r="170" spans="1:5" x14ac:dyDescent="0.75">
      <c r="A170" t="s">
        <v>8219</v>
      </c>
      <c r="B170">
        <v>447</v>
      </c>
      <c r="D170" t="s">
        <v>8221</v>
      </c>
      <c r="E170">
        <v>3</v>
      </c>
    </row>
    <row r="171" spans="1:5" x14ac:dyDescent="0.75">
      <c r="A171" t="s">
        <v>8219</v>
      </c>
      <c r="B171">
        <v>232</v>
      </c>
      <c r="D171" t="s">
        <v>8221</v>
      </c>
      <c r="E171">
        <v>1</v>
      </c>
    </row>
    <row r="172" spans="1:5" x14ac:dyDescent="0.75">
      <c r="A172" t="s">
        <v>8219</v>
      </c>
      <c r="B172">
        <v>168</v>
      </c>
      <c r="D172" t="s">
        <v>8221</v>
      </c>
      <c r="E172">
        <v>0</v>
      </c>
    </row>
    <row r="173" spans="1:5" x14ac:dyDescent="0.75">
      <c r="A173" t="s">
        <v>8219</v>
      </c>
      <c r="B173">
        <v>128</v>
      </c>
      <c r="D173" t="s">
        <v>8221</v>
      </c>
      <c r="E173">
        <v>5</v>
      </c>
    </row>
    <row r="174" spans="1:5" x14ac:dyDescent="0.75">
      <c r="A174" t="s">
        <v>8219</v>
      </c>
      <c r="B174">
        <v>493</v>
      </c>
      <c r="D174" t="s">
        <v>8221</v>
      </c>
      <c r="E174">
        <v>2</v>
      </c>
    </row>
    <row r="175" spans="1:5" x14ac:dyDescent="0.75">
      <c r="A175" t="s">
        <v>8219</v>
      </c>
      <c r="B175">
        <v>131</v>
      </c>
      <c r="D175" t="s">
        <v>8221</v>
      </c>
      <c r="E175">
        <v>68</v>
      </c>
    </row>
    <row r="176" spans="1:5" x14ac:dyDescent="0.75">
      <c r="A176" t="s">
        <v>8219</v>
      </c>
      <c r="B176">
        <v>50</v>
      </c>
      <c r="D176" t="s">
        <v>8221</v>
      </c>
      <c r="E176">
        <v>3</v>
      </c>
    </row>
    <row r="177" spans="1:5" x14ac:dyDescent="0.75">
      <c r="A177" t="s">
        <v>8219</v>
      </c>
      <c r="B177">
        <v>665</v>
      </c>
      <c r="D177" t="s">
        <v>8221</v>
      </c>
      <c r="E177">
        <v>34</v>
      </c>
    </row>
    <row r="178" spans="1:5" x14ac:dyDescent="0.75">
      <c r="A178" t="s">
        <v>8219</v>
      </c>
      <c r="B178">
        <v>129</v>
      </c>
      <c r="D178" t="s">
        <v>8221</v>
      </c>
      <c r="E178">
        <v>0</v>
      </c>
    </row>
    <row r="179" spans="1:5" x14ac:dyDescent="0.75">
      <c r="A179" t="s">
        <v>8219</v>
      </c>
      <c r="B179">
        <v>142</v>
      </c>
      <c r="D179" t="s">
        <v>8221</v>
      </c>
      <c r="E179">
        <v>3</v>
      </c>
    </row>
    <row r="180" spans="1:5" x14ac:dyDescent="0.75">
      <c r="A180" t="s">
        <v>8219</v>
      </c>
      <c r="B180">
        <v>2436</v>
      </c>
      <c r="D180" t="s">
        <v>8221</v>
      </c>
      <c r="E180">
        <v>0</v>
      </c>
    </row>
    <row r="181" spans="1:5" x14ac:dyDescent="0.75">
      <c r="A181" t="s">
        <v>8219</v>
      </c>
      <c r="B181">
        <v>244</v>
      </c>
      <c r="D181" t="s">
        <v>8221</v>
      </c>
      <c r="E181">
        <v>70</v>
      </c>
    </row>
    <row r="182" spans="1:5" x14ac:dyDescent="0.75">
      <c r="A182" t="s">
        <v>8219</v>
      </c>
      <c r="B182">
        <v>298</v>
      </c>
      <c r="D182" t="s">
        <v>8221</v>
      </c>
      <c r="E182">
        <v>1</v>
      </c>
    </row>
    <row r="183" spans="1:5" x14ac:dyDescent="0.75">
      <c r="A183" t="s">
        <v>8219</v>
      </c>
      <c r="B183">
        <v>251</v>
      </c>
      <c r="D183" t="s">
        <v>8221</v>
      </c>
      <c r="E183">
        <v>1</v>
      </c>
    </row>
    <row r="184" spans="1:5" x14ac:dyDescent="0.75">
      <c r="A184" t="s">
        <v>8219</v>
      </c>
      <c r="B184">
        <v>108</v>
      </c>
      <c r="D184" t="s">
        <v>8221</v>
      </c>
      <c r="E184">
        <v>1</v>
      </c>
    </row>
    <row r="185" spans="1:5" x14ac:dyDescent="0.75">
      <c r="A185" t="s">
        <v>8219</v>
      </c>
      <c r="B185">
        <v>82</v>
      </c>
      <c r="D185" t="s">
        <v>8221</v>
      </c>
      <c r="E185">
        <v>2</v>
      </c>
    </row>
    <row r="186" spans="1:5" x14ac:dyDescent="0.75">
      <c r="A186" t="s">
        <v>8219</v>
      </c>
      <c r="B186">
        <v>74</v>
      </c>
      <c r="D186" t="s">
        <v>8221</v>
      </c>
      <c r="E186">
        <v>2</v>
      </c>
    </row>
    <row r="187" spans="1:5" x14ac:dyDescent="0.75">
      <c r="A187" t="s">
        <v>8219</v>
      </c>
      <c r="B187">
        <v>189</v>
      </c>
      <c r="D187" t="s">
        <v>8221</v>
      </c>
      <c r="E187">
        <v>34</v>
      </c>
    </row>
    <row r="188" spans="1:5" x14ac:dyDescent="0.75">
      <c r="A188" t="s">
        <v>8219</v>
      </c>
      <c r="B188">
        <v>80</v>
      </c>
      <c r="D188" t="s">
        <v>8221</v>
      </c>
      <c r="E188">
        <v>2</v>
      </c>
    </row>
    <row r="189" spans="1:5" x14ac:dyDescent="0.75">
      <c r="A189" t="s">
        <v>8219</v>
      </c>
      <c r="B189">
        <v>576</v>
      </c>
      <c r="D189" t="s">
        <v>8221</v>
      </c>
      <c r="E189">
        <v>0</v>
      </c>
    </row>
    <row r="190" spans="1:5" x14ac:dyDescent="0.75">
      <c r="A190" t="s">
        <v>8219</v>
      </c>
      <c r="B190">
        <v>202</v>
      </c>
      <c r="D190" t="s">
        <v>8221</v>
      </c>
      <c r="E190">
        <v>1</v>
      </c>
    </row>
    <row r="191" spans="1:5" x14ac:dyDescent="0.75">
      <c r="A191" t="s">
        <v>8219</v>
      </c>
      <c r="B191">
        <v>238</v>
      </c>
      <c r="D191" t="s">
        <v>8221</v>
      </c>
      <c r="E191">
        <v>8</v>
      </c>
    </row>
    <row r="192" spans="1:5" x14ac:dyDescent="0.75">
      <c r="A192" t="s">
        <v>8219</v>
      </c>
      <c r="B192">
        <v>36</v>
      </c>
      <c r="D192" t="s">
        <v>8221</v>
      </c>
      <c r="E192">
        <v>4</v>
      </c>
    </row>
    <row r="193" spans="1:5" x14ac:dyDescent="0.75">
      <c r="A193" t="s">
        <v>8219</v>
      </c>
      <c r="B193">
        <v>150</v>
      </c>
      <c r="D193" t="s">
        <v>8221</v>
      </c>
      <c r="E193">
        <v>28</v>
      </c>
    </row>
    <row r="194" spans="1:5" x14ac:dyDescent="0.75">
      <c r="A194" t="s">
        <v>8219</v>
      </c>
      <c r="B194">
        <v>146</v>
      </c>
      <c r="D194" t="s">
        <v>8221</v>
      </c>
      <c r="E194">
        <v>0</v>
      </c>
    </row>
    <row r="195" spans="1:5" x14ac:dyDescent="0.75">
      <c r="A195" t="s">
        <v>8219</v>
      </c>
      <c r="B195">
        <v>222</v>
      </c>
      <c r="D195" t="s">
        <v>8221</v>
      </c>
      <c r="E195">
        <v>6</v>
      </c>
    </row>
    <row r="196" spans="1:5" x14ac:dyDescent="0.75">
      <c r="A196" t="s">
        <v>8219</v>
      </c>
      <c r="B196">
        <v>120</v>
      </c>
      <c r="D196" t="s">
        <v>8221</v>
      </c>
      <c r="E196">
        <v>22</v>
      </c>
    </row>
    <row r="197" spans="1:5" x14ac:dyDescent="0.75">
      <c r="A197" t="s">
        <v>8219</v>
      </c>
      <c r="B197">
        <v>126</v>
      </c>
      <c r="D197" t="s">
        <v>8221</v>
      </c>
      <c r="E197">
        <v>0</v>
      </c>
    </row>
    <row r="198" spans="1:5" x14ac:dyDescent="0.75">
      <c r="A198" t="s">
        <v>8219</v>
      </c>
      <c r="B198">
        <v>158</v>
      </c>
      <c r="D198" t="s">
        <v>8221</v>
      </c>
      <c r="E198">
        <v>1</v>
      </c>
    </row>
    <row r="199" spans="1:5" x14ac:dyDescent="0.75">
      <c r="A199" t="s">
        <v>8219</v>
      </c>
      <c r="B199">
        <v>316</v>
      </c>
      <c r="D199" t="s">
        <v>8221</v>
      </c>
      <c r="E199">
        <v>20</v>
      </c>
    </row>
    <row r="200" spans="1:5" x14ac:dyDescent="0.75">
      <c r="A200" t="s">
        <v>8219</v>
      </c>
      <c r="B200">
        <v>284</v>
      </c>
      <c r="D200" t="s">
        <v>8221</v>
      </c>
      <c r="E200">
        <v>0</v>
      </c>
    </row>
    <row r="201" spans="1:5" x14ac:dyDescent="0.75">
      <c r="A201" t="s">
        <v>8219</v>
      </c>
      <c r="B201">
        <v>51</v>
      </c>
      <c r="D201" t="s">
        <v>8221</v>
      </c>
      <c r="E201">
        <v>1</v>
      </c>
    </row>
    <row r="202" spans="1:5" x14ac:dyDescent="0.75">
      <c r="A202" t="s">
        <v>8219</v>
      </c>
      <c r="B202">
        <v>158</v>
      </c>
      <c r="D202" t="s">
        <v>8221</v>
      </c>
      <c r="E202">
        <v>3</v>
      </c>
    </row>
    <row r="203" spans="1:5" x14ac:dyDescent="0.75">
      <c r="A203" t="s">
        <v>8219</v>
      </c>
      <c r="B203">
        <v>337</v>
      </c>
      <c r="D203" t="s">
        <v>8221</v>
      </c>
      <c r="E203">
        <v>2</v>
      </c>
    </row>
    <row r="204" spans="1:5" x14ac:dyDescent="0.75">
      <c r="A204" t="s">
        <v>8219</v>
      </c>
      <c r="B204">
        <v>186</v>
      </c>
      <c r="D204" t="s">
        <v>8221</v>
      </c>
      <c r="E204">
        <v>0</v>
      </c>
    </row>
    <row r="205" spans="1:5" x14ac:dyDescent="0.75">
      <c r="A205" t="s">
        <v>8219</v>
      </c>
      <c r="B205">
        <v>58</v>
      </c>
      <c r="D205" t="s">
        <v>8221</v>
      </c>
      <c r="E205">
        <v>2</v>
      </c>
    </row>
    <row r="206" spans="1:5" x14ac:dyDescent="0.75">
      <c r="A206" t="s">
        <v>8219</v>
      </c>
      <c r="B206">
        <v>82</v>
      </c>
      <c r="D206" t="s">
        <v>8221</v>
      </c>
      <c r="E206">
        <v>1</v>
      </c>
    </row>
    <row r="207" spans="1:5" x14ac:dyDescent="0.75">
      <c r="A207" t="s">
        <v>8219</v>
      </c>
      <c r="B207">
        <v>736</v>
      </c>
      <c r="D207" t="s">
        <v>8221</v>
      </c>
      <c r="E207">
        <v>0</v>
      </c>
    </row>
    <row r="208" spans="1:5" x14ac:dyDescent="0.75">
      <c r="A208" t="s">
        <v>8219</v>
      </c>
      <c r="B208">
        <v>1151</v>
      </c>
      <c r="D208" t="s">
        <v>8221</v>
      </c>
      <c r="E208">
        <v>1</v>
      </c>
    </row>
    <row r="209" spans="1:5" x14ac:dyDescent="0.75">
      <c r="A209" t="s">
        <v>8219</v>
      </c>
      <c r="B209">
        <v>34</v>
      </c>
      <c r="D209" t="s">
        <v>8221</v>
      </c>
      <c r="E209">
        <v>0</v>
      </c>
    </row>
    <row r="210" spans="1:5" x14ac:dyDescent="0.75">
      <c r="A210" t="s">
        <v>8219</v>
      </c>
      <c r="B210">
        <v>498</v>
      </c>
      <c r="D210" t="s">
        <v>8221</v>
      </c>
      <c r="E210">
        <v>5</v>
      </c>
    </row>
    <row r="211" spans="1:5" x14ac:dyDescent="0.75">
      <c r="A211" t="s">
        <v>8219</v>
      </c>
      <c r="B211">
        <v>167</v>
      </c>
      <c r="D211" t="s">
        <v>8221</v>
      </c>
      <c r="E211">
        <v>1</v>
      </c>
    </row>
    <row r="212" spans="1:5" x14ac:dyDescent="0.75">
      <c r="A212" t="s">
        <v>8219</v>
      </c>
      <c r="B212">
        <v>340</v>
      </c>
      <c r="D212" t="s">
        <v>8221</v>
      </c>
      <c r="E212">
        <v>1</v>
      </c>
    </row>
    <row r="213" spans="1:5" x14ac:dyDescent="0.75">
      <c r="A213" t="s">
        <v>8219</v>
      </c>
      <c r="B213">
        <v>438</v>
      </c>
      <c r="D213" t="s">
        <v>8221</v>
      </c>
      <c r="E213">
        <v>2</v>
      </c>
    </row>
    <row r="214" spans="1:5" x14ac:dyDescent="0.75">
      <c r="A214" t="s">
        <v>8219</v>
      </c>
      <c r="B214">
        <v>555</v>
      </c>
      <c r="D214" t="s">
        <v>8221</v>
      </c>
      <c r="E214">
        <v>0</v>
      </c>
    </row>
    <row r="215" spans="1:5" x14ac:dyDescent="0.75">
      <c r="A215" t="s">
        <v>8219</v>
      </c>
      <c r="B215">
        <v>266</v>
      </c>
      <c r="D215" t="s">
        <v>8221</v>
      </c>
      <c r="E215">
        <v>9</v>
      </c>
    </row>
    <row r="216" spans="1:5" x14ac:dyDescent="0.75">
      <c r="A216" t="s">
        <v>8219</v>
      </c>
      <c r="B216">
        <v>69</v>
      </c>
      <c r="D216" t="s">
        <v>8221</v>
      </c>
      <c r="E216">
        <v>4</v>
      </c>
    </row>
    <row r="217" spans="1:5" x14ac:dyDescent="0.75">
      <c r="A217" t="s">
        <v>8219</v>
      </c>
      <c r="B217">
        <v>80</v>
      </c>
      <c r="D217" t="s">
        <v>8221</v>
      </c>
      <c r="E217">
        <v>4</v>
      </c>
    </row>
    <row r="218" spans="1:5" x14ac:dyDescent="0.75">
      <c r="A218" t="s">
        <v>8219</v>
      </c>
      <c r="B218">
        <v>493</v>
      </c>
      <c r="D218" t="s">
        <v>8221</v>
      </c>
      <c r="E218">
        <v>1</v>
      </c>
    </row>
    <row r="219" spans="1:5" x14ac:dyDescent="0.75">
      <c r="A219" t="s">
        <v>8219</v>
      </c>
      <c r="B219">
        <v>31</v>
      </c>
      <c r="D219" t="s">
        <v>8221</v>
      </c>
      <c r="E219">
        <v>1</v>
      </c>
    </row>
    <row r="220" spans="1:5" x14ac:dyDescent="0.75">
      <c r="A220" t="s">
        <v>8219</v>
      </c>
      <c r="B220">
        <v>236</v>
      </c>
      <c r="D220" t="s">
        <v>8221</v>
      </c>
      <c r="E220">
        <v>7</v>
      </c>
    </row>
    <row r="221" spans="1:5" x14ac:dyDescent="0.75">
      <c r="A221" t="s">
        <v>8219</v>
      </c>
      <c r="B221">
        <v>89</v>
      </c>
      <c r="D221" t="s">
        <v>8221</v>
      </c>
      <c r="E221">
        <v>5</v>
      </c>
    </row>
    <row r="222" spans="1:5" x14ac:dyDescent="0.75">
      <c r="A222" t="s">
        <v>8219</v>
      </c>
      <c r="B222">
        <v>299</v>
      </c>
      <c r="D222" t="s">
        <v>8221</v>
      </c>
      <c r="E222">
        <v>1</v>
      </c>
    </row>
    <row r="223" spans="1:5" x14ac:dyDescent="0.75">
      <c r="A223" t="s">
        <v>8219</v>
      </c>
      <c r="B223">
        <v>55</v>
      </c>
      <c r="D223" t="s">
        <v>8221</v>
      </c>
      <c r="E223">
        <v>0</v>
      </c>
    </row>
    <row r="224" spans="1:5" x14ac:dyDescent="0.75">
      <c r="A224" t="s">
        <v>8219</v>
      </c>
      <c r="B224">
        <v>325</v>
      </c>
      <c r="D224" t="s">
        <v>8221</v>
      </c>
      <c r="E224">
        <v>0</v>
      </c>
    </row>
    <row r="225" spans="1:5" x14ac:dyDescent="0.75">
      <c r="A225" t="s">
        <v>8219</v>
      </c>
      <c r="B225">
        <v>524</v>
      </c>
      <c r="D225" t="s">
        <v>8221</v>
      </c>
      <c r="E225">
        <v>1</v>
      </c>
    </row>
    <row r="226" spans="1:5" x14ac:dyDescent="0.75">
      <c r="A226" t="s">
        <v>8219</v>
      </c>
      <c r="B226">
        <v>285</v>
      </c>
      <c r="D226" t="s">
        <v>8221</v>
      </c>
      <c r="E226">
        <v>2</v>
      </c>
    </row>
    <row r="227" spans="1:5" x14ac:dyDescent="0.75">
      <c r="A227" t="s">
        <v>8219</v>
      </c>
      <c r="B227">
        <v>179</v>
      </c>
      <c r="D227" t="s">
        <v>8221</v>
      </c>
      <c r="E227">
        <v>0</v>
      </c>
    </row>
    <row r="228" spans="1:5" x14ac:dyDescent="0.75">
      <c r="A228" t="s">
        <v>8219</v>
      </c>
      <c r="B228">
        <v>188</v>
      </c>
      <c r="D228" t="s">
        <v>8221</v>
      </c>
      <c r="E228">
        <v>4</v>
      </c>
    </row>
    <row r="229" spans="1:5" x14ac:dyDescent="0.75">
      <c r="A229" t="s">
        <v>8219</v>
      </c>
      <c r="B229">
        <v>379</v>
      </c>
      <c r="D229" t="s">
        <v>8221</v>
      </c>
      <c r="E229">
        <v>7</v>
      </c>
    </row>
    <row r="230" spans="1:5" x14ac:dyDescent="0.75">
      <c r="A230" t="s">
        <v>8219</v>
      </c>
      <c r="B230">
        <v>119</v>
      </c>
      <c r="D230" t="s">
        <v>8221</v>
      </c>
      <c r="E230">
        <v>2</v>
      </c>
    </row>
    <row r="231" spans="1:5" x14ac:dyDescent="0.75">
      <c r="A231" t="s">
        <v>8219</v>
      </c>
      <c r="B231">
        <v>167</v>
      </c>
      <c r="D231" t="s">
        <v>8221</v>
      </c>
      <c r="E231">
        <v>1</v>
      </c>
    </row>
    <row r="232" spans="1:5" x14ac:dyDescent="0.75">
      <c r="A232" t="s">
        <v>8219</v>
      </c>
      <c r="B232">
        <v>221</v>
      </c>
      <c r="D232" t="s">
        <v>8221</v>
      </c>
      <c r="E232">
        <v>9</v>
      </c>
    </row>
    <row r="233" spans="1:5" x14ac:dyDescent="0.75">
      <c r="A233" t="s">
        <v>8219</v>
      </c>
      <c r="B233">
        <v>964</v>
      </c>
      <c r="D233" t="s">
        <v>8221</v>
      </c>
      <c r="E233">
        <v>2</v>
      </c>
    </row>
    <row r="234" spans="1:5" x14ac:dyDescent="0.75">
      <c r="A234" t="s">
        <v>8219</v>
      </c>
      <c r="B234">
        <v>286</v>
      </c>
      <c r="D234" t="s">
        <v>8221</v>
      </c>
      <c r="E234">
        <v>1</v>
      </c>
    </row>
    <row r="235" spans="1:5" x14ac:dyDescent="0.75">
      <c r="A235" t="s">
        <v>8219</v>
      </c>
      <c r="B235">
        <v>613</v>
      </c>
      <c r="D235" t="s">
        <v>8221</v>
      </c>
      <c r="E235">
        <v>7</v>
      </c>
    </row>
    <row r="236" spans="1:5" x14ac:dyDescent="0.75">
      <c r="A236" t="s">
        <v>8219</v>
      </c>
      <c r="B236">
        <v>29</v>
      </c>
      <c r="D236" t="s">
        <v>8221</v>
      </c>
      <c r="E236">
        <v>2</v>
      </c>
    </row>
    <row r="237" spans="1:5" x14ac:dyDescent="0.75">
      <c r="A237" t="s">
        <v>8219</v>
      </c>
      <c r="B237">
        <v>165</v>
      </c>
      <c r="D237" t="s">
        <v>8221</v>
      </c>
      <c r="E237">
        <v>8</v>
      </c>
    </row>
    <row r="238" spans="1:5" x14ac:dyDescent="0.75">
      <c r="A238" t="s">
        <v>8219</v>
      </c>
      <c r="B238">
        <v>97</v>
      </c>
      <c r="D238" t="s">
        <v>8221</v>
      </c>
      <c r="E238">
        <v>2</v>
      </c>
    </row>
    <row r="239" spans="1:5" x14ac:dyDescent="0.75">
      <c r="A239" t="s">
        <v>8219</v>
      </c>
      <c r="B239">
        <v>303</v>
      </c>
      <c r="D239" t="s">
        <v>8221</v>
      </c>
      <c r="E239">
        <v>2</v>
      </c>
    </row>
    <row r="240" spans="1:5" x14ac:dyDescent="0.75">
      <c r="A240" t="s">
        <v>8219</v>
      </c>
      <c r="B240">
        <v>267</v>
      </c>
      <c r="D240" t="s">
        <v>8221</v>
      </c>
      <c r="E240">
        <v>7</v>
      </c>
    </row>
    <row r="241" spans="1:5" x14ac:dyDescent="0.75">
      <c r="A241" t="s">
        <v>8219</v>
      </c>
      <c r="B241">
        <v>302</v>
      </c>
      <c r="D241" t="s">
        <v>8221</v>
      </c>
      <c r="E241">
        <v>2</v>
      </c>
    </row>
    <row r="242" spans="1:5" x14ac:dyDescent="0.75">
      <c r="A242" t="s">
        <v>8219</v>
      </c>
      <c r="B242">
        <v>87</v>
      </c>
      <c r="D242" t="s">
        <v>8221</v>
      </c>
      <c r="E242">
        <v>18</v>
      </c>
    </row>
    <row r="243" spans="1:5" x14ac:dyDescent="0.75">
      <c r="A243" t="s">
        <v>8219</v>
      </c>
      <c r="B243">
        <v>354</v>
      </c>
      <c r="D243" t="s">
        <v>8221</v>
      </c>
      <c r="E243">
        <v>9</v>
      </c>
    </row>
    <row r="244" spans="1:5" x14ac:dyDescent="0.75">
      <c r="A244" t="s">
        <v>8219</v>
      </c>
      <c r="B244">
        <v>86</v>
      </c>
      <c r="D244" t="s">
        <v>8221</v>
      </c>
      <c r="E244">
        <v>4</v>
      </c>
    </row>
    <row r="245" spans="1:5" x14ac:dyDescent="0.75">
      <c r="A245" t="s">
        <v>8219</v>
      </c>
      <c r="B245">
        <v>26</v>
      </c>
      <c r="D245" t="s">
        <v>8221</v>
      </c>
      <c r="E245">
        <v>7</v>
      </c>
    </row>
    <row r="246" spans="1:5" x14ac:dyDescent="0.75">
      <c r="A246" t="s">
        <v>8219</v>
      </c>
      <c r="B246">
        <v>113</v>
      </c>
      <c r="D246" t="s">
        <v>8221</v>
      </c>
      <c r="E246">
        <v>29</v>
      </c>
    </row>
    <row r="247" spans="1:5" x14ac:dyDescent="0.75">
      <c r="A247" t="s">
        <v>8219</v>
      </c>
      <c r="B247">
        <v>65</v>
      </c>
      <c r="D247" t="s">
        <v>8221</v>
      </c>
      <c r="E247">
        <v>12</v>
      </c>
    </row>
    <row r="248" spans="1:5" x14ac:dyDescent="0.75">
      <c r="A248" t="s">
        <v>8219</v>
      </c>
      <c r="B248">
        <v>134</v>
      </c>
      <c r="D248" t="s">
        <v>8221</v>
      </c>
      <c r="E248">
        <v>4</v>
      </c>
    </row>
    <row r="249" spans="1:5" x14ac:dyDescent="0.75">
      <c r="A249" t="s">
        <v>8219</v>
      </c>
      <c r="B249">
        <v>119</v>
      </c>
      <c r="D249" t="s">
        <v>8221</v>
      </c>
      <c r="E249">
        <v>28</v>
      </c>
    </row>
    <row r="250" spans="1:5" x14ac:dyDescent="0.75">
      <c r="A250" t="s">
        <v>8219</v>
      </c>
      <c r="B250">
        <v>159</v>
      </c>
      <c r="D250" t="s">
        <v>8221</v>
      </c>
      <c r="E250">
        <v>25</v>
      </c>
    </row>
    <row r="251" spans="1:5" x14ac:dyDescent="0.75">
      <c r="A251" t="s">
        <v>8219</v>
      </c>
      <c r="B251">
        <v>167</v>
      </c>
      <c r="D251" t="s">
        <v>8221</v>
      </c>
      <c r="E251">
        <v>28</v>
      </c>
    </row>
    <row r="252" spans="1:5" x14ac:dyDescent="0.75">
      <c r="A252" t="s">
        <v>8219</v>
      </c>
      <c r="B252">
        <v>43</v>
      </c>
      <c r="D252" t="s">
        <v>8221</v>
      </c>
      <c r="E252">
        <v>310</v>
      </c>
    </row>
    <row r="253" spans="1:5" x14ac:dyDescent="0.75">
      <c r="A253" t="s">
        <v>8219</v>
      </c>
      <c r="B253">
        <v>1062</v>
      </c>
      <c r="D253" t="s">
        <v>8221</v>
      </c>
      <c r="E253">
        <v>15</v>
      </c>
    </row>
    <row r="254" spans="1:5" x14ac:dyDescent="0.75">
      <c r="A254" t="s">
        <v>8219</v>
      </c>
      <c r="B254">
        <v>9</v>
      </c>
      <c r="D254" t="s">
        <v>8221</v>
      </c>
      <c r="E254">
        <v>215</v>
      </c>
    </row>
    <row r="255" spans="1:5" x14ac:dyDescent="0.75">
      <c r="A255" t="s">
        <v>8219</v>
      </c>
      <c r="B255">
        <v>89</v>
      </c>
      <c r="D255" t="s">
        <v>8221</v>
      </c>
      <c r="E255">
        <v>3</v>
      </c>
    </row>
    <row r="256" spans="1:5" x14ac:dyDescent="0.75">
      <c r="A256" t="s">
        <v>8219</v>
      </c>
      <c r="B256">
        <v>174</v>
      </c>
      <c r="D256" t="s">
        <v>8221</v>
      </c>
      <c r="E256">
        <v>2</v>
      </c>
    </row>
    <row r="257" spans="1:5" x14ac:dyDescent="0.75">
      <c r="A257" t="s">
        <v>8219</v>
      </c>
      <c r="B257">
        <v>14</v>
      </c>
      <c r="D257" t="s">
        <v>8221</v>
      </c>
      <c r="E257">
        <v>26</v>
      </c>
    </row>
    <row r="258" spans="1:5" x14ac:dyDescent="0.75">
      <c r="A258" t="s">
        <v>8219</v>
      </c>
      <c r="B258">
        <v>48</v>
      </c>
      <c r="D258" t="s">
        <v>8221</v>
      </c>
      <c r="E258">
        <v>24</v>
      </c>
    </row>
    <row r="259" spans="1:5" x14ac:dyDescent="0.75">
      <c r="A259" t="s">
        <v>8219</v>
      </c>
      <c r="B259">
        <v>133</v>
      </c>
      <c r="D259" t="s">
        <v>8221</v>
      </c>
      <c r="E259">
        <v>96</v>
      </c>
    </row>
    <row r="260" spans="1:5" x14ac:dyDescent="0.75">
      <c r="A260" t="s">
        <v>8219</v>
      </c>
      <c r="B260">
        <v>83</v>
      </c>
      <c r="D260" t="s">
        <v>8221</v>
      </c>
      <c r="E260">
        <v>17</v>
      </c>
    </row>
    <row r="261" spans="1:5" x14ac:dyDescent="0.75">
      <c r="A261" t="s">
        <v>8219</v>
      </c>
      <c r="B261">
        <v>149</v>
      </c>
      <c r="D261" t="s">
        <v>8221</v>
      </c>
      <c r="E261">
        <v>94</v>
      </c>
    </row>
    <row r="262" spans="1:5" x14ac:dyDescent="0.75">
      <c r="A262" t="s">
        <v>8219</v>
      </c>
      <c r="B262">
        <v>49</v>
      </c>
      <c r="D262" t="s">
        <v>8221</v>
      </c>
      <c r="E262">
        <v>129</v>
      </c>
    </row>
    <row r="263" spans="1:5" x14ac:dyDescent="0.75">
      <c r="A263" t="s">
        <v>8219</v>
      </c>
      <c r="B263">
        <v>251</v>
      </c>
      <c r="D263" t="s">
        <v>8221</v>
      </c>
      <c r="E263">
        <v>1</v>
      </c>
    </row>
    <row r="264" spans="1:5" x14ac:dyDescent="0.75">
      <c r="A264" t="s">
        <v>8219</v>
      </c>
      <c r="B264">
        <v>22</v>
      </c>
      <c r="D264" t="s">
        <v>8221</v>
      </c>
      <c r="E264">
        <v>4</v>
      </c>
    </row>
    <row r="265" spans="1:5" x14ac:dyDescent="0.75">
      <c r="A265" t="s">
        <v>8219</v>
      </c>
      <c r="B265">
        <v>48</v>
      </c>
      <c r="D265" t="s">
        <v>8221</v>
      </c>
      <c r="E265">
        <v>3</v>
      </c>
    </row>
    <row r="266" spans="1:5" x14ac:dyDescent="0.75">
      <c r="A266" t="s">
        <v>8219</v>
      </c>
      <c r="B266">
        <v>383</v>
      </c>
      <c r="D266" t="s">
        <v>8221</v>
      </c>
      <c r="E266">
        <v>135</v>
      </c>
    </row>
    <row r="267" spans="1:5" x14ac:dyDescent="0.75">
      <c r="A267" t="s">
        <v>8219</v>
      </c>
      <c r="B267">
        <v>237</v>
      </c>
      <c r="D267" t="s">
        <v>8221</v>
      </c>
      <c r="E267">
        <v>10</v>
      </c>
    </row>
    <row r="268" spans="1:5" x14ac:dyDescent="0.75">
      <c r="A268" t="s">
        <v>8219</v>
      </c>
      <c r="B268">
        <v>13</v>
      </c>
      <c r="D268" t="s">
        <v>8221</v>
      </c>
      <c r="E268">
        <v>0</v>
      </c>
    </row>
    <row r="269" spans="1:5" x14ac:dyDescent="0.75">
      <c r="A269" t="s">
        <v>8219</v>
      </c>
      <c r="B269">
        <v>562</v>
      </c>
      <c r="D269" t="s">
        <v>8221</v>
      </c>
      <c r="E269">
        <v>6</v>
      </c>
    </row>
    <row r="270" spans="1:5" x14ac:dyDescent="0.75">
      <c r="A270" t="s">
        <v>8219</v>
      </c>
      <c r="B270">
        <v>71</v>
      </c>
      <c r="D270" t="s">
        <v>8221</v>
      </c>
      <c r="E270">
        <v>36</v>
      </c>
    </row>
    <row r="271" spans="1:5" x14ac:dyDescent="0.75">
      <c r="A271" t="s">
        <v>8219</v>
      </c>
      <c r="B271">
        <v>1510</v>
      </c>
      <c r="D271" t="s">
        <v>8221</v>
      </c>
      <c r="E271">
        <v>336</v>
      </c>
    </row>
    <row r="272" spans="1:5" x14ac:dyDescent="0.75">
      <c r="A272" t="s">
        <v>8219</v>
      </c>
      <c r="B272">
        <v>14</v>
      </c>
      <c r="D272" t="s">
        <v>8221</v>
      </c>
      <c r="E272">
        <v>34</v>
      </c>
    </row>
    <row r="273" spans="1:5" x14ac:dyDescent="0.75">
      <c r="A273" t="s">
        <v>8219</v>
      </c>
      <c r="B273">
        <v>193</v>
      </c>
      <c r="D273" t="s">
        <v>8221</v>
      </c>
      <c r="E273">
        <v>10</v>
      </c>
    </row>
    <row r="274" spans="1:5" x14ac:dyDescent="0.75">
      <c r="A274" t="s">
        <v>8219</v>
      </c>
      <c r="B274">
        <v>206</v>
      </c>
      <c r="D274" t="s">
        <v>8221</v>
      </c>
      <c r="E274">
        <v>201</v>
      </c>
    </row>
    <row r="275" spans="1:5" x14ac:dyDescent="0.75">
      <c r="A275" t="s">
        <v>8219</v>
      </c>
      <c r="B275">
        <v>351</v>
      </c>
      <c r="D275" t="s">
        <v>8221</v>
      </c>
      <c r="E275">
        <v>296</v>
      </c>
    </row>
    <row r="276" spans="1:5" x14ac:dyDescent="0.75">
      <c r="A276" t="s">
        <v>8219</v>
      </c>
      <c r="B276">
        <v>50</v>
      </c>
      <c r="D276" t="s">
        <v>8221</v>
      </c>
      <c r="E276">
        <v>7</v>
      </c>
    </row>
    <row r="277" spans="1:5" x14ac:dyDescent="0.75">
      <c r="A277" t="s">
        <v>8219</v>
      </c>
      <c r="B277">
        <v>184</v>
      </c>
      <c r="D277" t="s">
        <v>8221</v>
      </c>
      <c r="E277">
        <v>7</v>
      </c>
    </row>
    <row r="278" spans="1:5" x14ac:dyDescent="0.75">
      <c r="A278" t="s">
        <v>8219</v>
      </c>
      <c r="B278">
        <v>196</v>
      </c>
      <c r="D278" t="s">
        <v>8221</v>
      </c>
      <c r="E278">
        <v>1</v>
      </c>
    </row>
    <row r="279" spans="1:5" x14ac:dyDescent="0.75">
      <c r="A279" t="s">
        <v>8219</v>
      </c>
      <c r="B279">
        <v>229</v>
      </c>
      <c r="D279" t="s">
        <v>8221</v>
      </c>
      <c r="E279">
        <v>114</v>
      </c>
    </row>
    <row r="280" spans="1:5" x14ac:dyDescent="0.75">
      <c r="A280" t="s">
        <v>8219</v>
      </c>
      <c r="B280">
        <v>67</v>
      </c>
      <c r="D280" t="s">
        <v>8221</v>
      </c>
      <c r="E280">
        <v>29</v>
      </c>
    </row>
    <row r="281" spans="1:5" x14ac:dyDescent="0.75">
      <c r="A281" t="s">
        <v>8219</v>
      </c>
      <c r="B281">
        <v>95</v>
      </c>
      <c r="D281" t="s">
        <v>8221</v>
      </c>
      <c r="E281">
        <v>890</v>
      </c>
    </row>
    <row r="282" spans="1:5" x14ac:dyDescent="0.75">
      <c r="A282" t="s">
        <v>8219</v>
      </c>
      <c r="B282">
        <v>62</v>
      </c>
      <c r="D282" t="s">
        <v>8221</v>
      </c>
      <c r="E282">
        <v>31</v>
      </c>
    </row>
    <row r="283" spans="1:5" x14ac:dyDescent="0.75">
      <c r="A283" t="s">
        <v>8219</v>
      </c>
      <c r="B283">
        <v>73</v>
      </c>
      <c r="D283" t="s">
        <v>8221</v>
      </c>
      <c r="E283">
        <v>21</v>
      </c>
    </row>
    <row r="284" spans="1:5" x14ac:dyDescent="0.75">
      <c r="A284" t="s">
        <v>8219</v>
      </c>
      <c r="B284">
        <v>43</v>
      </c>
      <c r="D284" t="s">
        <v>8221</v>
      </c>
      <c r="E284">
        <v>37</v>
      </c>
    </row>
    <row r="285" spans="1:5" x14ac:dyDescent="0.75">
      <c r="A285" t="s">
        <v>8219</v>
      </c>
      <c r="B285">
        <v>70</v>
      </c>
      <c r="D285" t="s">
        <v>8221</v>
      </c>
      <c r="E285">
        <v>7</v>
      </c>
    </row>
    <row r="286" spans="1:5" x14ac:dyDescent="0.75">
      <c r="A286" t="s">
        <v>8219</v>
      </c>
      <c r="B286">
        <v>271</v>
      </c>
      <c r="D286" t="s">
        <v>8221</v>
      </c>
      <c r="E286">
        <v>4</v>
      </c>
    </row>
    <row r="287" spans="1:5" x14ac:dyDescent="0.75">
      <c r="A287" t="s">
        <v>8219</v>
      </c>
      <c r="B287">
        <v>55</v>
      </c>
      <c r="D287" t="s">
        <v>8221</v>
      </c>
      <c r="E287">
        <v>5</v>
      </c>
    </row>
    <row r="288" spans="1:5" x14ac:dyDescent="0.75">
      <c r="A288" t="s">
        <v>8219</v>
      </c>
      <c r="B288">
        <v>35</v>
      </c>
      <c r="D288" t="s">
        <v>8221</v>
      </c>
      <c r="E288">
        <v>0</v>
      </c>
    </row>
    <row r="289" spans="1:5" x14ac:dyDescent="0.75">
      <c r="A289" t="s">
        <v>8219</v>
      </c>
      <c r="B289">
        <v>22</v>
      </c>
      <c r="D289" t="s">
        <v>8221</v>
      </c>
      <c r="E289">
        <v>456</v>
      </c>
    </row>
    <row r="290" spans="1:5" x14ac:dyDescent="0.75">
      <c r="A290" t="s">
        <v>8219</v>
      </c>
      <c r="B290">
        <v>38</v>
      </c>
      <c r="D290" t="s">
        <v>8221</v>
      </c>
      <c r="E290">
        <v>369</v>
      </c>
    </row>
    <row r="291" spans="1:5" x14ac:dyDescent="0.75">
      <c r="A291" t="s">
        <v>8219</v>
      </c>
      <c r="B291">
        <v>15</v>
      </c>
      <c r="D291" t="s">
        <v>8221</v>
      </c>
      <c r="E291">
        <v>2</v>
      </c>
    </row>
    <row r="292" spans="1:5" x14ac:dyDescent="0.75">
      <c r="A292" t="s">
        <v>8219</v>
      </c>
      <c r="B292">
        <v>7</v>
      </c>
      <c r="D292" t="s">
        <v>8221</v>
      </c>
      <c r="E292">
        <v>0</v>
      </c>
    </row>
    <row r="293" spans="1:5" x14ac:dyDescent="0.75">
      <c r="A293" t="s">
        <v>8219</v>
      </c>
      <c r="B293">
        <v>241</v>
      </c>
      <c r="D293" t="s">
        <v>8221</v>
      </c>
      <c r="E293">
        <v>338</v>
      </c>
    </row>
    <row r="294" spans="1:5" x14ac:dyDescent="0.75">
      <c r="A294" t="s">
        <v>8219</v>
      </c>
      <c r="B294">
        <v>55</v>
      </c>
      <c r="D294" t="s">
        <v>8221</v>
      </c>
      <c r="E294">
        <v>4</v>
      </c>
    </row>
    <row r="295" spans="1:5" x14ac:dyDescent="0.75">
      <c r="A295" t="s">
        <v>8219</v>
      </c>
      <c r="B295">
        <v>171</v>
      </c>
      <c r="D295" t="s">
        <v>8221</v>
      </c>
      <c r="E295">
        <v>1</v>
      </c>
    </row>
    <row r="296" spans="1:5" x14ac:dyDescent="0.75">
      <c r="A296" t="s">
        <v>8219</v>
      </c>
      <c r="B296">
        <v>208</v>
      </c>
      <c r="D296" t="s">
        <v>8221</v>
      </c>
      <c r="E296">
        <v>28</v>
      </c>
    </row>
    <row r="297" spans="1:5" x14ac:dyDescent="0.75">
      <c r="A297" t="s">
        <v>8219</v>
      </c>
      <c r="B297">
        <v>21</v>
      </c>
      <c r="D297" t="s">
        <v>8221</v>
      </c>
      <c r="E297">
        <v>12</v>
      </c>
    </row>
    <row r="298" spans="1:5" x14ac:dyDescent="0.75">
      <c r="A298" t="s">
        <v>8219</v>
      </c>
      <c r="B298">
        <v>25</v>
      </c>
      <c r="D298" t="s">
        <v>8221</v>
      </c>
      <c r="E298">
        <v>16</v>
      </c>
    </row>
    <row r="299" spans="1:5" x14ac:dyDescent="0.75">
      <c r="A299" t="s">
        <v>8219</v>
      </c>
      <c r="B299">
        <v>52</v>
      </c>
      <c r="D299" t="s">
        <v>8221</v>
      </c>
      <c r="E299">
        <v>4</v>
      </c>
    </row>
    <row r="300" spans="1:5" x14ac:dyDescent="0.75">
      <c r="A300" t="s">
        <v>8219</v>
      </c>
      <c r="B300">
        <v>104</v>
      </c>
      <c r="D300" t="s">
        <v>8221</v>
      </c>
      <c r="E300">
        <v>4</v>
      </c>
    </row>
    <row r="301" spans="1:5" x14ac:dyDescent="0.75">
      <c r="A301" t="s">
        <v>8219</v>
      </c>
      <c r="B301">
        <v>73</v>
      </c>
      <c r="D301" t="s">
        <v>8221</v>
      </c>
      <c r="E301">
        <v>10</v>
      </c>
    </row>
    <row r="302" spans="1:5" x14ac:dyDescent="0.75">
      <c r="A302" t="s">
        <v>8219</v>
      </c>
      <c r="B302">
        <v>34</v>
      </c>
      <c r="D302" t="s">
        <v>8221</v>
      </c>
      <c r="E302">
        <v>0</v>
      </c>
    </row>
    <row r="303" spans="1:5" x14ac:dyDescent="0.75">
      <c r="A303" t="s">
        <v>8219</v>
      </c>
      <c r="B303">
        <v>56</v>
      </c>
      <c r="D303" t="s">
        <v>8221</v>
      </c>
      <c r="E303">
        <v>6</v>
      </c>
    </row>
    <row r="304" spans="1:5" x14ac:dyDescent="0.75">
      <c r="A304" t="s">
        <v>8219</v>
      </c>
      <c r="B304">
        <v>31</v>
      </c>
      <c r="D304" t="s">
        <v>8221</v>
      </c>
      <c r="E304">
        <v>0</v>
      </c>
    </row>
    <row r="305" spans="1:5" x14ac:dyDescent="0.75">
      <c r="A305" t="s">
        <v>8219</v>
      </c>
      <c r="B305">
        <v>84</v>
      </c>
      <c r="D305" t="s">
        <v>8221</v>
      </c>
      <c r="E305">
        <v>1</v>
      </c>
    </row>
    <row r="306" spans="1:5" x14ac:dyDescent="0.75">
      <c r="A306" t="s">
        <v>8219</v>
      </c>
      <c r="B306">
        <v>130</v>
      </c>
      <c r="D306" t="s">
        <v>8221</v>
      </c>
      <c r="E306">
        <v>0</v>
      </c>
    </row>
    <row r="307" spans="1:5" x14ac:dyDescent="0.75">
      <c r="A307" t="s">
        <v>8219</v>
      </c>
      <c r="B307">
        <v>12</v>
      </c>
      <c r="D307" t="s">
        <v>8221</v>
      </c>
      <c r="E307">
        <v>44</v>
      </c>
    </row>
    <row r="308" spans="1:5" x14ac:dyDescent="0.75">
      <c r="A308" t="s">
        <v>8219</v>
      </c>
      <c r="B308">
        <v>23</v>
      </c>
      <c r="D308" t="s">
        <v>8221</v>
      </c>
      <c r="E308">
        <v>0</v>
      </c>
    </row>
    <row r="309" spans="1:5" x14ac:dyDescent="0.75">
      <c r="A309" t="s">
        <v>8219</v>
      </c>
      <c r="B309">
        <v>158</v>
      </c>
      <c r="D309" t="s">
        <v>8221</v>
      </c>
      <c r="E309">
        <v>3</v>
      </c>
    </row>
    <row r="310" spans="1:5" x14ac:dyDescent="0.75">
      <c r="A310" t="s">
        <v>8219</v>
      </c>
      <c r="B310">
        <v>30</v>
      </c>
      <c r="D310" t="s">
        <v>8221</v>
      </c>
      <c r="E310">
        <v>0</v>
      </c>
    </row>
    <row r="311" spans="1:5" x14ac:dyDescent="0.75">
      <c r="A311" t="s">
        <v>8219</v>
      </c>
      <c r="B311">
        <v>18</v>
      </c>
      <c r="D311" t="s">
        <v>8221</v>
      </c>
      <c r="E311">
        <v>52</v>
      </c>
    </row>
    <row r="312" spans="1:5" x14ac:dyDescent="0.75">
      <c r="A312" t="s">
        <v>8219</v>
      </c>
      <c r="B312">
        <v>29</v>
      </c>
      <c r="D312" t="s">
        <v>8221</v>
      </c>
      <c r="E312">
        <v>0</v>
      </c>
    </row>
    <row r="313" spans="1:5" x14ac:dyDescent="0.75">
      <c r="A313" t="s">
        <v>8219</v>
      </c>
      <c r="B313">
        <v>31</v>
      </c>
      <c r="D313" t="s">
        <v>8221</v>
      </c>
      <c r="E313">
        <v>1</v>
      </c>
    </row>
    <row r="314" spans="1:5" x14ac:dyDescent="0.75">
      <c r="A314" t="s">
        <v>8219</v>
      </c>
      <c r="B314">
        <v>173</v>
      </c>
      <c r="D314" t="s">
        <v>8221</v>
      </c>
      <c r="E314">
        <v>1</v>
      </c>
    </row>
    <row r="315" spans="1:5" x14ac:dyDescent="0.75">
      <c r="A315" t="s">
        <v>8219</v>
      </c>
      <c r="B315">
        <v>17</v>
      </c>
      <c r="D315" t="s">
        <v>8221</v>
      </c>
      <c r="E315">
        <v>2</v>
      </c>
    </row>
    <row r="316" spans="1:5" x14ac:dyDescent="0.75">
      <c r="A316" t="s">
        <v>8219</v>
      </c>
      <c r="B316">
        <v>48</v>
      </c>
      <c r="D316" t="s">
        <v>8221</v>
      </c>
      <c r="E316">
        <v>9</v>
      </c>
    </row>
    <row r="317" spans="1:5" x14ac:dyDescent="0.75">
      <c r="A317" t="s">
        <v>8219</v>
      </c>
      <c r="B317">
        <v>59</v>
      </c>
      <c r="D317" t="s">
        <v>8221</v>
      </c>
      <c r="E317">
        <v>5</v>
      </c>
    </row>
    <row r="318" spans="1:5" x14ac:dyDescent="0.75">
      <c r="A318" t="s">
        <v>8219</v>
      </c>
      <c r="B318">
        <v>39</v>
      </c>
      <c r="D318" t="s">
        <v>8221</v>
      </c>
      <c r="E318">
        <v>57</v>
      </c>
    </row>
    <row r="319" spans="1:5" x14ac:dyDescent="0.75">
      <c r="A319" t="s">
        <v>8219</v>
      </c>
      <c r="B319">
        <v>59</v>
      </c>
      <c r="D319" t="s">
        <v>8221</v>
      </c>
      <c r="E319">
        <v>3</v>
      </c>
    </row>
    <row r="320" spans="1:5" x14ac:dyDescent="0.75">
      <c r="A320" t="s">
        <v>8219</v>
      </c>
      <c r="B320">
        <v>60</v>
      </c>
      <c r="D320" t="s">
        <v>8221</v>
      </c>
      <c r="E320">
        <v>1</v>
      </c>
    </row>
    <row r="321" spans="1:5" x14ac:dyDescent="0.75">
      <c r="A321" t="s">
        <v>8219</v>
      </c>
      <c r="B321">
        <v>20</v>
      </c>
      <c r="D321" t="s">
        <v>8221</v>
      </c>
      <c r="E321">
        <v>6</v>
      </c>
    </row>
    <row r="322" spans="1:5" x14ac:dyDescent="0.75">
      <c r="A322" t="s">
        <v>8219</v>
      </c>
      <c r="B322">
        <v>2</v>
      </c>
      <c r="D322" t="s">
        <v>8221</v>
      </c>
      <c r="E322">
        <v>48</v>
      </c>
    </row>
    <row r="323" spans="1:5" x14ac:dyDescent="0.75">
      <c r="A323" t="s">
        <v>8219</v>
      </c>
      <c r="B323">
        <v>315</v>
      </c>
      <c r="D323" t="s">
        <v>8221</v>
      </c>
      <c r="E323">
        <v>2</v>
      </c>
    </row>
    <row r="324" spans="1:5" x14ac:dyDescent="0.75">
      <c r="A324" t="s">
        <v>8219</v>
      </c>
      <c r="B324">
        <v>2174</v>
      </c>
      <c r="D324" t="s">
        <v>8221</v>
      </c>
      <c r="E324">
        <v>4</v>
      </c>
    </row>
    <row r="325" spans="1:5" x14ac:dyDescent="0.75">
      <c r="A325" t="s">
        <v>8219</v>
      </c>
      <c r="B325">
        <v>152</v>
      </c>
      <c r="D325" t="s">
        <v>8221</v>
      </c>
      <c r="E325">
        <v>5</v>
      </c>
    </row>
    <row r="326" spans="1:5" x14ac:dyDescent="0.75">
      <c r="A326" t="s">
        <v>8219</v>
      </c>
      <c r="B326">
        <v>1021</v>
      </c>
      <c r="D326" t="s">
        <v>8221</v>
      </c>
      <c r="E326">
        <v>79</v>
      </c>
    </row>
    <row r="327" spans="1:5" x14ac:dyDescent="0.75">
      <c r="A327" t="s">
        <v>8219</v>
      </c>
      <c r="B327">
        <v>237</v>
      </c>
      <c r="D327" t="s">
        <v>8221</v>
      </c>
      <c r="E327">
        <v>2</v>
      </c>
    </row>
    <row r="328" spans="1:5" x14ac:dyDescent="0.75">
      <c r="A328" t="s">
        <v>8219</v>
      </c>
      <c r="B328">
        <v>27</v>
      </c>
      <c r="D328" t="s">
        <v>8221</v>
      </c>
      <c r="E328">
        <v>11</v>
      </c>
    </row>
    <row r="329" spans="1:5" x14ac:dyDescent="0.75">
      <c r="A329" t="s">
        <v>8219</v>
      </c>
      <c r="B329">
        <v>17</v>
      </c>
      <c r="D329" t="s">
        <v>8221</v>
      </c>
      <c r="E329">
        <v>11</v>
      </c>
    </row>
    <row r="330" spans="1:5" x14ac:dyDescent="0.75">
      <c r="A330" t="s">
        <v>8219</v>
      </c>
      <c r="B330">
        <v>27</v>
      </c>
      <c r="D330" t="s">
        <v>8221</v>
      </c>
      <c r="E330">
        <v>1</v>
      </c>
    </row>
    <row r="331" spans="1:5" x14ac:dyDescent="0.75">
      <c r="A331" t="s">
        <v>8219</v>
      </c>
      <c r="B331">
        <v>82</v>
      </c>
      <c r="D331" t="s">
        <v>8221</v>
      </c>
      <c r="E331">
        <v>3</v>
      </c>
    </row>
    <row r="332" spans="1:5" x14ac:dyDescent="0.75">
      <c r="A332" t="s">
        <v>8219</v>
      </c>
      <c r="B332">
        <v>48</v>
      </c>
      <c r="D332" t="s">
        <v>8221</v>
      </c>
      <c r="E332">
        <v>5</v>
      </c>
    </row>
    <row r="333" spans="1:5" x14ac:dyDescent="0.75">
      <c r="A333" t="s">
        <v>8219</v>
      </c>
      <c r="B333">
        <v>105</v>
      </c>
      <c r="D333" t="s">
        <v>8221</v>
      </c>
      <c r="E333">
        <v>12</v>
      </c>
    </row>
    <row r="334" spans="1:5" x14ac:dyDescent="0.75">
      <c r="A334" t="s">
        <v>8219</v>
      </c>
      <c r="B334">
        <v>28</v>
      </c>
      <c r="D334" t="s">
        <v>8221</v>
      </c>
      <c r="E334">
        <v>2</v>
      </c>
    </row>
    <row r="335" spans="1:5" x14ac:dyDescent="0.75">
      <c r="A335" t="s">
        <v>8219</v>
      </c>
      <c r="B335">
        <v>1107</v>
      </c>
      <c r="D335" t="s">
        <v>8221</v>
      </c>
      <c r="E335">
        <v>5</v>
      </c>
    </row>
    <row r="336" spans="1:5" x14ac:dyDescent="0.75">
      <c r="A336" t="s">
        <v>8219</v>
      </c>
      <c r="B336">
        <v>1013</v>
      </c>
      <c r="D336" t="s">
        <v>8221</v>
      </c>
      <c r="E336">
        <v>21</v>
      </c>
    </row>
    <row r="337" spans="1:5" x14ac:dyDescent="0.75">
      <c r="A337" t="s">
        <v>8219</v>
      </c>
      <c r="B337">
        <v>274</v>
      </c>
      <c r="D337" t="s">
        <v>8221</v>
      </c>
      <c r="E337">
        <v>0</v>
      </c>
    </row>
    <row r="338" spans="1:5" x14ac:dyDescent="0.75">
      <c r="A338" t="s">
        <v>8219</v>
      </c>
      <c r="B338">
        <v>87</v>
      </c>
      <c r="D338" t="s">
        <v>8221</v>
      </c>
      <c r="E338">
        <v>45</v>
      </c>
    </row>
    <row r="339" spans="1:5" x14ac:dyDescent="0.75">
      <c r="A339" t="s">
        <v>8219</v>
      </c>
      <c r="B339">
        <v>99</v>
      </c>
      <c r="D339" t="s">
        <v>8221</v>
      </c>
      <c r="E339">
        <v>29</v>
      </c>
    </row>
    <row r="340" spans="1:5" x14ac:dyDescent="0.75">
      <c r="A340" t="s">
        <v>8219</v>
      </c>
      <c r="B340">
        <v>276</v>
      </c>
      <c r="D340" t="s">
        <v>8221</v>
      </c>
      <c r="E340">
        <v>2</v>
      </c>
    </row>
    <row r="341" spans="1:5" x14ac:dyDescent="0.75">
      <c r="A341" t="s">
        <v>8219</v>
      </c>
      <c r="B341">
        <v>21</v>
      </c>
      <c r="D341" t="s">
        <v>8221</v>
      </c>
      <c r="E341">
        <v>30</v>
      </c>
    </row>
    <row r="342" spans="1:5" x14ac:dyDescent="0.75">
      <c r="A342" t="s">
        <v>8219</v>
      </c>
      <c r="B342">
        <v>41</v>
      </c>
      <c r="D342" t="s">
        <v>8221</v>
      </c>
      <c r="E342">
        <v>8</v>
      </c>
    </row>
    <row r="343" spans="1:5" x14ac:dyDescent="0.75">
      <c r="A343" t="s">
        <v>8219</v>
      </c>
      <c r="B343">
        <v>119</v>
      </c>
      <c r="D343" t="s">
        <v>8221</v>
      </c>
      <c r="E343">
        <v>1</v>
      </c>
    </row>
    <row r="344" spans="1:5" x14ac:dyDescent="0.75">
      <c r="A344" t="s">
        <v>8219</v>
      </c>
      <c r="B344">
        <v>153</v>
      </c>
      <c r="D344" t="s">
        <v>8221</v>
      </c>
      <c r="E344">
        <v>14</v>
      </c>
    </row>
    <row r="345" spans="1:5" x14ac:dyDescent="0.75">
      <c r="A345" t="s">
        <v>8219</v>
      </c>
      <c r="B345">
        <v>100</v>
      </c>
      <c r="D345" t="s">
        <v>8221</v>
      </c>
      <c r="E345">
        <v>24</v>
      </c>
    </row>
    <row r="346" spans="1:5" x14ac:dyDescent="0.75">
      <c r="A346" t="s">
        <v>8219</v>
      </c>
      <c r="B346">
        <v>143</v>
      </c>
      <c r="D346" t="s">
        <v>8221</v>
      </c>
      <c r="E346">
        <v>2</v>
      </c>
    </row>
    <row r="347" spans="1:5" x14ac:dyDescent="0.75">
      <c r="A347" t="s">
        <v>8219</v>
      </c>
      <c r="B347">
        <v>140</v>
      </c>
      <c r="D347" t="s">
        <v>8221</v>
      </c>
      <c r="E347">
        <v>21</v>
      </c>
    </row>
    <row r="348" spans="1:5" x14ac:dyDescent="0.75">
      <c r="A348" t="s">
        <v>8219</v>
      </c>
      <c r="B348">
        <v>35</v>
      </c>
      <c r="D348" t="s">
        <v>8221</v>
      </c>
      <c r="E348">
        <v>7</v>
      </c>
    </row>
    <row r="349" spans="1:5" x14ac:dyDescent="0.75">
      <c r="A349" t="s">
        <v>8219</v>
      </c>
      <c r="B349">
        <v>149</v>
      </c>
      <c r="D349" t="s">
        <v>8221</v>
      </c>
      <c r="E349">
        <v>0</v>
      </c>
    </row>
    <row r="350" spans="1:5" x14ac:dyDescent="0.75">
      <c r="A350" t="s">
        <v>8219</v>
      </c>
      <c r="B350">
        <v>130</v>
      </c>
      <c r="D350" t="s">
        <v>8221</v>
      </c>
      <c r="E350">
        <v>4</v>
      </c>
    </row>
    <row r="351" spans="1:5" x14ac:dyDescent="0.75">
      <c r="A351" t="s">
        <v>8219</v>
      </c>
      <c r="B351">
        <v>120</v>
      </c>
      <c r="D351" t="s">
        <v>8221</v>
      </c>
      <c r="E351">
        <v>32</v>
      </c>
    </row>
    <row r="352" spans="1:5" x14ac:dyDescent="0.75">
      <c r="A352" t="s">
        <v>8219</v>
      </c>
      <c r="B352">
        <v>265</v>
      </c>
      <c r="D352" t="s">
        <v>8221</v>
      </c>
      <c r="E352">
        <v>4</v>
      </c>
    </row>
    <row r="353" spans="1:5" x14ac:dyDescent="0.75">
      <c r="A353" t="s">
        <v>8219</v>
      </c>
      <c r="B353">
        <v>71</v>
      </c>
      <c r="D353" t="s">
        <v>8221</v>
      </c>
      <c r="E353">
        <v>9</v>
      </c>
    </row>
    <row r="354" spans="1:5" x14ac:dyDescent="0.75">
      <c r="A354" t="s">
        <v>8219</v>
      </c>
      <c r="B354">
        <v>13</v>
      </c>
      <c r="D354" t="s">
        <v>8221</v>
      </c>
      <c r="E354">
        <v>17</v>
      </c>
    </row>
    <row r="355" spans="1:5" x14ac:dyDescent="0.75">
      <c r="A355" t="s">
        <v>8219</v>
      </c>
      <c r="B355">
        <v>169</v>
      </c>
      <c r="D355" t="s">
        <v>8221</v>
      </c>
      <c r="E355">
        <v>5</v>
      </c>
    </row>
    <row r="356" spans="1:5" x14ac:dyDescent="0.75">
      <c r="A356" t="s">
        <v>8219</v>
      </c>
      <c r="B356">
        <v>57</v>
      </c>
      <c r="D356" t="s">
        <v>8221</v>
      </c>
      <c r="E356">
        <v>53</v>
      </c>
    </row>
    <row r="357" spans="1:5" x14ac:dyDescent="0.75">
      <c r="A357" t="s">
        <v>8219</v>
      </c>
      <c r="B357">
        <v>229</v>
      </c>
      <c r="D357" t="s">
        <v>8221</v>
      </c>
      <c r="E357">
        <v>7</v>
      </c>
    </row>
    <row r="358" spans="1:5" x14ac:dyDescent="0.75">
      <c r="A358" t="s">
        <v>8219</v>
      </c>
      <c r="B358">
        <v>108</v>
      </c>
      <c r="D358" t="s">
        <v>8221</v>
      </c>
      <c r="E358">
        <v>72</v>
      </c>
    </row>
    <row r="359" spans="1:5" x14ac:dyDescent="0.75">
      <c r="A359" t="s">
        <v>8219</v>
      </c>
      <c r="B359">
        <v>108</v>
      </c>
      <c r="D359" t="s">
        <v>8221</v>
      </c>
      <c r="E359">
        <v>0</v>
      </c>
    </row>
    <row r="360" spans="1:5" x14ac:dyDescent="0.75">
      <c r="A360" t="s">
        <v>8219</v>
      </c>
      <c r="B360">
        <v>41</v>
      </c>
      <c r="D360" t="s">
        <v>8221</v>
      </c>
      <c r="E360">
        <v>2</v>
      </c>
    </row>
    <row r="361" spans="1:5" x14ac:dyDescent="0.75">
      <c r="A361" t="s">
        <v>8219</v>
      </c>
      <c r="B361">
        <v>139</v>
      </c>
      <c r="D361" t="s">
        <v>8221</v>
      </c>
      <c r="E361">
        <v>8</v>
      </c>
    </row>
    <row r="362" spans="1:5" x14ac:dyDescent="0.75">
      <c r="A362" t="s">
        <v>8219</v>
      </c>
      <c r="B362">
        <v>19</v>
      </c>
      <c r="D362" t="s">
        <v>8221</v>
      </c>
      <c r="E362">
        <v>2</v>
      </c>
    </row>
    <row r="363" spans="1:5" x14ac:dyDescent="0.75">
      <c r="A363" t="s">
        <v>8219</v>
      </c>
      <c r="B363">
        <v>94</v>
      </c>
      <c r="D363" t="s">
        <v>8221</v>
      </c>
      <c r="E363">
        <v>0</v>
      </c>
    </row>
    <row r="364" spans="1:5" x14ac:dyDescent="0.75">
      <c r="A364" t="s">
        <v>8219</v>
      </c>
      <c r="B364">
        <v>23</v>
      </c>
      <c r="D364" t="s">
        <v>8221</v>
      </c>
      <c r="E364">
        <v>3</v>
      </c>
    </row>
    <row r="365" spans="1:5" x14ac:dyDescent="0.75">
      <c r="A365" t="s">
        <v>8219</v>
      </c>
      <c r="B365">
        <v>15</v>
      </c>
      <c r="D365" t="s">
        <v>8221</v>
      </c>
      <c r="E365">
        <v>4</v>
      </c>
    </row>
    <row r="366" spans="1:5" x14ac:dyDescent="0.75">
      <c r="A366" t="s">
        <v>8219</v>
      </c>
      <c r="B366">
        <v>62</v>
      </c>
      <c r="D366" t="s">
        <v>8221</v>
      </c>
      <c r="E366">
        <v>3</v>
      </c>
    </row>
    <row r="367" spans="1:5" x14ac:dyDescent="0.75">
      <c r="A367" t="s">
        <v>8219</v>
      </c>
      <c r="B367">
        <v>74</v>
      </c>
      <c r="D367" t="s">
        <v>8221</v>
      </c>
      <c r="E367">
        <v>6</v>
      </c>
    </row>
    <row r="368" spans="1:5" x14ac:dyDescent="0.75">
      <c r="A368" t="s">
        <v>8219</v>
      </c>
      <c r="B368">
        <v>97</v>
      </c>
      <c r="D368" t="s">
        <v>8221</v>
      </c>
      <c r="E368">
        <v>0</v>
      </c>
    </row>
    <row r="369" spans="1:5" x14ac:dyDescent="0.75">
      <c r="A369" t="s">
        <v>8219</v>
      </c>
      <c r="B369">
        <v>55</v>
      </c>
      <c r="D369" t="s">
        <v>8221</v>
      </c>
      <c r="E369">
        <v>0</v>
      </c>
    </row>
    <row r="370" spans="1:5" x14ac:dyDescent="0.75">
      <c r="A370" t="s">
        <v>8219</v>
      </c>
      <c r="B370">
        <v>44</v>
      </c>
      <c r="D370" t="s">
        <v>8221</v>
      </c>
      <c r="E370">
        <v>0</v>
      </c>
    </row>
    <row r="371" spans="1:5" x14ac:dyDescent="0.75">
      <c r="A371" t="s">
        <v>8219</v>
      </c>
      <c r="B371">
        <v>110</v>
      </c>
      <c r="D371" t="s">
        <v>8221</v>
      </c>
      <c r="E371">
        <v>8</v>
      </c>
    </row>
    <row r="372" spans="1:5" x14ac:dyDescent="0.75">
      <c r="A372" t="s">
        <v>8219</v>
      </c>
      <c r="B372">
        <v>59</v>
      </c>
      <c r="D372" t="s">
        <v>8221</v>
      </c>
      <c r="E372">
        <v>5</v>
      </c>
    </row>
    <row r="373" spans="1:5" x14ac:dyDescent="0.75">
      <c r="A373" t="s">
        <v>8219</v>
      </c>
      <c r="B373">
        <v>62</v>
      </c>
      <c r="D373" t="s">
        <v>8221</v>
      </c>
      <c r="E373">
        <v>0</v>
      </c>
    </row>
    <row r="374" spans="1:5" x14ac:dyDescent="0.75">
      <c r="A374" t="s">
        <v>8219</v>
      </c>
      <c r="B374">
        <v>105</v>
      </c>
      <c r="D374" t="s">
        <v>8221</v>
      </c>
      <c r="E374">
        <v>2</v>
      </c>
    </row>
    <row r="375" spans="1:5" x14ac:dyDescent="0.75">
      <c r="A375" t="s">
        <v>8219</v>
      </c>
      <c r="B375">
        <v>26</v>
      </c>
      <c r="D375" t="s">
        <v>8221</v>
      </c>
      <c r="E375">
        <v>24</v>
      </c>
    </row>
    <row r="376" spans="1:5" x14ac:dyDescent="0.75">
      <c r="A376" t="s">
        <v>8219</v>
      </c>
      <c r="B376">
        <v>49</v>
      </c>
      <c r="D376" t="s">
        <v>8221</v>
      </c>
      <c r="E376">
        <v>0</v>
      </c>
    </row>
    <row r="377" spans="1:5" x14ac:dyDescent="0.75">
      <c r="A377" t="s">
        <v>8219</v>
      </c>
      <c r="B377">
        <v>68</v>
      </c>
      <c r="D377" t="s">
        <v>8221</v>
      </c>
      <c r="E377">
        <v>9</v>
      </c>
    </row>
    <row r="378" spans="1:5" x14ac:dyDescent="0.75">
      <c r="A378" t="s">
        <v>8219</v>
      </c>
      <c r="B378">
        <v>22</v>
      </c>
      <c r="D378" t="s">
        <v>8221</v>
      </c>
      <c r="E378">
        <v>0</v>
      </c>
    </row>
    <row r="379" spans="1:5" x14ac:dyDescent="0.75">
      <c r="A379" t="s">
        <v>8219</v>
      </c>
      <c r="B379">
        <v>18</v>
      </c>
      <c r="D379" t="s">
        <v>8221</v>
      </c>
      <c r="E379">
        <v>1</v>
      </c>
    </row>
    <row r="380" spans="1:5" x14ac:dyDescent="0.75">
      <c r="A380" t="s">
        <v>8219</v>
      </c>
      <c r="B380">
        <v>19</v>
      </c>
      <c r="D380" t="s">
        <v>8221</v>
      </c>
      <c r="E380">
        <v>10</v>
      </c>
    </row>
    <row r="381" spans="1:5" x14ac:dyDescent="0.75">
      <c r="A381" t="s">
        <v>8219</v>
      </c>
      <c r="B381">
        <v>99</v>
      </c>
      <c r="D381" t="s">
        <v>8221</v>
      </c>
      <c r="E381">
        <v>1</v>
      </c>
    </row>
    <row r="382" spans="1:5" x14ac:dyDescent="0.75">
      <c r="A382" t="s">
        <v>8219</v>
      </c>
      <c r="B382">
        <v>27</v>
      </c>
      <c r="D382" t="s">
        <v>8221</v>
      </c>
      <c r="E382">
        <v>0</v>
      </c>
    </row>
    <row r="383" spans="1:5" x14ac:dyDescent="0.75">
      <c r="A383" t="s">
        <v>8219</v>
      </c>
      <c r="B383">
        <v>25</v>
      </c>
      <c r="D383" t="s">
        <v>8221</v>
      </c>
      <c r="E383">
        <v>20</v>
      </c>
    </row>
    <row r="384" spans="1:5" x14ac:dyDescent="0.75">
      <c r="A384" t="s">
        <v>8219</v>
      </c>
      <c r="B384">
        <v>14</v>
      </c>
      <c r="D384" t="s">
        <v>8221</v>
      </c>
      <c r="E384">
        <v>30</v>
      </c>
    </row>
    <row r="385" spans="1:5" x14ac:dyDescent="0.75">
      <c r="A385" t="s">
        <v>8219</v>
      </c>
      <c r="B385">
        <v>35</v>
      </c>
      <c r="D385" t="s">
        <v>8221</v>
      </c>
      <c r="E385">
        <v>6</v>
      </c>
    </row>
    <row r="386" spans="1:5" x14ac:dyDescent="0.75">
      <c r="A386" t="s">
        <v>8219</v>
      </c>
      <c r="B386">
        <v>10</v>
      </c>
      <c r="D386" t="s">
        <v>8221</v>
      </c>
      <c r="E386">
        <v>15</v>
      </c>
    </row>
    <row r="387" spans="1:5" x14ac:dyDescent="0.75">
      <c r="A387" t="s">
        <v>8219</v>
      </c>
      <c r="B387">
        <v>29</v>
      </c>
      <c r="D387" t="s">
        <v>8221</v>
      </c>
      <c r="E387">
        <v>5</v>
      </c>
    </row>
    <row r="388" spans="1:5" x14ac:dyDescent="0.75">
      <c r="A388" t="s">
        <v>8219</v>
      </c>
      <c r="B388">
        <v>44</v>
      </c>
      <c r="D388" t="s">
        <v>8221</v>
      </c>
      <c r="E388">
        <v>0</v>
      </c>
    </row>
    <row r="389" spans="1:5" x14ac:dyDescent="0.75">
      <c r="A389" t="s">
        <v>8219</v>
      </c>
      <c r="B389">
        <v>17</v>
      </c>
      <c r="D389" t="s">
        <v>8221</v>
      </c>
      <c r="E389">
        <v>0</v>
      </c>
    </row>
    <row r="390" spans="1:5" x14ac:dyDescent="0.75">
      <c r="A390" t="s">
        <v>8219</v>
      </c>
      <c r="B390">
        <v>34</v>
      </c>
      <c r="D390" t="s">
        <v>8221</v>
      </c>
      <c r="E390">
        <v>28</v>
      </c>
    </row>
    <row r="391" spans="1:5" x14ac:dyDescent="0.75">
      <c r="A391" t="s">
        <v>8219</v>
      </c>
      <c r="B391">
        <v>14</v>
      </c>
      <c r="D391" t="s">
        <v>8221</v>
      </c>
      <c r="E391">
        <v>0</v>
      </c>
    </row>
    <row r="392" spans="1:5" x14ac:dyDescent="0.75">
      <c r="A392" t="s">
        <v>8219</v>
      </c>
      <c r="B392">
        <v>156</v>
      </c>
      <c r="D392" t="s">
        <v>8221</v>
      </c>
      <c r="E392">
        <v>5</v>
      </c>
    </row>
    <row r="393" spans="1:5" x14ac:dyDescent="0.75">
      <c r="A393" t="s">
        <v>8219</v>
      </c>
      <c r="B393">
        <v>128</v>
      </c>
      <c r="D393" t="s">
        <v>8221</v>
      </c>
      <c r="E393">
        <v>7</v>
      </c>
    </row>
    <row r="394" spans="1:5" x14ac:dyDescent="0.75">
      <c r="A394" t="s">
        <v>8219</v>
      </c>
      <c r="B394">
        <v>60</v>
      </c>
      <c r="D394" t="s">
        <v>8221</v>
      </c>
      <c r="E394">
        <v>30</v>
      </c>
    </row>
    <row r="395" spans="1:5" x14ac:dyDescent="0.75">
      <c r="A395" t="s">
        <v>8219</v>
      </c>
      <c r="B395">
        <v>32</v>
      </c>
      <c r="D395" t="s">
        <v>8221</v>
      </c>
      <c r="E395">
        <v>2</v>
      </c>
    </row>
    <row r="396" spans="1:5" x14ac:dyDescent="0.75">
      <c r="A396" t="s">
        <v>8219</v>
      </c>
      <c r="B396">
        <v>53</v>
      </c>
      <c r="D396" t="s">
        <v>8221</v>
      </c>
      <c r="E396">
        <v>30</v>
      </c>
    </row>
    <row r="397" spans="1:5" x14ac:dyDescent="0.75">
      <c r="A397" t="s">
        <v>8219</v>
      </c>
      <c r="B397">
        <v>184</v>
      </c>
      <c r="D397" t="s">
        <v>8221</v>
      </c>
      <c r="E397">
        <v>2</v>
      </c>
    </row>
    <row r="398" spans="1:5" x14ac:dyDescent="0.75">
      <c r="A398" t="s">
        <v>8219</v>
      </c>
      <c r="B398">
        <v>90</v>
      </c>
      <c r="D398" t="s">
        <v>8221</v>
      </c>
      <c r="E398">
        <v>0</v>
      </c>
    </row>
    <row r="399" spans="1:5" x14ac:dyDescent="0.75">
      <c r="A399" t="s">
        <v>8219</v>
      </c>
      <c r="B399">
        <v>71</v>
      </c>
      <c r="D399" t="s">
        <v>8221</v>
      </c>
      <c r="E399">
        <v>2</v>
      </c>
    </row>
    <row r="400" spans="1:5" x14ac:dyDescent="0.75">
      <c r="A400" t="s">
        <v>8219</v>
      </c>
      <c r="B400">
        <v>87</v>
      </c>
      <c r="D400" t="s">
        <v>8221</v>
      </c>
      <c r="E400">
        <v>1</v>
      </c>
    </row>
    <row r="401" spans="1:5" x14ac:dyDescent="0.75">
      <c r="A401" t="s">
        <v>8219</v>
      </c>
      <c r="B401">
        <v>28</v>
      </c>
      <c r="D401" t="s">
        <v>8221</v>
      </c>
      <c r="E401">
        <v>2</v>
      </c>
    </row>
    <row r="402" spans="1:5" x14ac:dyDescent="0.75">
      <c r="A402" t="s">
        <v>8219</v>
      </c>
      <c r="B402">
        <v>56</v>
      </c>
      <c r="D402" t="s">
        <v>8221</v>
      </c>
      <c r="E402">
        <v>14</v>
      </c>
    </row>
    <row r="403" spans="1:5" x14ac:dyDescent="0.75">
      <c r="A403" t="s">
        <v>8219</v>
      </c>
      <c r="B403">
        <v>51</v>
      </c>
      <c r="D403" t="s">
        <v>8221</v>
      </c>
      <c r="E403">
        <v>31</v>
      </c>
    </row>
    <row r="404" spans="1:5" x14ac:dyDescent="0.75">
      <c r="A404" t="s">
        <v>8219</v>
      </c>
      <c r="B404">
        <v>75</v>
      </c>
      <c r="D404" t="s">
        <v>8221</v>
      </c>
      <c r="E404">
        <v>16</v>
      </c>
    </row>
    <row r="405" spans="1:5" x14ac:dyDescent="0.75">
      <c r="A405" t="s">
        <v>8219</v>
      </c>
      <c r="B405">
        <v>38</v>
      </c>
      <c r="D405" t="s">
        <v>8221</v>
      </c>
      <c r="E405">
        <v>12</v>
      </c>
    </row>
    <row r="406" spans="1:5" x14ac:dyDescent="0.75">
      <c r="A406" t="s">
        <v>8219</v>
      </c>
      <c r="B406">
        <v>18</v>
      </c>
      <c r="D406" t="s">
        <v>8221</v>
      </c>
      <c r="E406">
        <v>96</v>
      </c>
    </row>
    <row r="407" spans="1:5" x14ac:dyDescent="0.75">
      <c r="A407" t="s">
        <v>8219</v>
      </c>
      <c r="B407">
        <v>54</v>
      </c>
      <c r="D407" t="s">
        <v>8221</v>
      </c>
      <c r="E407">
        <v>16</v>
      </c>
    </row>
    <row r="408" spans="1:5" x14ac:dyDescent="0.75">
      <c r="A408" t="s">
        <v>8219</v>
      </c>
      <c r="B408">
        <v>71</v>
      </c>
      <c r="D408" t="s">
        <v>8221</v>
      </c>
      <c r="E408">
        <v>5</v>
      </c>
    </row>
    <row r="409" spans="1:5" x14ac:dyDescent="0.75">
      <c r="A409" t="s">
        <v>8219</v>
      </c>
      <c r="B409">
        <v>57</v>
      </c>
      <c r="D409" t="s">
        <v>8221</v>
      </c>
      <c r="E409">
        <v>0</v>
      </c>
    </row>
    <row r="410" spans="1:5" x14ac:dyDescent="0.75">
      <c r="A410" t="s">
        <v>8219</v>
      </c>
      <c r="B410">
        <v>43</v>
      </c>
      <c r="D410" t="s">
        <v>8221</v>
      </c>
      <c r="E410">
        <v>8</v>
      </c>
    </row>
    <row r="411" spans="1:5" x14ac:dyDescent="0.75">
      <c r="A411" t="s">
        <v>8219</v>
      </c>
      <c r="B411">
        <v>52</v>
      </c>
      <c r="D411" t="s">
        <v>8221</v>
      </c>
      <c r="E411">
        <v>7</v>
      </c>
    </row>
    <row r="412" spans="1:5" x14ac:dyDescent="0.75">
      <c r="A412" t="s">
        <v>8219</v>
      </c>
      <c r="B412">
        <v>27</v>
      </c>
      <c r="D412" t="s">
        <v>8221</v>
      </c>
      <c r="E412">
        <v>24</v>
      </c>
    </row>
    <row r="413" spans="1:5" x14ac:dyDescent="0.75">
      <c r="A413" t="s">
        <v>8219</v>
      </c>
      <c r="B413">
        <v>12</v>
      </c>
      <c r="D413" t="s">
        <v>8221</v>
      </c>
      <c r="E413">
        <v>121</v>
      </c>
    </row>
    <row r="414" spans="1:5" x14ac:dyDescent="0.75">
      <c r="A414" t="s">
        <v>8219</v>
      </c>
      <c r="B414">
        <v>33</v>
      </c>
      <c r="D414" t="s">
        <v>8221</v>
      </c>
      <c r="E414">
        <v>196</v>
      </c>
    </row>
    <row r="415" spans="1:5" x14ac:dyDescent="0.75">
      <c r="A415" t="s">
        <v>8219</v>
      </c>
      <c r="B415">
        <v>96</v>
      </c>
      <c r="D415" t="s">
        <v>8221</v>
      </c>
      <c r="E415">
        <v>5</v>
      </c>
    </row>
    <row r="416" spans="1:5" x14ac:dyDescent="0.75">
      <c r="A416" t="s">
        <v>8219</v>
      </c>
      <c r="B416">
        <v>28</v>
      </c>
      <c r="D416" t="s">
        <v>8221</v>
      </c>
      <c r="E416">
        <v>73</v>
      </c>
    </row>
    <row r="417" spans="1:5" x14ac:dyDescent="0.75">
      <c r="A417" t="s">
        <v>8219</v>
      </c>
      <c r="B417">
        <v>43</v>
      </c>
      <c r="D417" t="s">
        <v>8221</v>
      </c>
      <c r="E417">
        <v>93</v>
      </c>
    </row>
    <row r="418" spans="1:5" x14ac:dyDescent="0.75">
      <c r="A418" t="s">
        <v>8219</v>
      </c>
      <c r="B418">
        <v>205</v>
      </c>
      <c r="D418" t="s">
        <v>8221</v>
      </c>
      <c r="E418">
        <v>17</v>
      </c>
    </row>
    <row r="419" spans="1:5" x14ac:dyDescent="0.75">
      <c r="A419" t="s">
        <v>8219</v>
      </c>
      <c r="B419">
        <v>23</v>
      </c>
      <c r="D419" t="s">
        <v>8221</v>
      </c>
      <c r="E419">
        <v>7</v>
      </c>
    </row>
    <row r="420" spans="1:5" x14ac:dyDescent="0.75">
      <c r="A420" t="s">
        <v>8219</v>
      </c>
      <c r="B420">
        <v>19</v>
      </c>
      <c r="D420" t="s">
        <v>8221</v>
      </c>
      <c r="E420">
        <v>17</v>
      </c>
    </row>
    <row r="421" spans="1:5" x14ac:dyDescent="0.75">
      <c r="A421" t="s">
        <v>8219</v>
      </c>
      <c r="B421">
        <v>14</v>
      </c>
      <c r="D421" t="s">
        <v>8221</v>
      </c>
      <c r="E421">
        <v>171</v>
      </c>
    </row>
    <row r="422" spans="1:5" x14ac:dyDescent="0.75">
      <c r="A422" t="s">
        <v>8219</v>
      </c>
      <c r="B422">
        <v>38</v>
      </c>
      <c r="D422" t="s">
        <v>8221</v>
      </c>
      <c r="E422">
        <v>188</v>
      </c>
    </row>
    <row r="423" spans="1:5" x14ac:dyDescent="0.75">
      <c r="A423" t="s">
        <v>8219</v>
      </c>
      <c r="B423">
        <v>78</v>
      </c>
      <c r="D423" t="s">
        <v>8221</v>
      </c>
      <c r="E423">
        <v>110</v>
      </c>
    </row>
    <row r="424" spans="1:5" x14ac:dyDescent="0.75">
      <c r="A424" t="s">
        <v>8219</v>
      </c>
      <c r="B424">
        <v>69</v>
      </c>
      <c r="D424" t="s">
        <v>8221</v>
      </c>
      <c r="E424">
        <v>37</v>
      </c>
    </row>
    <row r="425" spans="1:5" x14ac:dyDescent="0.75">
      <c r="A425" t="s">
        <v>8219</v>
      </c>
      <c r="B425">
        <v>33</v>
      </c>
      <c r="D425" t="s">
        <v>8221</v>
      </c>
      <c r="E425">
        <v>9</v>
      </c>
    </row>
    <row r="426" spans="1:5" x14ac:dyDescent="0.75">
      <c r="A426" t="s">
        <v>8219</v>
      </c>
      <c r="B426">
        <v>54</v>
      </c>
      <c r="D426" t="s">
        <v>8221</v>
      </c>
      <c r="E426">
        <v>29</v>
      </c>
    </row>
    <row r="427" spans="1:5" x14ac:dyDescent="0.75">
      <c r="A427" t="s">
        <v>8219</v>
      </c>
      <c r="B427">
        <v>99</v>
      </c>
      <c r="D427" t="s">
        <v>8221</v>
      </c>
      <c r="E427">
        <v>6</v>
      </c>
    </row>
    <row r="428" spans="1:5" x14ac:dyDescent="0.75">
      <c r="A428" t="s">
        <v>8219</v>
      </c>
      <c r="B428">
        <v>49</v>
      </c>
      <c r="D428" t="s">
        <v>8221</v>
      </c>
      <c r="E428">
        <v>30</v>
      </c>
    </row>
    <row r="429" spans="1:5" x14ac:dyDescent="0.75">
      <c r="A429" t="s">
        <v>8219</v>
      </c>
      <c r="B429">
        <v>11</v>
      </c>
      <c r="D429" t="s">
        <v>8221</v>
      </c>
      <c r="E429">
        <v>81</v>
      </c>
    </row>
    <row r="430" spans="1:5" x14ac:dyDescent="0.75">
      <c r="A430" t="s">
        <v>8219</v>
      </c>
      <c r="B430">
        <v>38</v>
      </c>
      <c r="D430" t="s">
        <v>8221</v>
      </c>
      <c r="E430">
        <v>4</v>
      </c>
    </row>
    <row r="431" spans="1:5" x14ac:dyDescent="0.75">
      <c r="A431" t="s">
        <v>8219</v>
      </c>
      <c r="B431">
        <v>16</v>
      </c>
      <c r="D431" t="s">
        <v>8221</v>
      </c>
      <c r="E431">
        <v>11</v>
      </c>
    </row>
    <row r="432" spans="1:5" x14ac:dyDescent="0.75">
      <c r="A432" t="s">
        <v>8219</v>
      </c>
      <c r="B432">
        <v>32</v>
      </c>
      <c r="D432" t="s">
        <v>8221</v>
      </c>
      <c r="E432">
        <v>14</v>
      </c>
    </row>
    <row r="433" spans="1:5" x14ac:dyDescent="0.75">
      <c r="A433" t="s">
        <v>8219</v>
      </c>
      <c r="B433">
        <v>20</v>
      </c>
      <c r="D433" t="s">
        <v>8221</v>
      </c>
      <c r="E433">
        <v>5</v>
      </c>
    </row>
    <row r="434" spans="1:5" x14ac:dyDescent="0.75">
      <c r="A434" t="s">
        <v>8219</v>
      </c>
      <c r="B434">
        <v>154</v>
      </c>
      <c r="D434" t="s">
        <v>8221</v>
      </c>
      <c r="E434">
        <v>45</v>
      </c>
    </row>
    <row r="435" spans="1:5" x14ac:dyDescent="0.75">
      <c r="A435" t="s">
        <v>8219</v>
      </c>
      <c r="B435">
        <v>41</v>
      </c>
      <c r="D435" t="s">
        <v>8221</v>
      </c>
      <c r="E435">
        <v>8</v>
      </c>
    </row>
    <row r="436" spans="1:5" x14ac:dyDescent="0.75">
      <c r="A436" t="s">
        <v>8219</v>
      </c>
      <c r="B436">
        <v>75</v>
      </c>
      <c r="D436" t="s">
        <v>8221</v>
      </c>
      <c r="E436">
        <v>3</v>
      </c>
    </row>
    <row r="437" spans="1:5" x14ac:dyDescent="0.75">
      <c r="A437" t="s">
        <v>8219</v>
      </c>
      <c r="B437">
        <v>40</v>
      </c>
      <c r="D437" t="s">
        <v>8221</v>
      </c>
      <c r="E437">
        <v>24</v>
      </c>
    </row>
    <row r="438" spans="1:5" x14ac:dyDescent="0.75">
      <c r="A438" t="s">
        <v>8219</v>
      </c>
      <c r="B438">
        <v>46</v>
      </c>
      <c r="D438" t="s">
        <v>8221</v>
      </c>
      <c r="E438">
        <v>18</v>
      </c>
    </row>
    <row r="439" spans="1:5" x14ac:dyDescent="0.75">
      <c r="A439" t="s">
        <v>8219</v>
      </c>
      <c r="B439">
        <v>62</v>
      </c>
      <c r="D439" t="s">
        <v>8221</v>
      </c>
      <c r="E439">
        <v>12</v>
      </c>
    </row>
    <row r="440" spans="1:5" x14ac:dyDescent="0.75">
      <c r="A440" t="s">
        <v>8219</v>
      </c>
      <c r="B440">
        <v>61</v>
      </c>
      <c r="D440" t="s">
        <v>8221</v>
      </c>
      <c r="E440">
        <v>123</v>
      </c>
    </row>
    <row r="441" spans="1:5" x14ac:dyDescent="0.75">
      <c r="A441" t="s">
        <v>8219</v>
      </c>
      <c r="B441">
        <v>96</v>
      </c>
      <c r="D441" t="s">
        <v>8221</v>
      </c>
      <c r="E441">
        <v>96</v>
      </c>
    </row>
    <row r="442" spans="1:5" x14ac:dyDescent="0.75">
      <c r="A442" t="s">
        <v>8219</v>
      </c>
      <c r="B442">
        <v>190</v>
      </c>
      <c r="D442" t="s">
        <v>8221</v>
      </c>
      <c r="E442">
        <v>31</v>
      </c>
    </row>
    <row r="443" spans="1:5" x14ac:dyDescent="0.75">
      <c r="A443" t="s">
        <v>8219</v>
      </c>
      <c r="B443">
        <v>94</v>
      </c>
      <c r="D443" t="s">
        <v>8221</v>
      </c>
      <c r="E443">
        <v>4</v>
      </c>
    </row>
    <row r="444" spans="1:5" x14ac:dyDescent="0.75">
      <c r="A444" t="s">
        <v>8219</v>
      </c>
      <c r="B444">
        <v>39</v>
      </c>
      <c r="D444" t="s">
        <v>8221</v>
      </c>
      <c r="E444">
        <v>3</v>
      </c>
    </row>
    <row r="445" spans="1:5" x14ac:dyDescent="0.75">
      <c r="A445" t="s">
        <v>8219</v>
      </c>
      <c r="B445">
        <v>127</v>
      </c>
      <c r="D445" t="s">
        <v>8221</v>
      </c>
      <c r="E445">
        <v>179</v>
      </c>
    </row>
    <row r="446" spans="1:5" x14ac:dyDescent="0.75">
      <c r="A446" t="s">
        <v>8219</v>
      </c>
      <c r="B446">
        <v>159</v>
      </c>
      <c r="D446" t="s">
        <v>8221</v>
      </c>
      <c r="E446">
        <v>3</v>
      </c>
    </row>
    <row r="447" spans="1:5" x14ac:dyDescent="0.75">
      <c r="A447" t="s">
        <v>8219</v>
      </c>
      <c r="B447">
        <v>177</v>
      </c>
      <c r="D447" t="s">
        <v>8221</v>
      </c>
      <c r="E447">
        <v>23</v>
      </c>
    </row>
    <row r="448" spans="1:5" x14ac:dyDescent="0.75">
      <c r="A448" t="s">
        <v>8219</v>
      </c>
      <c r="B448">
        <v>47</v>
      </c>
      <c r="D448" t="s">
        <v>8221</v>
      </c>
      <c r="E448">
        <v>23</v>
      </c>
    </row>
    <row r="449" spans="1:5" x14ac:dyDescent="0.75">
      <c r="A449" t="s">
        <v>8219</v>
      </c>
      <c r="B449">
        <v>1</v>
      </c>
      <c r="D449" t="s">
        <v>8221</v>
      </c>
      <c r="E449">
        <v>41</v>
      </c>
    </row>
    <row r="450" spans="1:5" x14ac:dyDescent="0.75">
      <c r="A450" t="s">
        <v>8219</v>
      </c>
      <c r="B450">
        <v>16</v>
      </c>
      <c r="D450" t="s">
        <v>8221</v>
      </c>
      <c r="E450">
        <v>0</v>
      </c>
    </row>
    <row r="451" spans="1:5" x14ac:dyDescent="0.75">
      <c r="A451" t="s">
        <v>8219</v>
      </c>
      <c r="B451">
        <v>115</v>
      </c>
      <c r="D451" t="s">
        <v>8221</v>
      </c>
      <c r="E451">
        <v>32</v>
      </c>
    </row>
    <row r="452" spans="1:5" x14ac:dyDescent="0.75">
      <c r="A452" t="s">
        <v>8219</v>
      </c>
      <c r="B452">
        <v>133</v>
      </c>
      <c r="D452" t="s">
        <v>8221</v>
      </c>
      <c r="E452">
        <v>2</v>
      </c>
    </row>
    <row r="453" spans="1:5" x14ac:dyDescent="0.75">
      <c r="A453" t="s">
        <v>8219</v>
      </c>
      <c r="B453">
        <v>70</v>
      </c>
      <c r="D453" t="s">
        <v>8221</v>
      </c>
      <c r="E453">
        <v>7</v>
      </c>
    </row>
    <row r="454" spans="1:5" x14ac:dyDescent="0.75">
      <c r="A454" t="s">
        <v>8219</v>
      </c>
      <c r="B454">
        <v>62</v>
      </c>
      <c r="D454" t="s">
        <v>8221</v>
      </c>
      <c r="E454">
        <v>4</v>
      </c>
    </row>
    <row r="455" spans="1:5" x14ac:dyDescent="0.75">
      <c r="A455" t="s">
        <v>8219</v>
      </c>
      <c r="B455">
        <v>10</v>
      </c>
      <c r="D455" t="s">
        <v>8221</v>
      </c>
      <c r="E455">
        <v>196</v>
      </c>
    </row>
    <row r="456" spans="1:5" x14ac:dyDescent="0.75">
      <c r="A456" t="s">
        <v>8219</v>
      </c>
      <c r="B456">
        <v>499</v>
      </c>
      <c r="D456" t="s">
        <v>8221</v>
      </c>
      <c r="E456">
        <v>11</v>
      </c>
    </row>
    <row r="457" spans="1:5" x14ac:dyDescent="0.75">
      <c r="A457" t="s">
        <v>8219</v>
      </c>
      <c r="B457">
        <v>47</v>
      </c>
      <c r="D457" t="s">
        <v>8221</v>
      </c>
      <c r="E457">
        <v>9</v>
      </c>
    </row>
    <row r="458" spans="1:5" x14ac:dyDescent="0.75">
      <c r="A458" t="s">
        <v>8219</v>
      </c>
      <c r="B458">
        <v>28</v>
      </c>
      <c r="D458" t="s">
        <v>8221</v>
      </c>
      <c r="E458">
        <v>5</v>
      </c>
    </row>
    <row r="459" spans="1:5" x14ac:dyDescent="0.75">
      <c r="A459" t="s">
        <v>8219</v>
      </c>
      <c r="B459">
        <v>24</v>
      </c>
      <c r="D459" t="s">
        <v>8221</v>
      </c>
      <c r="E459">
        <v>8</v>
      </c>
    </row>
    <row r="460" spans="1:5" x14ac:dyDescent="0.75">
      <c r="A460" t="s">
        <v>8219</v>
      </c>
      <c r="B460">
        <v>76</v>
      </c>
      <c r="D460" t="s">
        <v>8221</v>
      </c>
      <c r="E460">
        <v>229</v>
      </c>
    </row>
    <row r="461" spans="1:5" x14ac:dyDescent="0.75">
      <c r="A461" t="s">
        <v>8219</v>
      </c>
      <c r="B461">
        <v>98</v>
      </c>
      <c r="D461" t="s">
        <v>8221</v>
      </c>
      <c r="E461">
        <v>40</v>
      </c>
    </row>
    <row r="462" spans="1:5" x14ac:dyDescent="0.75">
      <c r="A462" t="s">
        <v>8219</v>
      </c>
      <c r="B462">
        <v>30</v>
      </c>
      <c r="D462" t="s">
        <v>8221</v>
      </c>
      <c r="E462">
        <v>123</v>
      </c>
    </row>
    <row r="463" spans="1:5" x14ac:dyDescent="0.75">
      <c r="A463" t="s">
        <v>8219</v>
      </c>
      <c r="B463">
        <v>478</v>
      </c>
      <c r="D463" t="s">
        <v>8221</v>
      </c>
      <c r="E463">
        <v>5</v>
      </c>
    </row>
    <row r="464" spans="1:5" x14ac:dyDescent="0.75">
      <c r="A464" t="s">
        <v>8219</v>
      </c>
      <c r="B464">
        <v>74</v>
      </c>
      <c r="D464" t="s">
        <v>8221</v>
      </c>
      <c r="E464">
        <v>148</v>
      </c>
    </row>
    <row r="465" spans="1:5" x14ac:dyDescent="0.75">
      <c r="A465" t="s">
        <v>8219</v>
      </c>
      <c r="B465">
        <v>131</v>
      </c>
      <c r="D465" t="s">
        <v>8221</v>
      </c>
      <c r="E465">
        <v>10</v>
      </c>
    </row>
    <row r="466" spans="1:5" x14ac:dyDescent="0.75">
      <c r="A466" t="s">
        <v>8219</v>
      </c>
      <c r="B466">
        <v>61</v>
      </c>
      <c r="D466" t="s">
        <v>8221</v>
      </c>
      <c r="E466">
        <v>4</v>
      </c>
    </row>
    <row r="467" spans="1:5" x14ac:dyDescent="0.75">
      <c r="A467" t="s">
        <v>8219</v>
      </c>
      <c r="B467">
        <v>1071</v>
      </c>
      <c r="D467" t="s">
        <v>8221</v>
      </c>
      <c r="E467">
        <v>21</v>
      </c>
    </row>
    <row r="468" spans="1:5" x14ac:dyDescent="0.75">
      <c r="A468" t="s">
        <v>8219</v>
      </c>
      <c r="B468">
        <v>122</v>
      </c>
      <c r="D468" t="s">
        <v>8221</v>
      </c>
      <c r="E468">
        <v>2</v>
      </c>
    </row>
    <row r="469" spans="1:5" x14ac:dyDescent="0.75">
      <c r="A469" t="s">
        <v>8219</v>
      </c>
      <c r="B469">
        <v>111</v>
      </c>
      <c r="D469" t="s">
        <v>8221</v>
      </c>
      <c r="E469">
        <v>0</v>
      </c>
    </row>
    <row r="470" spans="1:5" x14ac:dyDescent="0.75">
      <c r="A470" t="s">
        <v>8219</v>
      </c>
      <c r="B470">
        <v>255</v>
      </c>
      <c r="D470" t="s">
        <v>8221</v>
      </c>
      <c r="E470">
        <v>4</v>
      </c>
    </row>
    <row r="471" spans="1:5" x14ac:dyDescent="0.75">
      <c r="A471" t="s">
        <v>8219</v>
      </c>
      <c r="B471">
        <v>141</v>
      </c>
      <c r="D471" t="s">
        <v>8221</v>
      </c>
      <c r="E471">
        <v>1</v>
      </c>
    </row>
    <row r="472" spans="1:5" x14ac:dyDescent="0.75">
      <c r="A472" t="s">
        <v>8219</v>
      </c>
      <c r="B472">
        <v>159</v>
      </c>
      <c r="D472" t="s">
        <v>8221</v>
      </c>
      <c r="E472">
        <v>30</v>
      </c>
    </row>
    <row r="473" spans="1:5" x14ac:dyDescent="0.75">
      <c r="A473" t="s">
        <v>8219</v>
      </c>
      <c r="B473">
        <v>99</v>
      </c>
      <c r="D473" t="s">
        <v>8221</v>
      </c>
      <c r="E473">
        <v>3</v>
      </c>
    </row>
    <row r="474" spans="1:5" x14ac:dyDescent="0.75">
      <c r="A474" t="s">
        <v>8219</v>
      </c>
      <c r="B474">
        <v>96</v>
      </c>
      <c r="D474" t="s">
        <v>8221</v>
      </c>
      <c r="E474">
        <v>975</v>
      </c>
    </row>
    <row r="475" spans="1:5" x14ac:dyDescent="0.75">
      <c r="A475" t="s">
        <v>8219</v>
      </c>
      <c r="B475">
        <v>27</v>
      </c>
      <c r="D475" t="s">
        <v>8221</v>
      </c>
      <c r="E475">
        <v>167</v>
      </c>
    </row>
    <row r="476" spans="1:5" x14ac:dyDescent="0.75">
      <c r="A476" t="s">
        <v>8219</v>
      </c>
      <c r="B476">
        <v>166</v>
      </c>
      <c r="D476" t="s">
        <v>8221</v>
      </c>
      <c r="E476">
        <v>5</v>
      </c>
    </row>
    <row r="477" spans="1:5" x14ac:dyDescent="0.75">
      <c r="A477" t="s">
        <v>8219</v>
      </c>
      <c r="B477">
        <v>76</v>
      </c>
      <c r="D477" t="s">
        <v>8221</v>
      </c>
      <c r="E477">
        <v>18</v>
      </c>
    </row>
    <row r="478" spans="1:5" x14ac:dyDescent="0.75">
      <c r="A478" t="s">
        <v>8219</v>
      </c>
      <c r="B478">
        <v>211</v>
      </c>
      <c r="D478" t="s">
        <v>8221</v>
      </c>
      <c r="E478">
        <v>98</v>
      </c>
    </row>
    <row r="479" spans="1:5" x14ac:dyDescent="0.75">
      <c r="A479" t="s">
        <v>8219</v>
      </c>
      <c r="B479">
        <v>21</v>
      </c>
      <c r="D479" t="s">
        <v>8221</v>
      </c>
      <c r="E479">
        <v>4</v>
      </c>
    </row>
    <row r="480" spans="1:5" x14ac:dyDescent="0.75">
      <c r="A480" t="s">
        <v>8219</v>
      </c>
      <c r="B480">
        <v>61</v>
      </c>
      <c r="D480" t="s">
        <v>8221</v>
      </c>
      <c r="E480">
        <v>3</v>
      </c>
    </row>
    <row r="481" spans="1:5" x14ac:dyDescent="0.75">
      <c r="A481" t="s">
        <v>8219</v>
      </c>
      <c r="B481">
        <v>30</v>
      </c>
      <c r="D481" t="s">
        <v>8221</v>
      </c>
      <c r="E481">
        <v>1</v>
      </c>
    </row>
    <row r="482" spans="1:5" x14ac:dyDescent="0.75">
      <c r="A482" t="s">
        <v>8219</v>
      </c>
      <c r="B482">
        <v>375</v>
      </c>
      <c r="D482" t="s">
        <v>8221</v>
      </c>
      <c r="E482">
        <v>0</v>
      </c>
    </row>
    <row r="483" spans="1:5" x14ac:dyDescent="0.75">
      <c r="A483" t="s">
        <v>8219</v>
      </c>
      <c r="B483">
        <v>111</v>
      </c>
      <c r="D483" t="s">
        <v>8221</v>
      </c>
      <c r="E483">
        <v>9</v>
      </c>
    </row>
    <row r="484" spans="1:5" x14ac:dyDescent="0.75">
      <c r="A484" t="s">
        <v>8219</v>
      </c>
      <c r="B484">
        <v>123</v>
      </c>
      <c r="D484" t="s">
        <v>8221</v>
      </c>
      <c r="E484">
        <v>2</v>
      </c>
    </row>
    <row r="485" spans="1:5" x14ac:dyDescent="0.75">
      <c r="A485" t="s">
        <v>8219</v>
      </c>
      <c r="B485">
        <v>70</v>
      </c>
      <c r="D485" t="s">
        <v>8221</v>
      </c>
      <c r="E485">
        <v>0</v>
      </c>
    </row>
    <row r="486" spans="1:5" x14ac:dyDescent="0.75">
      <c r="A486" t="s">
        <v>8219</v>
      </c>
      <c r="B486">
        <v>85</v>
      </c>
      <c r="D486" t="s">
        <v>8221</v>
      </c>
      <c r="E486">
        <v>147</v>
      </c>
    </row>
    <row r="487" spans="1:5" x14ac:dyDescent="0.75">
      <c r="A487" t="s">
        <v>8219</v>
      </c>
      <c r="B487">
        <v>86</v>
      </c>
      <c r="D487" t="s">
        <v>8221</v>
      </c>
      <c r="E487">
        <v>49</v>
      </c>
    </row>
    <row r="488" spans="1:5" x14ac:dyDescent="0.75">
      <c r="A488" t="s">
        <v>8219</v>
      </c>
      <c r="B488">
        <v>13</v>
      </c>
      <c r="D488" t="s">
        <v>8221</v>
      </c>
      <c r="E488">
        <v>1</v>
      </c>
    </row>
    <row r="489" spans="1:5" x14ac:dyDescent="0.75">
      <c r="A489" t="s">
        <v>8219</v>
      </c>
      <c r="B489">
        <v>33</v>
      </c>
      <c r="D489" t="s">
        <v>8221</v>
      </c>
      <c r="E489">
        <v>2</v>
      </c>
    </row>
    <row r="490" spans="1:5" x14ac:dyDescent="0.75">
      <c r="A490" t="s">
        <v>8219</v>
      </c>
      <c r="B490">
        <v>15</v>
      </c>
      <c r="D490" t="s">
        <v>8221</v>
      </c>
      <c r="E490">
        <v>7</v>
      </c>
    </row>
    <row r="491" spans="1:5" x14ac:dyDescent="0.75">
      <c r="A491" t="s">
        <v>8219</v>
      </c>
      <c r="B491">
        <v>273</v>
      </c>
      <c r="D491" t="s">
        <v>8221</v>
      </c>
      <c r="E491">
        <v>4</v>
      </c>
    </row>
    <row r="492" spans="1:5" x14ac:dyDescent="0.75">
      <c r="A492" t="s">
        <v>8219</v>
      </c>
      <c r="B492">
        <v>714</v>
      </c>
      <c r="D492" t="s">
        <v>8221</v>
      </c>
      <c r="E492">
        <v>27</v>
      </c>
    </row>
    <row r="493" spans="1:5" x14ac:dyDescent="0.75">
      <c r="A493" t="s">
        <v>8219</v>
      </c>
      <c r="B493">
        <v>170</v>
      </c>
      <c r="D493" t="s">
        <v>8221</v>
      </c>
      <c r="E493">
        <v>94</v>
      </c>
    </row>
    <row r="494" spans="1:5" x14ac:dyDescent="0.75">
      <c r="A494" t="s">
        <v>8219</v>
      </c>
      <c r="B494">
        <v>512</v>
      </c>
      <c r="D494" t="s">
        <v>8221</v>
      </c>
      <c r="E494">
        <v>29</v>
      </c>
    </row>
    <row r="495" spans="1:5" x14ac:dyDescent="0.75">
      <c r="A495" t="s">
        <v>8219</v>
      </c>
      <c r="B495">
        <v>314</v>
      </c>
      <c r="D495" t="s">
        <v>8221</v>
      </c>
      <c r="E495">
        <v>7</v>
      </c>
    </row>
    <row r="496" spans="1:5" x14ac:dyDescent="0.75">
      <c r="A496" t="s">
        <v>8219</v>
      </c>
      <c r="B496">
        <v>167</v>
      </c>
      <c r="D496" t="s">
        <v>8221</v>
      </c>
      <c r="E496">
        <v>22</v>
      </c>
    </row>
    <row r="497" spans="1:5" x14ac:dyDescent="0.75">
      <c r="A497" t="s">
        <v>8219</v>
      </c>
      <c r="B497">
        <v>9</v>
      </c>
      <c r="D497" t="s">
        <v>8221</v>
      </c>
      <c r="E497">
        <v>1</v>
      </c>
    </row>
    <row r="498" spans="1:5" x14ac:dyDescent="0.75">
      <c r="A498" t="s">
        <v>8219</v>
      </c>
      <c r="B498">
        <v>103</v>
      </c>
      <c r="D498" t="s">
        <v>8221</v>
      </c>
      <c r="E498">
        <v>10</v>
      </c>
    </row>
    <row r="499" spans="1:5" x14ac:dyDescent="0.75">
      <c r="A499" t="s">
        <v>8219</v>
      </c>
      <c r="B499">
        <v>111</v>
      </c>
      <c r="D499" t="s">
        <v>8221</v>
      </c>
      <c r="E499">
        <v>6</v>
      </c>
    </row>
    <row r="500" spans="1:5" x14ac:dyDescent="0.75">
      <c r="A500" t="s">
        <v>8219</v>
      </c>
      <c r="B500">
        <v>271</v>
      </c>
      <c r="D500" t="s">
        <v>8221</v>
      </c>
      <c r="E500">
        <v>24</v>
      </c>
    </row>
    <row r="501" spans="1:5" x14ac:dyDescent="0.75">
      <c r="A501" t="s">
        <v>8219</v>
      </c>
      <c r="B501">
        <v>101</v>
      </c>
      <c r="D501" t="s">
        <v>8221</v>
      </c>
      <c r="E501">
        <v>15</v>
      </c>
    </row>
    <row r="502" spans="1:5" x14ac:dyDescent="0.75">
      <c r="A502" t="s">
        <v>8219</v>
      </c>
      <c r="B502">
        <v>57</v>
      </c>
      <c r="D502" t="s">
        <v>8221</v>
      </c>
      <c r="E502">
        <v>37</v>
      </c>
    </row>
    <row r="503" spans="1:5" x14ac:dyDescent="0.75">
      <c r="A503" t="s">
        <v>8219</v>
      </c>
      <c r="B503">
        <v>62</v>
      </c>
      <c r="D503" t="s">
        <v>8221</v>
      </c>
      <c r="E503">
        <v>20</v>
      </c>
    </row>
    <row r="504" spans="1:5" x14ac:dyDescent="0.75">
      <c r="A504" t="s">
        <v>8219</v>
      </c>
      <c r="B504">
        <v>32</v>
      </c>
      <c r="D504" t="s">
        <v>8221</v>
      </c>
      <c r="E504">
        <v>7</v>
      </c>
    </row>
    <row r="505" spans="1:5" x14ac:dyDescent="0.75">
      <c r="A505" t="s">
        <v>8219</v>
      </c>
      <c r="B505">
        <v>141</v>
      </c>
      <c r="D505" t="s">
        <v>8221</v>
      </c>
      <c r="E505">
        <v>0</v>
      </c>
    </row>
    <row r="506" spans="1:5" x14ac:dyDescent="0.75">
      <c r="A506" t="s">
        <v>8219</v>
      </c>
      <c r="B506">
        <v>75</v>
      </c>
      <c r="D506" t="s">
        <v>8221</v>
      </c>
      <c r="E506">
        <v>21</v>
      </c>
    </row>
    <row r="507" spans="1:5" x14ac:dyDescent="0.75">
      <c r="A507" t="s">
        <v>8219</v>
      </c>
      <c r="B507">
        <v>46</v>
      </c>
      <c r="D507" t="s">
        <v>8221</v>
      </c>
      <c r="E507">
        <v>3</v>
      </c>
    </row>
    <row r="508" spans="1:5" x14ac:dyDescent="0.75">
      <c r="A508" t="s">
        <v>8219</v>
      </c>
      <c r="B508">
        <v>103</v>
      </c>
      <c r="D508" t="s">
        <v>8221</v>
      </c>
      <c r="E508">
        <v>11</v>
      </c>
    </row>
    <row r="509" spans="1:5" x14ac:dyDescent="0.75">
      <c r="A509" t="s">
        <v>8219</v>
      </c>
      <c r="B509">
        <v>6</v>
      </c>
      <c r="D509" t="s">
        <v>8221</v>
      </c>
      <c r="E509">
        <v>1</v>
      </c>
    </row>
    <row r="510" spans="1:5" x14ac:dyDescent="0.75">
      <c r="A510" t="s">
        <v>8219</v>
      </c>
      <c r="B510">
        <v>83</v>
      </c>
      <c r="D510" t="s">
        <v>8221</v>
      </c>
      <c r="E510">
        <v>312</v>
      </c>
    </row>
    <row r="511" spans="1:5" x14ac:dyDescent="0.75">
      <c r="A511" t="s">
        <v>8219</v>
      </c>
      <c r="B511">
        <v>108</v>
      </c>
      <c r="D511" t="s">
        <v>8221</v>
      </c>
      <c r="E511">
        <v>1</v>
      </c>
    </row>
    <row r="512" spans="1:5" x14ac:dyDescent="0.75">
      <c r="A512" t="s">
        <v>8219</v>
      </c>
      <c r="B512">
        <v>25</v>
      </c>
      <c r="D512" t="s">
        <v>8221</v>
      </c>
      <c r="E512">
        <v>3</v>
      </c>
    </row>
    <row r="513" spans="1:5" x14ac:dyDescent="0.75">
      <c r="A513" t="s">
        <v>8219</v>
      </c>
      <c r="B513">
        <v>549</v>
      </c>
      <c r="D513" t="s">
        <v>8221</v>
      </c>
      <c r="E513">
        <v>4</v>
      </c>
    </row>
    <row r="514" spans="1:5" x14ac:dyDescent="0.75">
      <c r="A514" t="s">
        <v>8219</v>
      </c>
      <c r="B514">
        <v>222</v>
      </c>
      <c r="D514" t="s">
        <v>8221</v>
      </c>
      <c r="E514">
        <v>10</v>
      </c>
    </row>
    <row r="515" spans="1:5" x14ac:dyDescent="0.75">
      <c r="A515" t="s">
        <v>8219</v>
      </c>
      <c r="B515">
        <v>183</v>
      </c>
      <c r="D515" t="s">
        <v>8221</v>
      </c>
      <c r="E515">
        <v>8</v>
      </c>
    </row>
    <row r="516" spans="1:5" x14ac:dyDescent="0.75">
      <c r="A516" t="s">
        <v>8219</v>
      </c>
      <c r="B516">
        <v>89</v>
      </c>
      <c r="D516" t="s">
        <v>8221</v>
      </c>
      <c r="E516">
        <v>3</v>
      </c>
    </row>
    <row r="517" spans="1:5" x14ac:dyDescent="0.75">
      <c r="A517" t="s">
        <v>8219</v>
      </c>
      <c r="B517">
        <v>253</v>
      </c>
      <c r="D517" t="s">
        <v>8221</v>
      </c>
      <c r="E517">
        <v>1</v>
      </c>
    </row>
    <row r="518" spans="1:5" x14ac:dyDescent="0.75">
      <c r="A518" t="s">
        <v>8219</v>
      </c>
      <c r="B518">
        <v>140</v>
      </c>
      <c r="D518" t="s">
        <v>8221</v>
      </c>
      <c r="E518">
        <v>0</v>
      </c>
    </row>
    <row r="519" spans="1:5" x14ac:dyDescent="0.75">
      <c r="A519" t="s">
        <v>8219</v>
      </c>
      <c r="B519">
        <v>103</v>
      </c>
      <c r="D519" t="s">
        <v>8221</v>
      </c>
      <c r="E519">
        <v>5</v>
      </c>
    </row>
    <row r="520" spans="1:5" x14ac:dyDescent="0.75">
      <c r="A520" t="s">
        <v>8219</v>
      </c>
      <c r="B520">
        <v>138</v>
      </c>
      <c r="D520" t="s">
        <v>8221</v>
      </c>
      <c r="E520">
        <v>0</v>
      </c>
    </row>
    <row r="521" spans="1:5" x14ac:dyDescent="0.75">
      <c r="A521" t="s">
        <v>8219</v>
      </c>
      <c r="B521">
        <v>191</v>
      </c>
      <c r="D521" t="s">
        <v>8221</v>
      </c>
      <c r="E521">
        <v>3</v>
      </c>
    </row>
    <row r="522" spans="1:5" x14ac:dyDescent="0.75">
      <c r="A522" t="s">
        <v>8219</v>
      </c>
      <c r="B522">
        <v>45</v>
      </c>
      <c r="D522" t="s">
        <v>8221</v>
      </c>
      <c r="E522">
        <v>7</v>
      </c>
    </row>
    <row r="523" spans="1:5" x14ac:dyDescent="0.75">
      <c r="A523" t="s">
        <v>8219</v>
      </c>
      <c r="B523">
        <v>17</v>
      </c>
      <c r="D523" t="s">
        <v>8221</v>
      </c>
      <c r="E523">
        <v>0</v>
      </c>
    </row>
    <row r="524" spans="1:5" x14ac:dyDescent="0.75">
      <c r="A524" t="s">
        <v>8219</v>
      </c>
      <c r="B524">
        <v>31</v>
      </c>
      <c r="D524" t="s">
        <v>8221</v>
      </c>
      <c r="E524">
        <v>2</v>
      </c>
    </row>
    <row r="525" spans="1:5" x14ac:dyDescent="0.75">
      <c r="A525" t="s">
        <v>8219</v>
      </c>
      <c r="B525">
        <v>50</v>
      </c>
      <c r="D525" t="s">
        <v>8221</v>
      </c>
      <c r="E525">
        <v>23</v>
      </c>
    </row>
    <row r="526" spans="1:5" x14ac:dyDescent="0.75">
      <c r="A526" t="s">
        <v>8219</v>
      </c>
      <c r="B526">
        <v>59</v>
      </c>
      <c r="D526" t="s">
        <v>8221</v>
      </c>
      <c r="E526">
        <v>1</v>
      </c>
    </row>
    <row r="527" spans="1:5" x14ac:dyDescent="0.75">
      <c r="A527" t="s">
        <v>8219</v>
      </c>
      <c r="B527">
        <v>81</v>
      </c>
      <c r="D527" t="s">
        <v>8221</v>
      </c>
      <c r="E527">
        <v>2</v>
      </c>
    </row>
    <row r="528" spans="1:5" x14ac:dyDescent="0.75">
      <c r="A528" t="s">
        <v>8219</v>
      </c>
      <c r="B528">
        <v>508</v>
      </c>
      <c r="D528" t="s">
        <v>8221</v>
      </c>
      <c r="E528">
        <v>3</v>
      </c>
    </row>
    <row r="529" spans="1:5" x14ac:dyDescent="0.75">
      <c r="A529" t="s">
        <v>8219</v>
      </c>
      <c r="B529">
        <v>74</v>
      </c>
      <c r="D529" t="s">
        <v>8221</v>
      </c>
      <c r="E529">
        <v>0</v>
      </c>
    </row>
    <row r="530" spans="1:5" x14ac:dyDescent="0.75">
      <c r="A530" t="s">
        <v>8219</v>
      </c>
      <c r="B530">
        <v>141</v>
      </c>
      <c r="D530" t="s">
        <v>8221</v>
      </c>
      <c r="E530">
        <v>13</v>
      </c>
    </row>
    <row r="531" spans="1:5" x14ac:dyDescent="0.75">
      <c r="A531" t="s">
        <v>8219</v>
      </c>
      <c r="B531">
        <v>711</v>
      </c>
      <c r="D531" t="s">
        <v>8221</v>
      </c>
      <c r="E531">
        <v>1</v>
      </c>
    </row>
    <row r="532" spans="1:5" x14ac:dyDescent="0.75">
      <c r="A532" t="s">
        <v>8219</v>
      </c>
      <c r="B532">
        <v>141</v>
      </c>
      <c r="D532" t="s">
        <v>8221</v>
      </c>
      <c r="E532">
        <v>1</v>
      </c>
    </row>
    <row r="533" spans="1:5" x14ac:dyDescent="0.75">
      <c r="A533" t="s">
        <v>8219</v>
      </c>
      <c r="B533">
        <v>109</v>
      </c>
      <c r="D533" t="s">
        <v>8221</v>
      </c>
      <c r="E533">
        <v>1</v>
      </c>
    </row>
    <row r="534" spans="1:5" x14ac:dyDescent="0.75">
      <c r="A534" t="s">
        <v>8219</v>
      </c>
      <c r="B534">
        <v>361</v>
      </c>
      <c r="D534" t="s">
        <v>8221</v>
      </c>
      <c r="E534">
        <v>6</v>
      </c>
    </row>
    <row r="535" spans="1:5" x14ac:dyDescent="0.75">
      <c r="A535" t="s">
        <v>8219</v>
      </c>
      <c r="B535">
        <v>176</v>
      </c>
      <c r="D535" t="s">
        <v>8221</v>
      </c>
      <c r="E535">
        <v>39</v>
      </c>
    </row>
    <row r="536" spans="1:5" x14ac:dyDescent="0.75">
      <c r="A536" t="s">
        <v>8219</v>
      </c>
      <c r="B536">
        <v>670</v>
      </c>
      <c r="D536" t="s">
        <v>8221</v>
      </c>
      <c r="E536">
        <v>4</v>
      </c>
    </row>
    <row r="537" spans="1:5" x14ac:dyDescent="0.75">
      <c r="A537" t="s">
        <v>8219</v>
      </c>
      <c r="B537">
        <v>96</v>
      </c>
      <c r="D537" t="s">
        <v>8221</v>
      </c>
      <c r="E537">
        <v>1</v>
      </c>
    </row>
    <row r="538" spans="1:5" x14ac:dyDescent="0.75">
      <c r="A538" t="s">
        <v>8219</v>
      </c>
      <c r="B538">
        <v>74</v>
      </c>
      <c r="D538" t="s">
        <v>8221</v>
      </c>
      <c r="E538">
        <v>0</v>
      </c>
    </row>
    <row r="539" spans="1:5" x14ac:dyDescent="0.75">
      <c r="A539" t="s">
        <v>8219</v>
      </c>
      <c r="B539">
        <v>52</v>
      </c>
      <c r="D539" t="s">
        <v>8221</v>
      </c>
      <c r="E539">
        <v>0</v>
      </c>
    </row>
    <row r="540" spans="1:5" x14ac:dyDescent="0.75">
      <c r="A540" t="s">
        <v>8219</v>
      </c>
      <c r="B540">
        <v>105</v>
      </c>
      <c r="D540" t="s">
        <v>8221</v>
      </c>
      <c r="E540">
        <v>0</v>
      </c>
    </row>
    <row r="541" spans="1:5" x14ac:dyDescent="0.75">
      <c r="A541" t="s">
        <v>8219</v>
      </c>
      <c r="B541">
        <v>41</v>
      </c>
      <c r="D541" t="s">
        <v>8221</v>
      </c>
      <c r="E541">
        <v>8</v>
      </c>
    </row>
    <row r="542" spans="1:5" x14ac:dyDescent="0.75">
      <c r="A542" t="s">
        <v>8219</v>
      </c>
      <c r="B542">
        <v>34</v>
      </c>
      <c r="D542" t="s">
        <v>8221</v>
      </c>
      <c r="E542">
        <v>0</v>
      </c>
    </row>
    <row r="543" spans="1:5" x14ac:dyDescent="0.75">
      <c r="A543" t="s">
        <v>8219</v>
      </c>
      <c r="B543">
        <v>66</v>
      </c>
      <c r="D543" t="s">
        <v>8221</v>
      </c>
      <c r="E543">
        <v>1</v>
      </c>
    </row>
    <row r="544" spans="1:5" x14ac:dyDescent="0.75">
      <c r="A544" t="s">
        <v>8219</v>
      </c>
      <c r="B544">
        <v>50</v>
      </c>
      <c r="D544" t="s">
        <v>8221</v>
      </c>
      <c r="E544">
        <v>12</v>
      </c>
    </row>
    <row r="545" spans="1:5" x14ac:dyDescent="0.75">
      <c r="A545" t="s">
        <v>8219</v>
      </c>
      <c r="B545">
        <v>159</v>
      </c>
      <c r="D545" t="s">
        <v>8221</v>
      </c>
      <c r="E545">
        <v>0</v>
      </c>
    </row>
    <row r="546" spans="1:5" x14ac:dyDescent="0.75">
      <c r="A546" t="s">
        <v>8219</v>
      </c>
      <c r="B546">
        <v>182</v>
      </c>
      <c r="D546" t="s">
        <v>8221</v>
      </c>
      <c r="E546">
        <v>3</v>
      </c>
    </row>
    <row r="547" spans="1:5" x14ac:dyDescent="0.75">
      <c r="A547" t="s">
        <v>8219</v>
      </c>
      <c r="B547">
        <v>206</v>
      </c>
      <c r="D547" t="s">
        <v>8221</v>
      </c>
      <c r="E547">
        <v>2</v>
      </c>
    </row>
    <row r="548" spans="1:5" x14ac:dyDescent="0.75">
      <c r="A548" t="s">
        <v>8219</v>
      </c>
      <c r="B548">
        <v>169</v>
      </c>
      <c r="D548" t="s">
        <v>8221</v>
      </c>
      <c r="E548">
        <v>6</v>
      </c>
    </row>
    <row r="549" spans="1:5" x14ac:dyDescent="0.75">
      <c r="A549" t="s">
        <v>8219</v>
      </c>
      <c r="B549">
        <v>31</v>
      </c>
      <c r="D549" t="s">
        <v>8221</v>
      </c>
      <c r="E549">
        <v>0</v>
      </c>
    </row>
    <row r="550" spans="1:5" x14ac:dyDescent="0.75">
      <c r="A550" t="s">
        <v>8219</v>
      </c>
      <c r="B550">
        <v>28</v>
      </c>
      <c r="D550" t="s">
        <v>8221</v>
      </c>
      <c r="E550">
        <v>15</v>
      </c>
    </row>
    <row r="551" spans="1:5" x14ac:dyDescent="0.75">
      <c r="A551" t="s">
        <v>8219</v>
      </c>
      <c r="B551">
        <v>54</v>
      </c>
      <c r="D551" t="s">
        <v>8221</v>
      </c>
      <c r="E551">
        <v>1</v>
      </c>
    </row>
    <row r="552" spans="1:5" x14ac:dyDescent="0.75">
      <c r="A552" t="s">
        <v>8219</v>
      </c>
      <c r="B552">
        <v>467</v>
      </c>
      <c r="D552" t="s">
        <v>8221</v>
      </c>
      <c r="E552">
        <v>3</v>
      </c>
    </row>
    <row r="553" spans="1:5" x14ac:dyDescent="0.75">
      <c r="A553" t="s">
        <v>8219</v>
      </c>
      <c r="B553">
        <v>389</v>
      </c>
      <c r="D553" t="s">
        <v>8221</v>
      </c>
      <c r="E553">
        <v>8</v>
      </c>
    </row>
    <row r="554" spans="1:5" x14ac:dyDescent="0.75">
      <c r="A554" t="s">
        <v>8219</v>
      </c>
      <c r="B554">
        <v>68</v>
      </c>
      <c r="D554" t="s">
        <v>8221</v>
      </c>
      <c r="E554">
        <v>0</v>
      </c>
    </row>
    <row r="555" spans="1:5" x14ac:dyDescent="0.75">
      <c r="A555" t="s">
        <v>8219</v>
      </c>
      <c r="B555">
        <v>413</v>
      </c>
      <c r="D555" t="s">
        <v>8221</v>
      </c>
      <c r="E555">
        <v>3</v>
      </c>
    </row>
    <row r="556" spans="1:5" x14ac:dyDescent="0.75">
      <c r="A556" t="s">
        <v>8219</v>
      </c>
      <c r="B556">
        <v>190</v>
      </c>
      <c r="D556" t="s">
        <v>8221</v>
      </c>
      <c r="E556">
        <v>3</v>
      </c>
    </row>
    <row r="557" spans="1:5" x14ac:dyDescent="0.75">
      <c r="A557" t="s">
        <v>8219</v>
      </c>
      <c r="B557">
        <v>189</v>
      </c>
      <c r="D557" t="s">
        <v>8221</v>
      </c>
      <c r="E557">
        <v>0</v>
      </c>
    </row>
    <row r="558" spans="1:5" x14ac:dyDescent="0.75">
      <c r="A558" t="s">
        <v>8219</v>
      </c>
      <c r="B558">
        <v>130</v>
      </c>
      <c r="D558" t="s">
        <v>8221</v>
      </c>
      <c r="E558">
        <v>19</v>
      </c>
    </row>
    <row r="559" spans="1:5" x14ac:dyDescent="0.75">
      <c r="A559" t="s">
        <v>8219</v>
      </c>
      <c r="B559">
        <v>74</v>
      </c>
      <c r="D559" t="s">
        <v>8221</v>
      </c>
      <c r="E559">
        <v>0</v>
      </c>
    </row>
    <row r="560" spans="1:5" x14ac:dyDescent="0.75">
      <c r="A560" t="s">
        <v>8219</v>
      </c>
      <c r="B560">
        <v>274</v>
      </c>
      <c r="D560" t="s">
        <v>8221</v>
      </c>
      <c r="E560">
        <v>2</v>
      </c>
    </row>
    <row r="561" spans="1:5" x14ac:dyDescent="0.75">
      <c r="A561" t="s">
        <v>8219</v>
      </c>
      <c r="B561">
        <v>22</v>
      </c>
      <c r="D561" t="s">
        <v>8221</v>
      </c>
      <c r="E561">
        <v>0</v>
      </c>
    </row>
    <row r="562" spans="1:5" x14ac:dyDescent="0.75">
      <c r="A562" t="s">
        <v>8219</v>
      </c>
      <c r="B562">
        <v>31</v>
      </c>
      <c r="D562" t="s">
        <v>8221</v>
      </c>
      <c r="E562">
        <v>0</v>
      </c>
    </row>
    <row r="563" spans="1:5" x14ac:dyDescent="0.75">
      <c r="A563" t="s">
        <v>8219</v>
      </c>
      <c r="B563">
        <v>63</v>
      </c>
      <c r="D563" t="s">
        <v>8221</v>
      </c>
      <c r="E563">
        <v>25</v>
      </c>
    </row>
    <row r="564" spans="1:5" x14ac:dyDescent="0.75">
      <c r="A564" t="s">
        <v>8219</v>
      </c>
      <c r="B564">
        <v>20</v>
      </c>
      <c r="D564" t="s">
        <v>8221</v>
      </c>
      <c r="E564">
        <v>8</v>
      </c>
    </row>
    <row r="565" spans="1:5" x14ac:dyDescent="0.75">
      <c r="A565" t="s">
        <v>8219</v>
      </c>
      <c r="B565">
        <v>25</v>
      </c>
      <c r="D565" t="s">
        <v>8221</v>
      </c>
      <c r="E565">
        <v>16</v>
      </c>
    </row>
    <row r="566" spans="1:5" x14ac:dyDescent="0.75">
      <c r="A566" t="s">
        <v>8219</v>
      </c>
      <c r="B566">
        <v>61</v>
      </c>
      <c r="D566" t="s">
        <v>8221</v>
      </c>
      <c r="E566">
        <v>3</v>
      </c>
    </row>
    <row r="567" spans="1:5" x14ac:dyDescent="0.75">
      <c r="A567" t="s">
        <v>8219</v>
      </c>
      <c r="B567">
        <v>52</v>
      </c>
      <c r="D567" t="s">
        <v>8221</v>
      </c>
      <c r="E567">
        <v>3</v>
      </c>
    </row>
    <row r="568" spans="1:5" x14ac:dyDescent="0.75">
      <c r="A568" t="s">
        <v>8219</v>
      </c>
      <c r="B568">
        <v>86</v>
      </c>
      <c r="D568" t="s">
        <v>8221</v>
      </c>
      <c r="E568">
        <v>2</v>
      </c>
    </row>
    <row r="569" spans="1:5" x14ac:dyDescent="0.75">
      <c r="A569" t="s">
        <v>8219</v>
      </c>
      <c r="B569">
        <v>42</v>
      </c>
      <c r="D569" t="s">
        <v>8221</v>
      </c>
      <c r="E569">
        <v>1</v>
      </c>
    </row>
    <row r="570" spans="1:5" x14ac:dyDescent="0.75">
      <c r="A570" t="s">
        <v>8219</v>
      </c>
      <c r="B570">
        <v>52</v>
      </c>
      <c r="D570" t="s">
        <v>8221</v>
      </c>
      <c r="E570">
        <v>0</v>
      </c>
    </row>
    <row r="571" spans="1:5" x14ac:dyDescent="0.75">
      <c r="A571" t="s">
        <v>8219</v>
      </c>
      <c r="B571">
        <v>120</v>
      </c>
      <c r="D571" t="s">
        <v>8221</v>
      </c>
      <c r="E571">
        <v>1</v>
      </c>
    </row>
    <row r="572" spans="1:5" x14ac:dyDescent="0.75">
      <c r="A572" t="s">
        <v>8219</v>
      </c>
      <c r="B572">
        <v>22</v>
      </c>
      <c r="D572" t="s">
        <v>8221</v>
      </c>
      <c r="E572">
        <v>19</v>
      </c>
    </row>
    <row r="573" spans="1:5" x14ac:dyDescent="0.75">
      <c r="A573" t="s">
        <v>8219</v>
      </c>
      <c r="B573">
        <v>64</v>
      </c>
      <c r="D573" t="s">
        <v>8221</v>
      </c>
      <c r="E573">
        <v>9</v>
      </c>
    </row>
    <row r="574" spans="1:5" x14ac:dyDescent="0.75">
      <c r="A574" t="s">
        <v>8219</v>
      </c>
      <c r="B574">
        <v>23</v>
      </c>
      <c r="D574" t="s">
        <v>8221</v>
      </c>
      <c r="E574">
        <v>1</v>
      </c>
    </row>
    <row r="575" spans="1:5" x14ac:dyDescent="0.75">
      <c r="A575" t="s">
        <v>8219</v>
      </c>
      <c r="B575">
        <v>238</v>
      </c>
      <c r="D575" t="s">
        <v>8221</v>
      </c>
      <c r="E575">
        <v>0</v>
      </c>
    </row>
    <row r="576" spans="1:5" x14ac:dyDescent="0.75">
      <c r="A576" t="s">
        <v>8219</v>
      </c>
      <c r="B576">
        <v>33</v>
      </c>
      <c r="D576" t="s">
        <v>8221</v>
      </c>
      <c r="E576">
        <v>1</v>
      </c>
    </row>
    <row r="577" spans="1:5" x14ac:dyDescent="0.75">
      <c r="A577" t="s">
        <v>8219</v>
      </c>
      <c r="B577">
        <v>32</v>
      </c>
      <c r="D577" t="s">
        <v>8221</v>
      </c>
      <c r="E577">
        <v>5</v>
      </c>
    </row>
    <row r="578" spans="1:5" x14ac:dyDescent="0.75">
      <c r="A578" t="s">
        <v>8219</v>
      </c>
      <c r="B578">
        <v>24</v>
      </c>
      <c r="D578" t="s">
        <v>8221</v>
      </c>
      <c r="E578">
        <v>85</v>
      </c>
    </row>
    <row r="579" spans="1:5" x14ac:dyDescent="0.75">
      <c r="A579" t="s">
        <v>8219</v>
      </c>
      <c r="B579">
        <v>29</v>
      </c>
      <c r="D579" t="s">
        <v>8221</v>
      </c>
      <c r="E579">
        <v>3</v>
      </c>
    </row>
    <row r="580" spans="1:5" x14ac:dyDescent="0.75">
      <c r="A580" t="s">
        <v>8219</v>
      </c>
      <c r="B580">
        <v>50</v>
      </c>
      <c r="D580" t="s">
        <v>8221</v>
      </c>
      <c r="E580">
        <v>4</v>
      </c>
    </row>
    <row r="581" spans="1:5" x14ac:dyDescent="0.75">
      <c r="A581" t="s">
        <v>8219</v>
      </c>
      <c r="B581">
        <v>108</v>
      </c>
      <c r="D581" t="s">
        <v>8221</v>
      </c>
      <c r="E581">
        <v>3</v>
      </c>
    </row>
    <row r="582" spans="1:5" x14ac:dyDescent="0.75">
      <c r="A582" t="s">
        <v>8219</v>
      </c>
      <c r="B582">
        <v>139</v>
      </c>
      <c r="D582" t="s">
        <v>8221</v>
      </c>
      <c r="E582">
        <v>5</v>
      </c>
    </row>
    <row r="583" spans="1:5" x14ac:dyDescent="0.75">
      <c r="A583" t="s">
        <v>8219</v>
      </c>
      <c r="B583">
        <v>7</v>
      </c>
      <c r="D583" t="s">
        <v>8221</v>
      </c>
      <c r="E583">
        <v>17</v>
      </c>
    </row>
    <row r="584" spans="1:5" x14ac:dyDescent="0.75">
      <c r="A584" t="s">
        <v>8219</v>
      </c>
      <c r="B584">
        <v>149</v>
      </c>
      <c r="D584" t="s">
        <v>8221</v>
      </c>
      <c r="E584">
        <v>3</v>
      </c>
    </row>
    <row r="585" spans="1:5" x14ac:dyDescent="0.75">
      <c r="A585" t="s">
        <v>8219</v>
      </c>
      <c r="B585">
        <v>31</v>
      </c>
      <c r="D585" t="s">
        <v>8221</v>
      </c>
      <c r="E585">
        <v>2</v>
      </c>
    </row>
    <row r="586" spans="1:5" x14ac:dyDescent="0.75">
      <c r="A586" t="s">
        <v>8219</v>
      </c>
      <c r="B586">
        <v>26</v>
      </c>
      <c r="D586" t="s">
        <v>8221</v>
      </c>
      <c r="E586">
        <v>6</v>
      </c>
    </row>
    <row r="587" spans="1:5" x14ac:dyDescent="0.75">
      <c r="A587" t="s">
        <v>8219</v>
      </c>
      <c r="B587">
        <v>172</v>
      </c>
      <c r="D587" t="s">
        <v>8221</v>
      </c>
      <c r="E587">
        <v>0</v>
      </c>
    </row>
    <row r="588" spans="1:5" x14ac:dyDescent="0.75">
      <c r="A588" t="s">
        <v>8219</v>
      </c>
      <c r="B588">
        <v>78</v>
      </c>
      <c r="D588" t="s">
        <v>8221</v>
      </c>
      <c r="E588">
        <v>1</v>
      </c>
    </row>
    <row r="589" spans="1:5" x14ac:dyDescent="0.75">
      <c r="A589" t="s">
        <v>8219</v>
      </c>
      <c r="B589">
        <v>120</v>
      </c>
      <c r="D589" t="s">
        <v>8221</v>
      </c>
      <c r="E589">
        <v>3</v>
      </c>
    </row>
    <row r="590" spans="1:5" x14ac:dyDescent="0.75">
      <c r="A590" t="s">
        <v>8219</v>
      </c>
      <c r="B590">
        <v>227</v>
      </c>
      <c r="D590" t="s">
        <v>8221</v>
      </c>
      <c r="E590">
        <v>13</v>
      </c>
    </row>
    <row r="591" spans="1:5" x14ac:dyDescent="0.75">
      <c r="A591" t="s">
        <v>8219</v>
      </c>
      <c r="B591">
        <v>42</v>
      </c>
      <c r="D591" t="s">
        <v>8221</v>
      </c>
      <c r="E591">
        <v>1</v>
      </c>
    </row>
    <row r="592" spans="1:5" x14ac:dyDescent="0.75">
      <c r="A592" t="s">
        <v>8219</v>
      </c>
      <c r="B592">
        <v>64</v>
      </c>
      <c r="D592" t="s">
        <v>8221</v>
      </c>
      <c r="E592">
        <v>1</v>
      </c>
    </row>
    <row r="593" spans="1:5" x14ac:dyDescent="0.75">
      <c r="A593" t="s">
        <v>8219</v>
      </c>
      <c r="B593">
        <v>121</v>
      </c>
      <c r="D593" t="s">
        <v>8221</v>
      </c>
      <c r="E593">
        <v>9</v>
      </c>
    </row>
    <row r="594" spans="1:5" x14ac:dyDescent="0.75">
      <c r="A594" t="s">
        <v>8219</v>
      </c>
      <c r="B594">
        <v>87</v>
      </c>
      <c r="D594" t="s">
        <v>8221</v>
      </c>
      <c r="E594">
        <v>0</v>
      </c>
    </row>
    <row r="595" spans="1:5" x14ac:dyDescent="0.75">
      <c r="A595" t="s">
        <v>8219</v>
      </c>
      <c r="B595">
        <v>65</v>
      </c>
      <c r="D595" t="s">
        <v>8221</v>
      </c>
      <c r="E595">
        <v>2</v>
      </c>
    </row>
    <row r="596" spans="1:5" x14ac:dyDescent="0.75">
      <c r="A596" t="s">
        <v>8219</v>
      </c>
      <c r="B596">
        <v>49</v>
      </c>
      <c r="D596" t="s">
        <v>8221</v>
      </c>
      <c r="E596">
        <v>1</v>
      </c>
    </row>
    <row r="597" spans="1:5" x14ac:dyDescent="0.75">
      <c r="A597" t="s">
        <v>8219</v>
      </c>
      <c r="B597">
        <v>19</v>
      </c>
      <c r="D597" t="s">
        <v>8221</v>
      </c>
      <c r="E597">
        <v>10</v>
      </c>
    </row>
    <row r="598" spans="1:5" x14ac:dyDescent="0.75">
      <c r="A598" t="s">
        <v>8219</v>
      </c>
      <c r="B598">
        <v>81</v>
      </c>
      <c r="D598" t="s">
        <v>8221</v>
      </c>
      <c r="E598">
        <v>3</v>
      </c>
    </row>
    <row r="599" spans="1:5" x14ac:dyDescent="0.75">
      <c r="A599" t="s">
        <v>8219</v>
      </c>
      <c r="B599">
        <v>264</v>
      </c>
      <c r="D599" t="s">
        <v>8221</v>
      </c>
      <c r="E599">
        <v>2</v>
      </c>
    </row>
    <row r="600" spans="1:5" x14ac:dyDescent="0.75">
      <c r="A600" t="s">
        <v>8219</v>
      </c>
      <c r="B600">
        <v>25</v>
      </c>
      <c r="D600" t="s">
        <v>8221</v>
      </c>
      <c r="E600">
        <v>2</v>
      </c>
    </row>
    <row r="601" spans="1:5" x14ac:dyDescent="0.75">
      <c r="A601" t="s">
        <v>8219</v>
      </c>
      <c r="B601">
        <v>5</v>
      </c>
      <c r="D601" t="s">
        <v>8221</v>
      </c>
      <c r="E601">
        <v>1</v>
      </c>
    </row>
    <row r="602" spans="1:5" x14ac:dyDescent="0.75">
      <c r="A602" t="s">
        <v>8219</v>
      </c>
      <c r="B602">
        <v>144</v>
      </c>
      <c r="D602" t="s">
        <v>8221</v>
      </c>
      <c r="E602">
        <v>14</v>
      </c>
    </row>
    <row r="603" spans="1:5" x14ac:dyDescent="0.75">
      <c r="A603" t="s">
        <v>8219</v>
      </c>
      <c r="B603">
        <v>92</v>
      </c>
      <c r="D603" t="s">
        <v>8221</v>
      </c>
      <c r="E603">
        <v>0</v>
      </c>
    </row>
    <row r="604" spans="1:5" x14ac:dyDescent="0.75">
      <c r="A604" t="s">
        <v>8219</v>
      </c>
      <c r="B604">
        <v>147</v>
      </c>
      <c r="D604" t="s">
        <v>8221</v>
      </c>
      <c r="E604">
        <v>0</v>
      </c>
    </row>
    <row r="605" spans="1:5" x14ac:dyDescent="0.75">
      <c r="A605" t="s">
        <v>8219</v>
      </c>
      <c r="B605">
        <v>90</v>
      </c>
      <c r="D605" t="s">
        <v>8221</v>
      </c>
      <c r="E605">
        <v>4</v>
      </c>
    </row>
    <row r="606" spans="1:5" x14ac:dyDescent="0.75">
      <c r="A606" t="s">
        <v>8219</v>
      </c>
      <c r="B606">
        <v>87</v>
      </c>
      <c r="D606" t="s">
        <v>8221</v>
      </c>
      <c r="E606">
        <v>3</v>
      </c>
    </row>
    <row r="607" spans="1:5" x14ac:dyDescent="0.75">
      <c r="A607" t="s">
        <v>8219</v>
      </c>
      <c r="B607">
        <v>406</v>
      </c>
      <c r="D607" t="s">
        <v>8221</v>
      </c>
      <c r="E607">
        <v>0</v>
      </c>
    </row>
    <row r="608" spans="1:5" x14ac:dyDescent="0.75">
      <c r="A608" t="s">
        <v>8219</v>
      </c>
      <c r="B608">
        <v>20</v>
      </c>
      <c r="D608" t="s">
        <v>8221</v>
      </c>
      <c r="E608">
        <v>5</v>
      </c>
    </row>
    <row r="609" spans="1:5" x14ac:dyDescent="0.75">
      <c r="A609" t="s">
        <v>8219</v>
      </c>
      <c r="B609">
        <v>70</v>
      </c>
      <c r="D609" t="s">
        <v>8221</v>
      </c>
      <c r="E609">
        <v>47</v>
      </c>
    </row>
    <row r="610" spans="1:5" x14ac:dyDescent="0.75">
      <c r="A610" t="s">
        <v>8219</v>
      </c>
      <c r="B610">
        <v>16</v>
      </c>
      <c r="D610" t="s">
        <v>8221</v>
      </c>
      <c r="E610">
        <v>0</v>
      </c>
    </row>
    <row r="611" spans="1:5" x14ac:dyDescent="0.75">
      <c r="A611" t="s">
        <v>8219</v>
      </c>
      <c r="B611">
        <v>52</v>
      </c>
      <c r="D611" t="s">
        <v>8221</v>
      </c>
      <c r="E611">
        <v>10</v>
      </c>
    </row>
    <row r="612" spans="1:5" x14ac:dyDescent="0.75">
      <c r="A612" t="s">
        <v>8219</v>
      </c>
      <c r="B612">
        <v>66</v>
      </c>
      <c r="D612" t="s">
        <v>8221</v>
      </c>
      <c r="E612">
        <v>11</v>
      </c>
    </row>
    <row r="613" spans="1:5" x14ac:dyDescent="0.75">
      <c r="A613" t="s">
        <v>8219</v>
      </c>
      <c r="B613">
        <v>109</v>
      </c>
      <c r="D613" t="s">
        <v>8221</v>
      </c>
      <c r="E613">
        <v>2</v>
      </c>
    </row>
    <row r="614" spans="1:5" x14ac:dyDescent="0.75">
      <c r="A614" t="s">
        <v>8219</v>
      </c>
      <c r="B614">
        <v>168</v>
      </c>
      <c r="D614" t="s">
        <v>8221</v>
      </c>
      <c r="E614">
        <v>2</v>
      </c>
    </row>
    <row r="615" spans="1:5" x14ac:dyDescent="0.75">
      <c r="A615" t="s">
        <v>8219</v>
      </c>
      <c r="B615">
        <v>31</v>
      </c>
      <c r="D615" t="s">
        <v>8221</v>
      </c>
      <c r="E615">
        <v>22</v>
      </c>
    </row>
    <row r="616" spans="1:5" x14ac:dyDescent="0.75">
      <c r="A616" t="s">
        <v>8219</v>
      </c>
      <c r="B616">
        <v>133</v>
      </c>
      <c r="D616" t="s">
        <v>8221</v>
      </c>
      <c r="E616">
        <v>8</v>
      </c>
    </row>
    <row r="617" spans="1:5" x14ac:dyDescent="0.75">
      <c r="A617" t="s">
        <v>8219</v>
      </c>
      <c r="B617">
        <v>151</v>
      </c>
      <c r="D617" t="s">
        <v>8221</v>
      </c>
      <c r="E617">
        <v>6</v>
      </c>
    </row>
    <row r="618" spans="1:5" x14ac:dyDescent="0.75">
      <c r="A618" t="s">
        <v>8219</v>
      </c>
      <c r="B618">
        <v>5</v>
      </c>
      <c r="D618" t="s">
        <v>8221</v>
      </c>
      <c r="E618">
        <v>1</v>
      </c>
    </row>
    <row r="619" spans="1:5" x14ac:dyDescent="0.75">
      <c r="A619" t="s">
        <v>8219</v>
      </c>
      <c r="B619">
        <v>73</v>
      </c>
      <c r="D619" t="s">
        <v>8221</v>
      </c>
      <c r="E619">
        <v>3</v>
      </c>
    </row>
    <row r="620" spans="1:5" x14ac:dyDescent="0.75">
      <c r="A620" t="s">
        <v>8219</v>
      </c>
      <c r="B620">
        <v>148</v>
      </c>
      <c r="D620" t="s">
        <v>8221</v>
      </c>
      <c r="E620">
        <v>0</v>
      </c>
    </row>
    <row r="621" spans="1:5" x14ac:dyDescent="0.75">
      <c r="A621" t="s">
        <v>8219</v>
      </c>
      <c r="B621">
        <v>93</v>
      </c>
      <c r="D621" t="s">
        <v>8221</v>
      </c>
      <c r="E621">
        <v>0</v>
      </c>
    </row>
    <row r="622" spans="1:5" x14ac:dyDescent="0.75">
      <c r="A622" t="s">
        <v>8219</v>
      </c>
      <c r="B622">
        <v>63</v>
      </c>
      <c r="D622" t="s">
        <v>8221</v>
      </c>
      <c r="E622">
        <v>0</v>
      </c>
    </row>
    <row r="623" spans="1:5" x14ac:dyDescent="0.75">
      <c r="A623" t="s">
        <v>8219</v>
      </c>
      <c r="B623">
        <v>134</v>
      </c>
      <c r="D623" t="s">
        <v>8221</v>
      </c>
      <c r="E623">
        <v>0</v>
      </c>
    </row>
    <row r="624" spans="1:5" x14ac:dyDescent="0.75">
      <c r="A624" t="s">
        <v>8219</v>
      </c>
      <c r="B624">
        <v>14</v>
      </c>
      <c r="D624" t="s">
        <v>8221</v>
      </c>
      <c r="E624">
        <v>0</v>
      </c>
    </row>
    <row r="625" spans="1:5" x14ac:dyDescent="0.75">
      <c r="A625" t="s">
        <v>8219</v>
      </c>
      <c r="B625">
        <v>78</v>
      </c>
      <c r="D625" t="s">
        <v>8221</v>
      </c>
      <c r="E625">
        <v>3</v>
      </c>
    </row>
    <row r="626" spans="1:5" x14ac:dyDescent="0.75">
      <c r="A626" t="s">
        <v>8219</v>
      </c>
      <c r="B626">
        <v>112</v>
      </c>
      <c r="D626" t="s">
        <v>8221</v>
      </c>
      <c r="E626">
        <v>0</v>
      </c>
    </row>
    <row r="627" spans="1:5" x14ac:dyDescent="0.75">
      <c r="A627" t="s">
        <v>8219</v>
      </c>
      <c r="B627">
        <v>34</v>
      </c>
      <c r="D627" t="s">
        <v>8221</v>
      </c>
      <c r="E627">
        <v>0</v>
      </c>
    </row>
    <row r="628" spans="1:5" x14ac:dyDescent="0.75">
      <c r="A628" t="s">
        <v>8219</v>
      </c>
      <c r="B628">
        <v>19</v>
      </c>
      <c r="D628" t="s">
        <v>8221</v>
      </c>
      <c r="E628">
        <v>1</v>
      </c>
    </row>
    <row r="629" spans="1:5" x14ac:dyDescent="0.75">
      <c r="A629" t="s">
        <v>8219</v>
      </c>
      <c r="B629">
        <v>13</v>
      </c>
      <c r="D629" t="s">
        <v>8221</v>
      </c>
      <c r="E629">
        <v>6</v>
      </c>
    </row>
    <row r="630" spans="1:5" x14ac:dyDescent="0.75">
      <c r="A630" t="s">
        <v>8219</v>
      </c>
      <c r="B630">
        <v>104</v>
      </c>
      <c r="D630" t="s">
        <v>8221</v>
      </c>
      <c r="E630">
        <v>1</v>
      </c>
    </row>
    <row r="631" spans="1:5" x14ac:dyDescent="0.75">
      <c r="A631" t="s">
        <v>8219</v>
      </c>
      <c r="B631">
        <v>52</v>
      </c>
      <c r="D631" t="s">
        <v>8221</v>
      </c>
      <c r="E631">
        <v>2</v>
      </c>
    </row>
    <row r="632" spans="1:5" x14ac:dyDescent="0.75">
      <c r="A632" t="s">
        <v>8219</v>
      </c>
      <c r="B632">
        <v>17</v>
      </c>
      <c r="D632" t="s">
        <v>8221</v>
      </c>
      <c r="E632">
        <v>0</v>
      </c>
    </row>
    <row r="633" spans="1:5" x14ac:dyDescent="0.75">
      <c r="A633" t="s">
        <v>8219</v>
      </c>
      <c r="B633">
        <v>82</v>
      </c>
      <c r="D633" t="s">
        <v>8221</v>
      </c>
      <c r="E633">
        <v>3</v>
      </c>
    </row>
    <row r="634" spans="1:5" x14ac:dyDescent="0.75">
      <c r="A634" t="s">
        <v>8219</v>
      </c>
      <c r="B634">
        <v>73</v>
      </c>
      <c r="D634" t="s">
        <v>8221</v>
      </c>
      <c r="E634">
        <v>3</v>
      </c>
    </row>
    <row r="635" spans="1:5" x14ac:dyDescent="0.75">
      <c r="A635" t="s">
        <v>8219</v>
      </c>
      <c r="B635">
        <v>158</v>
      </c>
      <c r="D635" t="s">
        <v>8221</v>
      </c>
      <c r="E635">
        <v>0</v>
      </c>
    </row>
    <row r="636" spans="1:5" x14ac:dyDescent="0.75">
      <c r="A636" t="s">
        <v>8219</v>
      </c>
      <c r="B636">
        <v>65</v>
      </c>
      <c r="D636" t="s">
        <v>8221</v>
      </c>
      <c r="E636">
        <v>6</v>
      </c>
    </row>
    <row r="637" spans="1:5" x14ac:dyDescent="0.75">
      <c r="A637" t="s">
        <v>8219</v>
      </c>
      <c r="B637">
        <v>184</v>
      </c>
      <c r="D637" t="s">
        <v>8221</v>
      </c>
      <c r="E637">
        <v>0</v>
      </c>
    </row>
    <row r="638" spans="1:5" x14ac:dyDescent="0.75">
      <c r="A638" t="s">
        <v>8219</v>
      </c>
      <c r="B638">
        <v>34</v>
      </c>
      <c r="D638" t="s">
        <v>8221</v>
      </c>
      <c r="E638">
        <v>19</v>
      </c>
    </row>
    <row r="639" spans="1:5" x14ac:dyDescent="0.75">
      <c r="A639" t="s">
        <v>8219</v>
      </c>
      <c r="B639">
        <v>240</v>
      </c>
      <c r="D639" t="s">
        <v>8221</v>
      </c>
      <c r="E639">
        <v>1</v>
      </c>
    </row>
    <row r="640" spans="1:5" x14ac:dyDescent="0.75">
      <c r="A640" t="s">
        <v>8219</v>
      </c>
      <c r="B640">
        <v>113</v>
      </c>
      <c r="D640" t="s">
        <v>8221</v>
      </c>
      <c r="E640">
        <v>2</v>
      </c>
    </row>
    <row r="641" spans="1:5" x14ac:dyDescent="0.75">
      <c r="A641" t="s">
        <v>8219</v>
      </c>
      <c r="B641">
        <v>66</v>
      </c>
      <c r="D641" t="s">
        <v>8221</v>
      </c>
      <c r="E641">
        <v>0</v>
      </c>
    </row>
    <row r="642" spans="1:5" x14ac:dyDescent="0.75">
      <c r="A642" t="s">
        <v>8219</v>
      </c>
      <c r="B642">
        <v>340</v>
      </c>
      <c r="D642" t="s">
        <v>8221</v>
      </c>
      <c r="E642">
        <v>11</v>
      </c>
    </row>
    <row r="643" spans="1:5" x14ac:dyDescent="0.75">
      <c r="A643" t="s">
        <v>8219</v>
      </c>
      <c r="B643">
        <v>150</v>
      </c>
      <c r="D643" t="s">
        <v>8221</v>
      </c>
      <c r="E643">
        <v>0</v>
      </c>
    </row>
    <row r="644" spans="1:5" x14ac:dyDescent="0.75">
      <c r="A644" t="s">
        <v>8219</v>
      </c>
      <c r="B644">
        <v>25</v>
      </c>
      <c r="D644" t="s">
        <v>8221</v>
      </c>
      <c r="E644">
        <v>0</v>
      </c>
    </row>
    <row r="645" spans="1:5" x14ac:dyDescent="0.75">
      <c r="A645" t="s">
        <v>8219</v>
      </c>
      <c r="B645">
        <v>234</v>
      </c>
      <c r="D645" t="s">
        <v>8221</v>
      </c>
      <c r="E645">
        <v>1</v>
      </c>
    </row>
    <row r="646" spans="1:5" x14ac:dyDescent="0.75">
      <c r="A646" t="s">
        <v>8219</v>
      </c>
      <c r="B646">
        <v>2602</v>
      </c>
      <c r="D646" t="s">
        <v>8221</v>
      </c>
      <c r="E646">
        <v>3</v>
      </c>
    </row>
    <row r="647" spans="1:5" x14ac:dyDescent="0.75">
      <c r="A647" t="s">
        <v>8219</v>
      </c>
      <c r="B647">
        <v>248</v>
      </c>
      <c r="D647" t="s">
        <v>8221</v>
      </c>
      <c r="E647">
        <v>1</v>
      </c>
    </row>
    <row r="648" spans="1:5" x14ac:dyDescent="0.75">
      <c r="A648" t="s">
        <v>8219</v>
      </c>
      <c r="B648">
        <v>600</v>
      </c>
      <c r="D648" t="s">
        <v>8221</v>
      </c>
      <c r="E648">
        <v>15</v>
      </c>
    </row>
    <row r="649" spans="1:5" x14ac:dyDescent="0.75">
      <c r="A649" t="s">
        <v>8219</v>
      </c>
      <c r="B649">
        <v>293</v>
      </c>
      <c r="D649" t="s">
        <v>8221</v>
      </c>
      <c r="E649">
        <v>2</v>
      </c>
    </row>
    <row r="650" spans="1:5" x14ac:dyDescent="0.75">
      <c r="A650" t="s">
        <v>8219</v>
      </c>
      <c r="B650">
        <v>321</v>
      </c>
      <c r="D650" t="s">
        <v>8221</v>
      </c>
      <c r="E650">
        <v>1</v>
      </c>
    </row>
    <row r="651" spans="1:5" x14ac:dyDescent="0.75">
      <c r="A651" t="s">
        <v>8219</v>
      </c>
      <c r="B651">
        <v>81</v>
      </c>
      <c r="D651" t="s">
        <v>8221</v>
      </c>
      <c r="E651">
        <v>1</v>
      </c>
    </row>
    <row r="652" spans="1:5" x14ac:dyDescent="0.75">
      <c r="A652" t="s">
        <v>8219</v>
      </c>
      <c r="B652">
        <v>343</v>
      </c>
      <c r="D652" t="s">
        <v>8221</v>
      </c>
      <c r="E652">
        <v>0</v>
      </c>
    </row>
    <row r="653" spans="1:5" x14ac:dyDescent="0.75">
      <c r="A653" t="s">
        <v>8219</v>
      </c>
      <c r="B653">
        <v>336</v>
      </c>
      <c r="D653" t="s">
        <v>8221</v>
      </c>
      <c r="E653">
        <v>1</v>
      </c>
    </row>
    <row r="654" spans="1:5" x14ac:dyDescent="0.75">
      <c r="A654" t="s">
        <v>8219</v>
      </c>
      <c r="B654">
        <v>47</v>
      </c>
      <c r="D654" t="s">
        <v>8221</v>
      </c>
      <c r="E654">
        <v>11</v>
      </c>
    </row>
    <row r="655" spans="1:5" x14ac:dyDescent="0.75">
      <c r="A655" t="s">
        <v>8219</v>
      </c>
      <c r="B655">
        <v>76</v>
      </c>
      <c r="D655" t="s">
        <v>8221</v>
      </c>
      <c r="E655">
        <v>0</v>
      </c>
    </row>
    <row r="656" spans="1:5" x14ac:dyDescent="0.75">
      <c r="A656" t="s">
        <v>8219</v>
      </c>
      <c r="B656">
        <v>441</v>
      </c>
      <c r="D656" t="s">
        <v>8221</v>
      </c>
      <c r="E656">
        <v>1</v>
      </c>
    </row>
    <row r="657" spans="1:5" x14ac:dyDescent="0.75">
      <c r="A657" t="s">
        <v>8219</v>
      </c>
      <c r="B657">
        <v>916</v>
      </c>
      <c r="D657" t="s">
        <v>8221</v>
      </c>
      <c r="E657">
        <v>6</v>
      </c>
    </row>
    <row r="658" spans="1:5" x14ac:dyDescent="0.75">
      <c r="A658" t="s">
        <v>8219</v>
      </c>
      <c r="B658">
        <v>369</v>
      </c>
      <c r="D658" t="s">
        <v>8221</v>
      </c>
      <c r="E658">
        <v>7</v>
      </c>
    </row>
    <row r="659" spans="1:5" x14ac:dyDescent="0.75">
      <c r="A659" t="s">
        <v>8219</v>
      </c>
      <c r="B659">
        <v>20242</v>
      </c>
      <c r="D659" t="s">
        <v>8221</v>
      </c>
      <c r="E659">
        <v>0</v>
      </c>
    </row>
    <row r="660" spans="1:5" x14ac:dyDescent="0.75">
      <c r="A660" t="s">
        <v>8219</v>
      </c>
      <c r="B660">
        <v>71</v>
      </c>
      <c r="D660" t="s">
        <v>8221</v>
      </c>
      <c r="E660">
        <v>16</v>
      </c>
    </row>
    <row r="661" spans="1:5" x14ac:dyDescent="0.75">
      <c r="A661" t="s">
        <v>8219</v>
      </c>
      <c r="B661">
        <v>635</v>
      </c>
      <c r="D661" t="s">
        <v>8221</v>
      </c>
      <c r="E661">
        <v>0</v>
      </c>
    </row>
    <row r="662" spans="1:5" x14ac:dyDescent="0.75">
      <c r="A662" t="s">
        <v>8219</v>
      </c>
      <c r="B662">
        <v>885</v>
      </c>
      <c r="D662" t="s">
        <v>8221</v>
      </c>
      <c r="E662">
        <v>0</v>
      </c>
    </row>
    <row r="663" spans="1:5" x14ac:dyDescent="0.75">
      <c r="A663" t="s">
        <v>8219</v>
      </c>
      <c r="B663">
        <v>329</v>
      </c>
      <c r="D663" t="s">
        <v>8221</v>
      </c>
      <c r="E663">
        <v>0</v>
      </c>
    </row>
    <row r="664" spans="1:5" x14ac:dyDescent="0.75">
      <c r="A664" t="s">
        <v>8219</v>
      </c>
      <c r="B664">
        <v>71</v>
      </c>
      <c r="D664" t="s">
        <v>8221</v>
      </c>
      <c r="E664">
        <v>12</v>
      </c>
    </row>
    <row r="665" spans="1:5" x14ac:dyDescent="0.75">
      <c r="A665" t="s">
        <v>8219</v>
      </c>
      <c r="B665">
        <v>269</v>
      </c>
      <c r="D665" t="s">
        <v>8221</v>
      </c>
      <c r="E665">
        <v>1</v>
      </c>
    </row>
    <row r="666" spans="1:5" x14ac:dyDescent="0.75">
      <c r="A666" t="s">
        <v>8219</v>
      </c>
      <c r="B666">
        <v>345</v>
      </c>
      <c r="D666" t="s">
        <v>8221</v>
      </c>
      <c r="E666">
        <v>3</v>
      </c>
    </row>
    <row r="667" spans="1:5" x14ac:dyDescent="0.75">
      <c r="A667" t="s">
        <v>8219</v>
      </c>
      <c r="B667">
        <v>43</v>
      </c>
      <c r="D667" t="s">
        <v>8221</v>
      </c>
      <c r="E667">
        <v>1</v>
      </c>
    </row>
    <row r="668" spans="1:5" x14ac:dyDescent="0.75">
      <c r="A668" t="s">
        <v>8219</v>
      </c>
      <c r="B668">
        <v>33</v>
      </c>
      <c r="D668" t="s">
        <v>8221</v>
      </c>
      <c r="E668">
        <v>4</v>
      </c>
    </row>
    <row r="669" spans="1:5" x14ac:dyDescent="0.75">
      <c r="A669" t="s">
        <v>8219</v>
      </c>
      <c r="B669">
        <v>211</v>
      </c>
      <c r="D669" t="s">
        <v>8221</v>
      </c>
      <c r="E669">
        <v>1</v>
      </c>
    </row>
    <row r="670" spans="1:5" x14ac:dyDescent="0.75">
      <c r="A670" t="s">
        <v>8219</v>
      </c>
      <c r="B670">
        <v>196</v>
      </c>
      <c r="D670" t="s">
        <v>8221</v>
      </c>
      <c r="E670">
        <v>3</v>
      </c>
    </row>
    <row r="671" spans="1:5" x14ac:dyDescent="0.75">
      <c r="A671" t="s">
        <v>8219</v>
      </c>
      <c r="B671">
        <v>405</v>
      </c>
      <c r="D671" t="s">
        <v>8221</v>
      </c>
      <c r="E671">
        <v>1</v>
      </c>
    </row>
    <row r="672" spans="1:5" x14ac:dyDescent="0.75">
      <c r="A672" t="s">
        <v>8219</v>
      </c>
      <c r="B672">
        <v>206</v>
      </c>
      <c r="D672" t="s">
        <v>8221</v>
      </c>
      <c r="E672">
        <v>0</v>
      </c>
    </row>
    <row r="673" spans="1:5" x14ac:dyDescent="0.75">
      <c r="A673" t="s">
        <v>8219</v>
      </c>
      <c r="B673">
        <v>335</v>
      </c>
      <c r="D673" t="s">
        <v>8221</v>
      </c>
      <c r="E673">
        <v>12</v>
      </c>
    </row>
    <row r="674" spans="1:5" x14ac:dyDescent="0.75">
      <c r="A674" t="s">
        <v>8219</v>
      </c>
      <c r="B674">
        <v>215</v>
      </c>
      <c r="D674" t="s">
        <v>8221</v>
      </c>
      <c r="E674">
        <v>0</v>
      </c>
    </row>
    <row r="675" spans="1:5" x14ac:dyDescent="0.75">
      <c r="A675" t="s">
        <v>8219</v>
      </c>
      <c r="B675">
        <v>176</v>
      </c>
      <c r="D675" t="s">
        <v>8221</v>
      </c>
      <c r="E675">
        <v>1</v>
      </c>
    </row>
    <row r="676" spans="1:5" x14ac:dyDescent="0.75">
      <c r="A676" t="s">
        <v>8219</v>
      </c>
      <c r="B676">
        <v>555</v>
      </c>
      <c r="D676" t="s">
        <v>8221</v>
      </c>
      <c r="E676">
        <v>0</v>
      </c>
    </row>
    <row r="677" spans="1:5" x14ac:dyDescent="0.75">
      <c r="A677" t="s">
        <v>8219</v>
      </c>
      <c r="B677">
        <v>116</v>
      </c>
      <c r="D677" t="s">
        <v>8221</v>
      </c>
      <c r="E677">
        <v>0</v>
      </c>
    </row>
    <row r="678" spans="1:5" x14ac:dyDescent="0.75">
      <c r="A678" t="s">
        <v>8219</v>
      </c>
      <c r="B678">
        <v>615</v>
      </c>
      <c r="D678" t="s">
        <v>8221</v>
      </c>
      <c r="E678">
        <v>2</v>
      </c>
    </row>
    <row r="679" spans="1:5" x14ac:dyDescent="0.75">
      <c r="A679" t="s">
        <v>8219</v>
      </c>
      <c r="B679">
        <v>236</v>
      </c>
      <c r="D679" t="s">
        <v>8221</v>
      </c>
      <c r="E679">
        <v>92</v>
      </c>
    </row>
    <row r="680" spans="1:5" x14ac:dyDescent="0.75">
      <c r="A680" t="s">
        <v>8219</v>
      </c>
      <c r="B680">
        <v>145</v>
      </c>
      <c r="D680" t="s">
        <v>8221</v>
      </c>
      <c r="E680">
        <v>0</v>
      </c>
    </row>
    <row r="681" spans="1:5" x14ac:dyDescent="0.75">
      <c r="A681" t="s">
        <v>8219</v>
      </c>
      <c r="B681">
        <v>167</v>
      </c>
      <c r="D681" t="s">
        <v>8221</v>
      </c>
      <c r="E681">
        <v>3</v>
      </c>
    </row>
    <row r="682" spans="1:5" x14ac:dyDescent="0.75">
      <c r="A682" t="s">
        <v>8219</v>
      </c>
      <c r="B682">
        <v>235</v>
      </c>
      <c r="D682" t="s">
        <v>8221</v>
      </c>
      <c r="E682">
        <v>10</v>
      </c>
    </row>
    <row r="683" spans="1:5" x14ac:dyDescent="0.75">
      <c r="A683" t="s">
        <v>8219</v>
      </c>
      <c r="B683">
        <v>452</v>
      </c>
      <c r="D683" t="s">
        <v>8221</v>
      </c>
      <c r="E683">
        <v>7</v>
      </c>
    </row>
    <row r="684" spans="1:5" x14ac:dyDescent="0.75">
      <c r="A684" t="s">
        <v>8219</v>
      </c>
      <c r="B684">
        <v>241</v>
      </c>
      <c r="D684" t="s">
        <v>8221</v>
      </c>
      <c r="E684">
        <v>3</v>
      </c>
    </row>
    <row r="685" spans="1:5" x14ac:dyDescent="0.75">
      <c r="A685" t="s">
        <v>8219</v>
      </c>
      <c r="B685">
        <v>28</v>
      </c>
      <c r="D685" t="s">
        <v>8221</v>
      </c>
      <c r="E685">
        <v>0</v>
      </c>
    </row>
    <row r="686" spans="1:5" x14ac:dyDescent="0.75">
      <c r="A686" t="s">
        <v>8219</v>
      </c>
      <c r="B686">
        <v>140</v>
      </c>
      <c r="D686" t="s">
        <v>8221</v>
      </c>
      <c r="E686">
        <v>1</v>
      </c>
    </row>
    <row r="687" spans="1:5" x14ac:dyDescent="0.75">
      <c r="A687" t="s">
        <v>8219</v>
      </c>
      <c r="B687">
        <v>280</v>
      </c>
      <c r="D687" t="s">
        <v>8221</v>
      </c>
      <c r="E687">
        <v>0</v>
      </c>
    </row>
    <row r="688" spans="1:5" x14ac:dyDescent="0.75">
      <c r="A688" t="s">
        <v>8219</v>
      </c>
      <c r="B688">
        <v>70</v>
      </c>
      <c r="D688" t="s">
        <v>8221</v>
      </c>
      <c r="E688">
        <v>9</v>
      </c>
    </row>
    <row r="689" spans="1:5" x14ac:dyDescent="0.75">
      <c r="A689" t="s">
        <v>8219</v>
      </c>
      <c r="B689">
        <v>160</v>
      </c>
      <c r="D689" t="s">
        <v>8221</v>
      </c>
      <c r="E689">
        <v>2</v>
      </c>
    </row>
    <row r="690" spans="1:5" x14ac:dyDescent="0.75">
      <c r="A690" t="s">
        <v>8219</v>
      </c>
      <c r="B690">
        <v>141</v>
      </c>
      <c r="D690" t="s">
        <v>8221</v>
      </c>
      <c r="E690">
        <v>1</v>
      </c>
    </row>
    <row r="691" spans="1:5" x14ac:dyDescent="0.75">
      <c r="A691" t="s">
        <v>8219</v>
      </c>
      <c r="B691">
        <v>874</v>
      </c>
      <c r="D691" t="s">
        <v>8221</v>
      </c>
      <c r="E691">
        <v>2</v>
      </c>
    </row>
    <row r="692" spans="1:5" x14ac:dyDescent="0.75">
      <c r="A692" t="s">
        <v>8219</v>
      </c>
      <c r="B692">
        <v>73</v>
      </c>
      <c r="D692" t="s">
        <v>8221</v>
      </c>
      <c r="E692">
        <v>11</v>
      </c>
    </row>
    <row r="693" spans="1:5" x14ac:dyDescent="0.75">
      <c r="A693" t="s">
        <v>8219</v>
      </c>
      <c r="B693">
        <v>294</v>
      </c>
      <c r="D693" t="s">
        <v>8221</v>
      </c>
      <c r="E693">
        <v>0</v>
      </c>
    </row>
    <row r="694" spans="1:5" x14ac:dyDescent="0.75">
      <c r="A694" t="s">
        <v>8219</v>
      </c>
      <c r="B694">
        <v>740</v>
      </c>
      <c r="D694" t="s">
        <v>8221</v>
      </c>
      <c r="E694">
        <v>0</v>
      </c>
    </row>
    <row r="695" spans="1:5" x14ac:dyDescent="0.75">
      <c r="A695" t="s">
        <v>8219</v>
      </c>
      <c r="B695">
        <v>369</v>
      </c>
      <c r="D695" t="s">
        <v>8221</v>
      </c>
      <c r="E695">
        <v>9</v>
      </c>
    </row>
    <row r="696" spans="1:5" x14ac:dyDescent="0.75">
      <c r="A696" t="s">
        <v>8219</v>
      </c>
      <c r="B696">
        <v>110</v>
      </c>
      <c r="D696" t="s">
        <v>8221</v>
      </c>
      <c r="E696">
        <v>0</v>
      </c>
    </row>
    <row r="697" spans="1:5" x14ac:dyDescent="0.75">
      <c r="A697" t="s">
        <v>8219</v>
      </c>
      <c r="B697">
        <v>455</v>
      </c>
      <c r="D697" t="s">
        <v>8221</v>
      </c>
      <c r="E697">
        <v>4</v>
      </c>
    </row>
    <row r="698" spans="1:5" x14ac:dyDescent="0.75">
      <c r="A698" t="s">
        <v>8219</v>
      </c>
      <c r="B698">
        <v>224</v>
      </c>
      <c r="D698" t="s">
        <v>8221</v>
      </c>
      <c r="E698">
        <v>1</v>
      </c>
    </row>
    <row r="699" spans="1:5" x14ac:dyDescent="0.75">
      <c r="A699" t="s">
        <v>8219</v>
      </c>
      <c r="B699">
        <v>46</v>
      </c>
      <c r="D699" t="s">
        <v>8221</v>
      </c>
      <c r="E699">
        <v>2</v>
      </c>
    </row>
    <row r="700" spans="1:5" x14ac:dyDescent="0.75">
      <c r="A700" t="s">
        <v>8219</v>
      </c>
      <c r="B700">
        <v>284</v>
      </c>
      <c r="D700" t="s">
        <v>8221</v>
      </c>
      <c r="E700">
        <v>0</v>
      </c>
    </row>
    <row r="701" spans="1:5" x14ac:dyDescent="0.75">
      <c r="A701" t="s">
        <v>8219</v>
      </c>
      <c r="B701">
        <v>98</v>
      </c>
      <c r="D701" t="s">
        <v>8221</v>
      </c>
      <c r="E701">
        <v>1</v>
      </c>
    </row>
    <row r="702" spans="1:5" x14ac:dyDescent="0.75">
      <c r="A702" t="s">
        <v>8219</v>
      </c>
      <c r="B702">
        <v>56</v>
      </c>
      <c r="D702" t="s">
        <v>8221</v>
      </c>
      <c r="E702">
        <v>17</v>
      </c>
    </row>
    <row r="703" spans="1:5" x14ac:dyDescent="0.75">
      <c r="A703" t="s">
        <v>8219</v>
      </c>
      <c r="B703">
        <v>32</v>
      </c>
      <c r="D703" t="s">
        <v>8221</v>
      </c>
      <c r="E703">
        <v>2</v>
      </c>
    </row>
    <row r="704" spans="1:5" x14ac:dyDescent="0.75">
      <c r="A704" t="s">
        <v>8219</v>
      </c>
      <c r="B704">
        <v>30</v>
      </c>
      <c r="D704" t="s">
        <v>8221</v>
      </c>
      <c r="E704">
        <v>3</v>
      </c>
    </row>
    <row r="705" spans="1:5" x14ac:dyDescent="0.75">
      <c r="A705" t="s">
        <v>8219</v>
      </c>
      <c r="B705">
        <v>70</v>
      </c>
      <c r="D705" t="s">
        <v>8221</v>
      </c>
      <c r="E705">
        <v>41</v>
      </c>
    </row>
    <row r="706" spans="1:5" x14ac:dyDescent="0.75">
      <c r="A706" t="s">
        <v>8219</v>
      </c>
      <c r="B706">
        <v>44</v>
      </c>
      <c r="D706" t="s">
        <v>8221</v>
      </c>
      <c r="E706">
        <v>2</v>
      </c>
    </row>
    <row r="707" spans="1:5" x14ac:dyDescent="0.75">
      <c r="A707" t="s">
        <v>8219</v>
      </c>
      <c r="B707">
        <v>92</v>
      </c>
      <c r="D707" t="s">
        <v>8221</v>
      </c>
      <c r="E707">
        <v>3</v>
      </c>
    </row>
    <row r="708" spans="1:5" x14ac:dyDescent="0.75">
      <c r="A708" t="s">
        <v>8219</v>
      </c>
      <c r="B708">
        <v>205</v>
      </c>
      <c r="D708" t="s">
        <v>8221</v>
      </c>
      <c r="E708">
        <v>8</v>
      </c>
    </row>
    <row r="709" spans="1:5" x14ac:dyDescent="0.75">
      <c r="A709" t="s">
        <v>8219</v>
      </c>
      <c r="B709">
        <v>23</v>
      </c>
      <c r="D709" t="s">
        <v>8221</v>
      </c>
      <c r="E709">
        <v>0</v>
      </c>
    </row>
    <row r="710" spans="1:5" x14ac:dyDescent="0.75">
      <c r="A710" t="s">
        <v>8219</v>
      </c>
      <c r="B710">
        <v>4</v>
      </c>
      <c r="D710" t="s">
        <v>8221</v>
      </c>
      <c r="E710">
        <v>1</v>
      </c>
    </row>
    <row r="711" spans="1:5" x14ac:dyDescent="0.75">
      <c r="A711" t="s">
        <v>8219</v>
      </c>
      <c r="B711">
        <v>112</v>
      </c>
      <c r="D711" t="s">
        <v>8221</v>
      </c>
      <c r="E711">
        <v>3</v>
      </c>
    </row>
    <row r="712" spans="1:5" x14ac:dyDescent="0.75">
      <c r="A712" t="s">
        <v>8219</v>
      </c>
      <c r="B712">
        <v>27</v>
      </c>
      <c r="D712" t="s">
        <v>8221</v>
      </c>
      <c r="E712">
        <v>4</v>
      </c>
    </row>
    <row r="713" spans="1:5" x14ac:dyDescent="0.75">
      <c r="A713" t="s">
        <v>8219</v>
      </c>
      <c r="B713">
        <v>11</v>
      </c>
      <c r="D713" t="s">
        <v>8221</v>
      </c>
      <c r="E713">
        <v>9</v>
      </c>
    </row>
    <row r="714" spans="1:5" x14ac:dyDescent="0.75">
      <c r="A714" t="s">
        <v>8219</v>
      </c>
      <c r="B714">
        <v>26</v>
      </c>
      <c r="D714" t="s">
        <v>8221</v>
      </c>
      <c r="E714">
        <v>16</v>
      </c>
    </row>
    <row r="715" spans="1:5" x14ac:dyDescent="0.75">
      <c r="A715" t="s">
        <v>8219</v>
      </c>
      <c r="B715">
        <v>77</v>
      </c>
      <c r="D715" t="s">
        <v>8221</v>
      </c>
      <c r="E715">
        <v>1</v>
      </c>
    </row>
    <row r="716" spans="1:5" x14ac:dyDescent="0.75">
      <c r="A716" t="s">
        <v>8219</v>
      </c>
      <c r="B716">
        <v>136</v>
      </c>
      <c r="D716" t="s">
        <v>8221</v>
      </c>
      <c r="E716">
        <v>7</v>
      </c>
    </row>
    <row r="717" spans="1:5" x14ac:dyDescent="0.75">
      <c r="A717" t="s">
        <v>8219</v>
      </c>
      <c r="B717">
        <v>157</v>
      </c>
      <c r="D717" t="s">
        <v>8221</v>
      </c>
      <c r="E717">
        <v>0</v>
      </c>
    </row>
    <row r="718" spans="1:5" x14ac:dyDescent="0.75">
      <c r="A718" t="s">
        <v>8219</v>
      </c>
      <c r="B718">
        <v>158</v>
      </c>
      <c r="D718" t="s">
        <v>8221</v>
      </c>
      <c r="E718">
        <v>0</v>
      </c>
    </row>
    <row r="719" spans="1:5" x14ac:dyDescent="0.75">
      <c r="A719" t="s">
        <v>8219</v>
      </c>
      <c r="B719">
        <v>27</v>
      </c>
      <c r="D719" t="s">
        <v>8221</v>
      </c>
      <c r="E719">
        <v>0</v>
      </c>
    </row>
    <row r="720" spans="1:5" x14ac:dyDescent="0.75">
      <c r="A720" t="s">
        <v>8219</v>
      </c>
      <c r="B720">
        <v>23</v>
      </c>
      <c r="D720" t="s">
        <v>8221</v>
      </c>
      <c r="E720">
        <v>0</v>
      </c>
    </row>
    <row r="721" spans="1:5" x14ac:dyDescent="0.75">
      <c r="A721" t="s">
        <v>8219</v>
      </c>
      <c r="B721">
        <v>17</v>
      </c>
      <c r="D721" t="s">
        <v>8221</v>
      </c>
      <c r="E721">
        <v>0</v>
      </c>
    </row>
    <row r="722" spans="1:5" x14ac:dyDescent="0.75">
      <c r="A722" t="s">
        <v>8219</v>
      </c>
      <c r="B722">
        <v>37</v>
      </c>
      <c r="D722" t="s">
        <v>8221</v>
      </c>
      <c r="E722">
        <v>1</v>
      </c>
    </row>
    <row r="723" spans="1:5" x14ac:dyDescent="0.75">
      <c r="A723" t="s">
        <v>8219</v>
      </c>
      <c r="B723">
        <v>65</v>
      </c>
      <c r="D723" t="s">
        <v>8221</v>
      </c>
      <c r="E723">
        <v>2</v>
      </c>
    </row>
    <row r="724" spans="1:5" x14ac:dyDescent="0.75">
      <c r="A724" t="s">
        <v>8219</v>
      </c>
      <c r="B724">
        <v>18</v>
      </c>
      <c r="D724" t="s">
        <v>8221</v>
      </c>
      <c r="E724">
        <v>1</v>
      </c>
    </row>
    <row r="725" spans="1:5" x14ac:dyDescent="0.75">
      <c r="A725" t="s">
        <v>8219</v>
      </c>
      <c r="B725">
        <v>25</v>
      </c>
      <c r="D725" t="s">
        <v>8221</v>
      </c>
      <c r="E725">
        <v>15</v>
      </c>
    </row>
    <row r="726" spans="1:5" x14ac:dyDescent="0.75">
      <c r="A726" t="s">
        <v>8219</v>
      </c>
      <c r="B726">
        <v>104</v>
      </c>
      <c r="D726" t="s">
        <v>8221</v>
      </c>
      <c r="E726">
        <v>1</v>
      </c>
    </row>
    <row r="727" spans="1:5" x14ac:dyDescent="0.75">
      <c r="A727" t="s">
        <v>8219</v>
      </c>
      <c r="B727">
        <v>108</v>
      </c>
      <c r="D727" t="s">
        <v>8221</v>
      </c>
      <c r="E727">
        <v>1</v>
      </c>
    </row>
    <row r="728" spans="1:5" x14ac:dyDescent="0.75">
      <c r="A728" t="s">
        <v>8219</v>
      </c>
      <c r="B728">
        <v>38</v>
      </c>
      <c r="D728" t="s">
        <v>8221</v>
      </c>
      <c r="E728">
        <v>0</v>
      </c>
    </row>
    <row r="729" spans="1:5" x14ac:dyDescent="0.75">
      <c r="A729" t="s">
        <v>8219</v>
      </c>
      <c r="B729">
        <v>88</v>
      </c>
      <c r="D729" t="s">
        <v>8221</v>
      </c>
      <c r="E729">
        <v>39</v>
      </c>
    </row>
    <row r="730" spans="1:5" x14ac:dyDescent="0.75">
      <c r="A730" t="s">
        <v>8219</v>
      </c>
      <c r="B730">
        <v>82</v>
      </c>
      <c r="D730" t="s">
        <v>8221</v>
      </c>
      <c r="E730">
        <v>103</v>
      </c>
    </row>
    <row r="731" spans="1:5" x14ac:dyDescent="0.75">
      <c r="A731" t="s">
        <v>8219</v>
      </c>
      <c r="B731">
        <v>126</v>
      </c>
      <c r="D731" t="s">
        <v>8221</v>
      </c>
      <c r="E731">
        <v>0</v>
      </c>
    </row>
    <row r="732" spans="1:5" x14ac:dyDescent="0.75">
      <c r="A732" t="s">
        <v>8219</v>
      </c>
      <c r="B732">
        <v>133</v>
      </c>
      <c r="D732" t="s">
        <v>8221</v>
      </c>
      <c r="E732">
        <v>39</v>
      </c>
    </row>
    <row r="733" spans="1:5" x14ac:dyDescent="0.75">
      <c r="A733" t="s">
        <v>8219</v>
      </c>
      <c r="B733">
        <v>47</v>
      </c>
      <c r="D733" t="s">
        <v>8221</v>
      </c>
      <c r="E733">
        <v>15</v>
      </c>
    </row>
    <row r="734" spans="1:5" x14ac:dyDescent="0.75">
      <c r="A734" t="s">
        <v>8219</v>
      </c>
      <c r="B734">
        <v>58</v>
      </c>
      <c r="D734" t="s">
        <v>8221</v>
      </c>
      <c r="E734">
        <v>22</v>
      </c>
    </row>
    <row r="735" spans="1:5" x14ac:dyDescent="0.75">
      <c r="A735" t="s">
        <v>8219</v>
      </c>
      <c r="B735">
        <v>32</v>
      </c>
      <c r="D735" t="s">
        <v>8221</v>
      </c>
      <c r="E735">
        <v>92</v>
      </c>
    </row>
    <row r="736" spans="1:5" x14ac:dyDescent="0.75">
      <c r="A736" t="s">
        <v>8219</v>
      </c>
      <c r="B736">
        <v>37</v>
      </c>
      <c r="D736" t="s">
        <v>8221</v>
      </c>
      <c r="E736">
        <v>25</v>
      </c>
    </row>
    <row r="737" spans="1:5" x14ac:dyDescent="0.75">
      <c r="A737" t="s">
        <v>8219</v>
      </c>
      <c r="B737">
        <v>87</v>
      </c>
      <c r="D737" t="s">
        <v>8221</v>
      </c>
      <c r="E737">
        <v>19</v>
      </c>
    </row>
    <row r="738" spans="1:5" x14ac:dyDescent="0.75">
      <c r="A738" t="s">
        <v>8219</v>
      </c>
      <c r="B738">
        <v>15</v>
      </c>
      <c r="D738" t="s">
        <v>8221</v>
      </c>
      <c r="E738">
        <v>19</v>
      </c>
    </row>
    <row r="739" spans="1:5" x14ac:dyDescent="0.75">
      <c r="A739" t="s">
        <v>8219</v>
      </c>
      <c r="B739">
        <v>27</v>
      </c>
      <c r="D739" t="s">
        <v>8221</v>
      </c>
      <c r="E739">
        <v>13</v>
      </c>
    </row>
    <row r="740" spans="1:5" x14ac:dyDescent="0.75">
      <c r="A740" t="s">
        <v>8219</v>
      </c>
      <c r="B740">
        <v>19</v>
      </c>
      <c r="D740" t="s">
        <v>8221</v>
      </c>
      <c r="E740">
        <v>124</v>
      </c>
    </row>
    <row r="741" spans="1:5" x14ac:dyDescent="0.75">
      <c r="A741" t="s">
        <v>8219</v>
      </c>
      <c r="B741">
        <v>17</v>
      </c>
      <c r="D741" t="s">
        <v>8221</v>
      </c>
      <c r="E741">
        <v>4</v>
      </c>
    </row>
    <row r="742" spans="1:5" x14ac:dyDescent="0.75">
      <c r="A742" t="s">
        <v>8219</v>
      </c>
      <c r="B742">
        <v>26</v>
      </c>
      <c r="D742" t="s">
        <v>8221</v>
      </c>
      <c r="E742">
        <v>10</v>
      </c>
    </row>
    <row r="743" spans="1:5" x14ac:dyDescent="0.75">
      <c r="A743" t="s">
        <v>8219</v>
      </c>
      <c r="B743">
        <v>28</v>
      </c>
      <c r="D743" t="s">
        <v>8221</v>
      </c>
      <c r="E743">
        <v>15</v>
      </c>
    </row>
    <row r="744" spans="1:5" x14ac:dyDescent="0.75">
      <c r="A744" t="s">
        <v>8219</v>
      </c>
      <c r="B744">
        <v>37</v>
      </c>
      <c r="D744" t="s">
        <v>8221</v>
      </c>
      <c r="E744">
        <v>38</v>
      </c>
    </row>
    <row r="745" spans="1:5" x14ac:dyDescent="0.75">
      <c r="A745" t="s">
        <v>8219</v>
      </c>
      <c r="B745">
        <v>128</v>
      </c>
      <c r="D745" t="s">
        <v>8221</v>
      </c>
      <c r="E745">
        <v>152</v>
      </c>
    </row>
    <row r="746" spans="1:5" x14ac:dyDescent="0.75">
      <c r="A746" t="s">
        <v>8219</v>
      </c>
      <c r="B746">
        <v>10</v>
      </c>
      <c r="D746" t="s">
        <v>8221</v>
      </c>
      <c r="E746">
        <v>24</v>
      </c>
    </row>
    <row r="747" spans="1:5" x14ac:dyDescent="0.75">
      <c r="A747" t="s">
        <v>8219</v>
      </c>
      <c r="B747">
        <v>83</v>
      </c>
      <c r="D747" t="s">
        <v>8221</v>
      </c>
      <c r="E747">
        <v>76</v>
      </c>
    </row>
    <row r="748" spans="1:5" x14ac:dyDescent="0.75">
      <c r="A748" t="s">
        <v>8219</v>
      </c>
      <c r="B748">
        <v>46</v>
      </c>
      <c r="D748" t="s">
        <v>8221</v>
      </c>
      <c r="E748">
        <v>185</v>
      </c>
    </row>
    <row r="749" spans="1:5" x14ac:dyDescent="0.75">
      <c r="A749" t="s">
        <v>8219</v>
      </c>
      <c r="B749">
        <v>90</v>
      </c>
      <c r="D749" t="s">
        <v>8221</v>
      </c>
      <c r="E749">
        <v>33</v>
      </c>
    </row>
    <row r="750" spans="1:5" x14ac:dyDescent="0.75">
      <c r="A750" t="s">
        <v>8219</v>
      </c>
      <c r="B750">
        <v>81</v>
      </c>
      <c r="D750" t="s">
        <v>8221</v>
      </c>
      <c r="E750">
        <v>108</v>
      </c>
    </row>
    <row r="751" spans="1:5" x14ac:dyDescent="0.75">
      <c r="A751" t="s">
        <v>8219</v>
      </c>
      <c r="B751">
        <v>32</v>
      </c>
      <c r="D751" t="s">
        <v>8221</v>
      </c>
      <c r="E751">
        <v>29</v>
      </c>
    </row>
    <row r="752" spans="1:5" x14ac:dyDescent="0.75">
      <c r="A752" t="s">
        <v>8219</v>
      </c>
      <c r="B752">
        <v>20</v>
      </c>
      <c r="D752" t="s">
        <v>8221</v>
      </c>
      <c r="E752">
        <v>24</v>
      </c>
    </row>
    <row r="753" spans="1:5" x14ac:dyDescent="0.75">
      <c r="A753" t="s">
        <v>8219</v>
      </c>
      <c r="B753">
        <v>70</v>
      </c>
      <c r="D753" t="s">
        <v>8221</v>
      </c>
      <c r="E753">
        <v>4</v>
      </c>
    </row>
    <row r="754" spans="1:5" x14ac:dyDescent="0.75">
      <c r="A754" t="s">
        <v>8219</v>
      </c>
      <c r="B754">
        <v>168</v>
      </c>
      <c r="D754" t="s">
        <v>8221</v>
      </c>
      <c r="E754">
        <v>4</v>
      </c>
    </row>
    <row r="755" spans="1:5" x14ac:dyDescent="0.75">
      <c r="A755" t="s">
        <v>8219</v>
      </c>
      <c r="B755">
        <v>34</v>
      </c>
      <c r="D755" t="s">
        <v>8221</v>
      </c>
      <c r="E755">
        <v>15</v>
      </c>
    </row>
    <row r="756" spans="1:5" x14ac:dyDescent="0.75">
      <c r="A756" t="s">
        <v>8219</v>
      </c>
      <c r="B756">
        <v>48</v>
      </c>
      <c r="D756" t="s">
        <v>8221</v>
      </c>
      <c r="E756">
        <v>4</v>
      </c>
    </row>
    <row r="757" spans="1:5" x14ac:dyDescent="0.75">
      <c r="A757" t="s">
        <v>8219</v>
      </c>
      <c r="B757">
        <v>48</v>
      </c>
      <c r="D757" t="s">
        <v>8221</v>
      </c>
      <c r="E757">
        <v>139</v>
      </c>
    </row>
    <row r="758" spans="1:5" x14ac:dyDescent="0.75">
      <c r="A758" t="s">
        <v>8219</v>
      </c>
      <c r="B758">
        <v>221</v>
      </c>
      <c r="D758" t="s">
        <v>8221</v>
      </c>
      <c r="E758">
        <v>2</v>
      </c>
    </row>
    <row r="759" spans="1:5" x14ac:dyDescent="0.75">
      <c r="A759" t="s">
        <v>8219</v>
      </c>
      <c r="B759">
        <v>107</v>
      </c>
      <c r="D759" t="s">
        <v>8221</v>
      </c>
      <c r="E759">
        <v>18</v>
      </c>
    </row>
    <row r="760" spans="1:5" x14ac:dyDescent="0.75">
      <c r="A760" t="s">
        <v>8219</v>
      </c>
      <c r="B760">
        <v>45</v>
      </c>
      <c r="D760" t="s">
        <v>8221</v>
      </c>
      <c r="E760">
        <v>81</v>
      </c>
    </row>
    <row r="761" spans="1:5" x14ac:dyDescent="0.75">
      <c r="A761" t="s">
        <v>8219</v>
      </c>
      <c r="B761">
        <v>36</v>
      </c>
      <c r="D761" t="s">
        <v>8221</v>
      </c>
      <c r="E761">
        <v>86</v>
      </c>
    </row>
    <row r="762" spans="1:5" x14ac:dyDescent="0.75">
      <c r="A762" t="s">
        <v>8219</v>
      </c>
      <c r="B762">
        <v>101</v>
      </c>
      <c r="D762" t="s">
        <v>8221</v>
      </c>
      <c r="E762">
        <v>140</v>
      </c>
    </row>
    <row r="763" spans="1:5" x14ac:dyDescent="0.75">
      <c r="A763" t="s">
        <v>8219</v>
      </c>
      <c r="B763">
        <v>62</v>
      </c>
      <c r="D763" t="s">
        <v>8221</v>
      </c>
      <c r="E763">
        <v>37</v>
      </c>
    </row>
    <row r="764" spans="1:5" x14ac:dyDescent="0.75">
      <c r="A764" t="s">
        <v>8219</v>
      </c>
      <c r="B764">
        <v>32</v>
      </c>
      <c r="D764" t="s">
        <v>8221</v>
      </c>
      <c r="E764">
        <v>6</v>
      </c>
    </row>
    <row r="765" spans="1:5" x14ac:dyDescent="0.75">
      <c r="A765" t="s">
        <v>8219</v>
      </c>
      <c r="B765">
        <v>89</v>
      </c>
      <c r="D765" t="s">
        <v>8221</v>
      </c>
      <c r="E765">
        <v>113</v>
      </c>
    </row>
    <row r="766" spans="1:5" x14ac:dyDescent="0.75">
      <c r="A766" t="s">
        <v>8219</v>
      </c>
      <c r="B766">
        <v>93</v>
      </c>
      <c r="D766" t="s">
        <v>8221</v>
      </c>
      <c r="E766">
        <v>37</v>
      </c>
    </row>
    <row r="767" spans="1:5" x14ac:dyDescent="0.75">
      <c r="A767" t="s">
        <v>8219</v>
      </c>
      <c r="B767">
        <v>98</v>
      </c>
      <c r="D767" t="s">
        <v>8221</v>
      </c>
      <c r="E767">
        <v>18</v>
      </c>
    </row>
    <row r="768" spans="1:5" x14ac:dyDescent="0.75">
      <c r="A768" t="s">
        <v>8219</v>
      </c>
      <c r="B768">
        <v>82</v>
      </c>
      <c r="D768" t="s">
        <v>8221</v>
      </c>
      <c r="E768">
        <v>75</v>
      </c>
    </row>
    <row r="769" spans="1:5" x14ac:dyDescent="0.75">
      <c r="A769" t="s">
        <v>8219</v>
      </c>
      <c r="B769">
        <v>116</v>
      </c>
      <c r="D769" t="s">
        <v>8221</v>
      </c>
      <c r="E769">
        <v>52</v>
      </c>
    </row>
    <row r="770" spans="1:5" x14ac:dyDescent="0.75">
      <c r="A770" t="s">
        <v>8219</v>
      </c>
      <c r="B770">
        <v>52</v>
      </c>
      <c r="D770" t="s">
        <v>8221</v>
      </c>
      <c r="E770">
        <v>122</v>
      </c>
    </row>
    <row r="771" spans="1:5" x14ac:dyDescent="0.75">
      <c r="A771" t="s">
        <v>8219</v>
      </c>
      <c r="B771">
        <v>23</v>
      </c>
      <c r="D771" t="s">
        <v>8221</v>
      </c>
      <c r="E771">
        <v>8</v>
      </c>
    </row>
    <row r="772" spans="1:5" x14ac:dyDescent="0.75">
      <c r="A772" t="s">
        <v>8219</v>
      </c>
      <c r="B772">
        <v>77</v>
      </c>
      <c r="D772" t="s">
        <v>8221</v>
      </c>
      <c r="E772">
        <v>8</v>
      </c>
    </row>
    <row r="773" spans="1:5" x14ac:dyDescent="0.75">
      <c r="A773" t="s">
        <v>8219</v>
      </c>
      <c r="B773">
        <v>49</v>
      </c>
      <c r="D773" t="s">
        <v>8221</v>
      </c>
      <c r="E773">
        <v>96</v>
      </c>
    </row>
    <row r="774" spans="1:5" x14ac:dyDescent="0.75">
      <c r="A774" t="s">
        <v>8219</v>
      </c>
      <c r="B774">
        <v>59</v>
      </c>
      <c r="D774" t="s">
        <v>8221</v>
      </c>
      <c r="E774">
        <v>9</v>
      </c>
    </row>
    <row r="775" spans="1:5" x14ac:dyDescent="0.75">
      <c r="A775" t="s">
        <v>8219</v>
      </c>
      <c r="B775">
        <v>113</v>
      </c>
      <c r="D775" t="s">
        <v>8221</v>
      </c>
      <c r="E775">
        <v>2</v>
      </c>
    </row>
    <row r="776" spans="1:5" x14ac:dyDescent="0.75">
      <c r="A776" t="s">
        <v>8219</v>
      </c>
      <c r="B776">
        <v>34</v>
      </c>
      <c r="D776" t="s">
        <v>8221</v>
      </c>
      <c r="E776">
        <v>26</v>
      </c>
    </row>
    <row r="777" spans="1:5" x14ac:dyDescent="0.75">
      <c r="A777" t="s">
        <v>8219</v>
      </c>
      <c r="B777">
        <v>42</v>
      </c>
      <c r="D777" t="s">
        <v>8221</v>
      </c>
      <c r="E777">
        <v>23</v>
      </c>
    </row>
    <row r="778" spans="1:5" x14ac:dyDescent="0.75">
      <c r="A778" t="s">
        <v>8219</v>
      </c>
      <c r="B778">
        <v>42</v>
      </c>
      <c r="D778" t="s">
        <v>8221</v>
      </c>
      <c r="E778">
        <v>0</v>
      </c>
    </row>
    <row r="779" spans="1:5" x14ac:dyDescent="0.75">
      <c r="A779" t="s">
        <v>8219</v>
      </c>
      <c r="B779">
        <v>49</v>
      </c>
      <c r="D779" t="s">
        <v>8221</v>
      </c>
      <c r="E779">
        <v>140</v>
      </c>
    </row>
    <row r="780" spans="1:5" x14ac:dyDescent="0.75">
      <c r="A780" t="s">
        <v>8219</v>
      </c>
      <c r="B780">
        <v>56</v>
      </c>
      <c r="D780" t="s">
        <v>8221</v>
      </c>
      <c r="E780">
        <v>0</v>
      </c>
    </row>
    <row r="781" spans="1:5" x14ac:dyDescent="0.75">
      <c r="A781" t="s">
        <v>8219</v>
      </c>
      <c r="B781">
        <v>25</v>
      </c>
      <c r="D781" t="s">
        <v>8221</v>
      </c>
      <c r="E781">
        <v>6</v>
      </c>
    </row>
    <row r="782" spans="1:5" x14ac:dyDescent="0.75">
      <c r="A782" t="s">
        <v>8219</v>
      </c>
      <c r="B782">
        <v>52</v>
      </c>
      <c r="D782" t="s">
        <v>8221</v>
      </c>
      <c r="E782">
        <v>100</v>
      </c>
    </row>
    <row r="783" spans="1:5" x14ac:dyDescent="0.75">
      <c r="A783" t="s">
        <v>8219</v>
      </c>
      <c r="B783">
        <v>34</v>
      </c>
      <c r="D783" t="s">
        <v>8221</v>
      </c>
      <c r="E783">
        <v>0</v>
      </c>
    </row>
    <row r="784" spans="1:5" x14ac:dyDescent="0.75">
      <c r="A784" t="s">
        <v>8219</v>
      </c>
      <c r="B784">
        <v>67</v>
      </c>
      <c r="D784" t="s">
        <v>8221</v>
      </c>
      <c r="E784">
        <v>4</v>
      </c>
    </row>
    <row r="785" spans="1:5" x14ac:dyDescent="0.75">
      <c r="A785" t="s">
        <v>8219</v>
      </c>
      <c r="B785">
        <v>70</v>
      </c>
      <c r="D785" t="s">
        <v>8221</v>
      </c>
      <c r="E785">
        <v>8</v>
      </c>
    </row>
    <row r="786" spans="1:5" x14ac:dyDescent="0.75">
      <c r="A786" t="s">
        <v>8219</v>
      </c>
      <c r="B786">
        <v>89</v>
      </c>
      <c r="D786" t="s">
        <v>8221</v>
      </c>
      <c r="E786">
        <v>0</v>
      </c>
    </row>
    <row r="787" spans="1:5" x14ac:dyDescent="0.75">
      <c r="A787" t="s">
        <v>8219</v>
      </c>
      <c r="B787">
        <v>107</v>
      </c>
      <c r="D787" t="s">
        <v>8221</v>
      </c>
      <c r="E787">
        <v>16</v>
      </c>
    </row>
    <row r="788" spans="1:5" x14ac:dyDescent="0.75">
      <c r="A788" t="s">
        <v>8219</v>
      </c>
      <c r="B788">
        <v>159</v>
      </c>
      <c r="D788" t="s">
        <v>8221</v>
      </c>
      <c r="E788">
        <v>2</v>
      </c>
    </row>
    <row r="789" spans="1:5" x14ac:dyDescent="0.75">
      <c r="A789" t="s">
        <v>8219</v>
      </c>
      <c r="B789">
        <v>181</v>
      </c>
      <c r="D789" t="s">
        <v>8221</v>
      </c>
      <c r="E789">
        <v>48</v>
      </c>
    </row>
    <row r="790" spans="1:5" x14ac:dyDescent="0.75">
      <c r="A790" t="s">
        <v>8219</v>
      </c>
      <c r="B790">
        <v>131</v>
      </c>
      <c r="D790" t="s">
        <v>8221</v>
      </c>
      <c r="E790">
        <v>2</v>
      </c>
    </row>
    <row r="791" spans="1:5" x14ac:dyDescent="0.75">
      <c r="A791" t="s">
        <v>8219</v>
      </c>
      <c r="B791">
        <v>125</v>
      </c>
      <c r="D791" t="s">
        <v>8221</v>
      </c>
      <c r="E791">
        <v>2</v>
      </c>
    </row>
    <row r="792" spans="1:5" x14ac:dyDescent="0.75">
      <c r="A792" t="s">
        <v>8219</v>
      </c>
      <c r="B792">
        <v>61</v>
      </c>
      <c r="D792" t="s">
        <v>8221</v>
      </c>
      <c r="E792">
        <v>1</v>
      </c>
    </row>
    <row r="793" spans="1:5" x14ac:dyDescent="0.75">
      <c r="A793" t="s">
        <v>8219</v>
      </c>
      <c r="B793">
        <v>90</v>
      </c>
      <c r="D793" t="s">
        <v>8221</v>
      </c>
      <c r="E793">
        <v>17</v>
      </c>
    </row>
    <row r="794" spans="1:5" x14ac:dyDescent="0.75">
      <c r="A794" t="s">
        <v>8219</v>
      </c>
      <c r="B794">
        <v>35</v>
      </c>
      <c r="D794" t="s">
        <v>8221</v>
      </c>
      <c r="E794">
        <v>0</v>
      </c>
    </row>
    <row r="795" spans="1:5" x14ac:dyDescent="0.75">
      <c r="A795" t="s">
        <v>8219</v>
      </c>
      <c r="B795">
        <v>90</v>
      </c>
      <c r="D795" t="s">
        <v>8221</v>
      </c>
      <c r="E795">
        <v>11</v>
      </c>
    </row>
    <row r="796" spans="1:5" x14ac:dyDescent="0.75">
      <c r="A796" t="s">
        <v>8219</v>
      </c>
      <c r="B796">
        <v>4</v>
      </c>
      <c r="D796" t="s">
        <v>8221</v>
      </c>
      <c r="E796">
        <v>95</v>
      </c>
    </row>
    <row r="797" spans="1:5" x14ac:dyDescent="0.75">
      <c r="A797" t="s">
        <v>8219</v>
      </c>
      <c r="B797">
        <v>120</v>
      </c>
      <c r="D797" t="s">
        <v>8221</v>
      </c>
      <c r="E797">
        <v>13</v>
      </c>
    </row>
    <row r="798" spans="1:5" x14ac:dyDescent="0.75">
      <c r="A798" t="s">
        <v>8219</v>
      </c>
      <c r="B798">
        <v>14</v>
      </c>
      <c r="D798" t="s">
        <v>8221</v>
      </c>
      <c r="E798">
        <v>2</v>
      </c>
    </row>
    <row r="799" spans="1:5" x14ac:dyDescent="0.75">
      <c r="A799" t="s">
        <v>8219</v>
      </c>
      <c r="B799">
        <v>27</v>
      </c>
      <c r="D799" t="s">
        <v>8221</v>
      </c>
      <c r="E799">
        <v>2</v>
      </c>
    </row>
    <row r="800" spans="1:5" x14ac:dyDescent="0.75">
      <c r="A800" t="s">
        <v>8219</v>
      </c>
      <c r="B800">
        <v>49</v>
      </c>
      <c r="D800" t="s">
        <v>8221</v>
      </c>
      <c r="E800">
        <v>3</v>
      </c>
    </row>
    <row r="801" spans="1:5" x14ac:dyDescent="0.75">
      <c r="A801" t="s">
        <v>8219</v>
      </c>
      <c r="B801">
        <v>102</v>
      </c>
      <c r="D801" t="s">
        <v>8221</v>
      </c>
      <c r="E801">
        <v>0</v>
      </c>
    </row>
    <row r="802" spans="1:5" x14ac:dyDescent="0.75">
      <c r="A802" t="s">
        <v>8219</v>
      </c>
      <c r="B802">
        <v>3</v>
      </c>
      <c r="D802" t="s">
        <v>8221</v>
      </c>
      <c r="E802">
        <v>0</v>
      </c>
    </row>
    <row r="803" spans="1:5" x14ac:dyDescent="0.75">
      <c r="A803" t="s">
        <v>8219</v>
      </c>
      <c r="B803">
        <v>25</v>
      </c>
      <c r="D803" t="s">
        <v>8221</v>
      </c>
      <c r="E803">
        <v>0</v>
      </c>
    </row>
    <row r="804" spans="1:5" x14ac:dyDescent="0.75">
      <c r="A804" t="s">
        <v>8219</v>
      </c>
      <c r="B804">
        <v>118</v>
      </c>
      <c r="D804" t="s">
        <v>8221</v>
      </c>
      <c r="E804">
        <v>2</v>
      </c>
    </row>
    <row r="805" spans="1:5" x14ac:dyDescent="0.75">
      <c r="A805" t="s">
        <v>8219</v>
      </c>
      <c r="B805">
        <v>57</v>
      </c>
      <c r="D805" t="s">
        <v>8221</v>
      </c>
      <c r="E805">
        <v>24</v>
      </c>
    </row>
    <row r="806" spans="1:5" x14ac:dyDescent="0.75">
      <c r="A806" t="s">
        <v>8219</v>
      </c>
      <c r="B806">
        <v>11</v>
      </c>
      <c r="D806" t="s">
        <v>8221</v>
      </c>
      <c r="E806">
        <v>25</v>
      </c>
    </row>
    <row r="807" spans="1:5" x14ac:dyDescent="0.75">
      <c r="A807" t="s">
        <v>8219</v>
      </c>
      <c r="B807">
        <v>33</v>
      </c>
      <c r="D807" t="s">
        <v>8221</v>
      </c>
      <c r="E807">
        <v>3</v>
      </c>
    </row>
    <row r="808" spans="1:5" x14ac:dyDescent="0.75">
      <c r="A808" t="s">
        <v>8219</v>
      </c>
      <c r="B808">
        <v>40</v>
      </c>
      <c r="D808" t="s">
        <v>8221</v>
      </c>
      <c r="E808">
        <v>41</v>
      </c>
    </row>
    <row r="809" spans="1:5" x14ac:dyDescent="0.75">
      <c r="A809" t="s">
        <v>8219</v>
      </c>
      <c r="B809">
        <v>50</v>
      </c>
      <c r="D809" t="s">
        <v>8221</v>
      </c>
      <c r="E809">
        <v>2</v>
      </c>
    </row>
    <row r="810" spans="1:5" x14ac:dyDescent="0.75">
      <c r="A810" t="s">
        <v>8219</v>
      </c>
      <c r="B810">
        <v>38</v>
      </c>
      <c r="D810" t="s">
        <v>8221</v>
      </c>
      <c r="E810">
        <v>4</v>
      </c>
    </row>
    <row r="811" spans="1:5" x14ac:dyDescent="0.75">
      <c r="A811" t="s">
        <v>8219</v>
      </c>
      <c r="B811">
        <v>96</v>
      </c>
      <c r="D811" t="s">
        <v>8221</v>
      </c>
      <c r="E811">
        <v>99</v>
      </c>
    </row>
    <row r="812" spans="1:5" x14ac:dyDescent="0.75">
      <c r="A812" t="s">
        <v>8219</v>
      </c>
      <c r="B812">
        <v>48</v>
      </c>
      <c r="D812" t="s">
        <v>8221</v>
      </c>
      <c r="E812">
        <v>4</v>
      </c>
    </row>
    <row r="813" spans="1:5" x14ac:dyDescent="0.75">
      <c r="A813" t="s">
        <v>8219</v>
      </c>
      <c r="B813">
        <v>33</v>
      </c>
      <c r="D813" t="s">
        <v>8221</v>
      </c>
      <c r="E813">
        <v>4</v>
      </c>
    </row>
    <row r="814" spans="1:5" x14ac:dyDescent="0.75">
      <c r="A814" t="s">
        <v>8219</v>
      </c>
      <c r="B814">
        <v>226</v>
      </c>
      <c r="D814" t="s">
        <v>8221</v>
      </c>
      <c r="E814">
        <v>38</v>
      </c>
    </row>
    <row r="815" spans="1:5" x14ac:dyDescent="0.75">
      <c r="A815" t="s">
        <v>8219</v>
      </c>
      <c r="B815">
        <v>14</v>
      </c>
      <c r="D815" t="s">
        <v>8221</v>
      </c>
      <c r="E815">
        <v>285</v>
      </c>
    </row>
    <row r="816" spans="1:5" x14ac:dyDescent="0.75">
      <c r="A816" t="s">
        <v>8219</v>
      </c>
      <c r="B816">
        <v>20</v>
      </c>
      <c r="D816" t="s">
        <v>8221</v>
      </c>
      <c r="E816">
        <v>1</v>
      </c>
    </row>
    <row r="817" spans="1:5" x14ac:dyDescent="0.75">
      <c r="A817" t="s">
        <v>8219</v>
      </c>
      <c r="B817">
        <v>25</v>
      </c>
      <c r="D817" t="s">
        <v>8221</v>
      </c>
      <c r="E817">
        <v>42</v>
      </c>
    </row>
    <row r="818" spans="1:5" x14ac:dyDescent="0.75">
      <c r="A818" t="s">
        <v>8219</v>
      </c>
      <c r="B818">
        <v>90</v>
      </c>
      <c r="D818" t="s">
        <v>8221</v>
      </c>
      <c r="E818">
        <v>26</v>
      </c>
    </row>
    <row r="819" spans="1:5" x14ac:dyDescent="0.75">
      <c r="A819" t="s">
        <v>8219</v>
      </c>
      <c r="B819">
        <v>11</v>
      </c>
      <c r="D819" t="s">
        <v>8221</v>
      </c>
      <c r="E819">
        <v>2</v>
      </c>
    </row>
    <row r="820" spans="1:5" x14ac:dyDescent="0.75">
      <c r="A820" t="s">
        <v>8219</v>
      </c>
      <c r="B820">
        <v>55</v>
      </c>
      <c r="D820" t="s">
        <v>8221</v>
      </c>
      <c r="E820">
        <v>4</v>
      </c>
    </row>
    <row r="821" spans="1:5" x14ac:dyDescent="0.75">
      <c r="A821" t="s">
        <v>8219</v>
      </c>
      <c r="B821">
        <v>30</v>
      </c>
      <c r="D821" t="s">
        <v>8221</v>
      </c>
      <c r="E821">
        <v>6</v>
      </c>
    </row>
    <row r="822" spans="1:5" x14ac:dyDescent="0.75">
      <c r="A822" t="s">
        <v>8219</v>
      </c>
      <c r="B822">
        <v>28</v>
      </c>
      <c r="D822" t="s">
        <v>8221</v>
      </c>
      <c r="E822">
        <v>70</v>
      </c>
    </row>
    <row r="823" spans="1:5" x14ac:dyDescent="0.75">
      <c r="A823" t="s">
        <v>8219</v>
      </c>
      <c r="B823">
        <v>45</v>
      </c>
      <c r="D823" t="s">
        <v>8221</v>
      </c>
      <c r="E823">
        <v>9</v>
      </c>
    </row>
    <row r="824" spans="1:5" x14ac:dyDescent="0.75">
      <c r="A824" t="s">
        <v>8219</v>
      </c>
      <c r="B824">
        <v>13</v>
      </c>
      <c r="D824" t="s">
        <v>8221</v>
      </c>
      <c r="E824">
        <v>8</v>
      </c>
    </row>
    <row r="825" spans="1:5" x14ac:dyDescent="0.75">
      <c r="A825" t="s">
        <v>8219</v>
      </c>
      <c r="B825">
        <v>40</v>
      </c>
      <c r="D825" t="s">
        <v>8221</v>
      </c>
      <c r="E825">
        <v>105</v>
      </c>
    </row>
    <row r="826" spans="1:5" x14ac:dyDescent="0.75">
      <c r="A826" t="s">
        <v>8219</v>
      </c>
      <c r="B826">
        <v>21</v>
      </c>
      <c r="D826" t="s">
        <v>8221</v>
      </c>
      <c r="E826">
        <v>12</v>
      </c>
    </row>
    <row r="827" spans="1:5" x14ac:dyDescent="0.75">
      <c r="A827" t="s">
        <v>8219</v>
      </c>
      <c r="B827">
        <v>134</v>
      </c>
      <c r="D827" t="s">
        <v>8221</v>
      </c>
      <c r="E827">
        <v>0</v>
      </c>
    </row>
    <row r="828" spans="1:5" x14ac:dyDescent="0.75">
      <c r="A828" t="s">
        <v>8219</v>
      </c>
      <c r="B828">
        <v>20</v>
      </c>
      <c r="D828" t="s">
        <v>8221</v>
      </c>
      <c r="E828">
        <v>16</v>
      </c>
    </row>
    <row r="829" spans="1:5" x14ac:dyDescent="0.75">
      <c r="A829" t="s">
        <v>8219</v>
      </c>
      <c r="B829">
        <v>19</v>
      </c>
      <c r="D829" t="s">
        <v>8221</v>
      </c>
      <c r="E829">
        <v>7</v>
      </c>
    </row>
    <row r="830" spans="1:5" x14ac:dyDescent="0.75">
      <c r="A830" t="s">
        <v>8219</v>
      </c>
      <c r="B830">
        <v>209</v>
      </c>
      <c r="D830" t="s">
        <v>8221</v>
      </c>
      <c r="E830">
        <v>4</v>
      </c>
    </row>
    <row r="831" spans="1:5" x14ac:dyDescent="0.75">
      <c r="A831" t="s">
        <v>8219</v>
      </c>
      <c r="B831">
        <v>38</v>
      </c>
      <c r="D831" t="s">
        <v>8221</v>
      </c>
      <c r="E831">
        <v>1</v>
      </c>
    </row>
    <row r="832" spans="1:5" x14ac:dyDescent="0.75">
      <c r="A832" t="s">
        <v>8219</v>
      </c>
      <c r="B832">
        <v>24</v>
      </c>
      <c r="D832" t="s">
        <v>8221</v>
      </c>
      <c r="E832">
        <v>28</v>
      </c>
    </row>
    <row r="833" spans="1:5" x14ac:dyDescent="0.75">
      <c r="A833" t="s">
        <v>8219</v>
      </c>
      <c r="B833">
        <v>8</v>
      </c>
      <c r="D833" t="s">
        <v>8221</v>
      </c>
      <c r="E833">
        <v>1</v>
      </c>
    </row>
    <row r="834" spans="1:5" x14ac:dyDescent="0.75">
      <c r="A834" t="s">
        <v>8219</v>
      </c>
      <c r="B834">
        <v>179</v>
      </c>
      <c r="D834" t="s">
        <v>8221</v>
      </c>
      <c r="E834">
        <v>1</v>
      </c>
    </row>
    <row r="835" spans="1:5" x14ac:dyDescent="0.75">
      <c r="A835" t="s">
        <v>8219</v>
      </c>
      <c r="B835">
        <v>26</v>
      </c>
      <c r="D835" t="s">
        <v>8221</v>
      </c>
      <c r="E835">
        <v>5</v>
      </c>
    </row>
    <row r="836" spans="1:5" x14ac:dyDescent="0.75">
      <c r="A836" t="s">
        <v>8219</v>
      </c>
      <c r="B836">
        <v>131</v>
      </c>
      <c r="D836" t="s">
        <v>8221</v>
      </c>
      <c r="E836">
        <v>3</v>
      </c>
    </row>
    <row r="837" spans="1:5" x14ac:dyDescent="0.75">
      <c r="A837" t="s">
        <v>8219</v>
      </c>
      <c r="B837">
        <v>14</v>
      </c>
      <c r="D837" t="s">
        <v>8221</v>
      </c>
      <c r="E837">
        <v>2</v>
      </c>
    </row>
    <row r="838" spans="1:5" x14ac:dyDescent="0.75">
      <c r="A838" t="s">
        <v>8219</v>
      </c>
      <c r="B838">
        <v>174</v>
      </c>
      <c r="D838" t="s">
        <v>8221</v>
      </c>
      <c r="E838">
        <v>0</v>
      </c>
    </row>
    <row r="839" spans="1:5" x14ac:dyDescent="0.75">
      <c r="A839" t="s">
        <v>8219</v>
      </c>
      <c r="B839">
        <v>191</v>
      </c>
      <c r="D839" t="s">
        <v>8221</v>
      </c>
      <c r="E839">
        <v>0</v>
      </c>
    </row>
    <row r="840" spans="1:5" x14ac:dyDescent="0.75">
      <c r="A840" t="s">
        <v>8219</v>
      </c>
      <c r="B840">
        <v>38</v>
      </c>
      <c r="D840" t="s">
        <v>8221</v>
      </c>
      <c r="E840">
        <v>3</v>
      </c>
    </row>
    <row r="841" spans="1:5" x14ac:dyDescent="0.75">
      <c r="A841" t="s">
        <v>8219</v>
      </c>
      <c r="B841">
        <v>22</v>
      </c>
      <c r="D841" t="s">
        <v>8221</v>
      </c>
      <c r="E841">
        <v>0</v>
      </c>
    </row>
    <row r="842" spans="1:5" x14ac:dyDescent="0.75">
      <c r="A842" t="s">
        <v>8219</v>
      </c>
      <c r="B842">
        <v>149</v>
      </c>
      <c r="D842" t="s">
        <v>8221</v>
      </c>
      <c r="E842">
        <v>0</v>
      </c>
    </row>
    <row r="843" spans="1:5" x14ac:dyDescent="0.75">
      <c r="A843" t="s">
        <v>8219</v>
      </c>
      <c r="B843">
        <v>56</v>
      </c>
      <c r="D843" t="s">
        <v>8221</v>
      </c>
      <c r="E843">
        <v>3</v>
      </c>
    </row>
    <row r="844" spans="1:5" x14ac:dyDescent="0.75">
      <c r="A844" t="s">
        <v>8219</v>
      </c>
      <c r="B844">
        <v>19</v>
      </c>
      <c r="D844" t="s">
        <v>8221</v>
      </c>
      <c r="E844">
        <v>7</v>
      </c>
    </row>
    <row r="845" spans="1:5" x14ac:dyDescent="0.75">
      <c r="A845" t="s">
        <v>8219</v>
      </c>
      <c r="B845">
        <v>70</v>
      </c>
      <c r="D845" t="s">
        <v>8221</v>
      </c>
      <c r="E845">
        <v>25</v>
      </c>
    </row>
    <row r="846" spans="1:5" x14ac:dyDescent="0.75">
      <c r="A846" t="s">
        <v>8219</v>
      </c>
      <c r="B846">
        <v>81</v>
      </c>
      <c r="D846" t="s">
        <v>8221</v>
      </c>
      <c r="E846">
        <v>10</v>
      </c>
    </row>
    <row r="847" spans="1:5" x14ac:dyDescent="0.75">
      <c r="A847" t="s">
        <v>8219</v>
      </c>
      <c r="B847">
        <v>32</v>
      </c>
      <c r="D847" t="s">
        <v>8221</v>
      </c>
      <c r="E847">
        <v>3</v>
      </c>
    </row>
    <row r="848" spans="1:5" x14ac:dyDescent="0.75">
      <c r="A848" t="s">
        <v>8219</v>
      </c>
      <c r="B848">
        <v>26</v>
      </c>
      <c r="D848" t="s">
        <v>8221</v>
      </c>
      <c r="E848">
        <v>5</v>
      </c>
    </row>
    <row r="849" spans="1:5" x14ac:dyDescent="0.75">
      <c r="A849" t="s">
        <v>8219</v>
      </c>
      <c r="B849">
        <v>105</v>
      </c>
      <c r="D849" t="s">
        <v>8221</v>
      </c>
      <c r="E849">
        <v>5</v>
      </c>
    </row>
    <row r="850" spans="1:5" x14ac:dyDescent="0.75">
      <c r="A850" t="s">
        <v>8219</v>
      </c>
      <c r="B850">
        <v>29</v>
      </c>
      <c r="D850" t="s">
        <v>8221</v>
      </c>
      <c r="E850">
        <v>27</v>
      </c>
    </row>
    <row r="851" spans="1:5" x14ac:dyDescent="0.75">
      <c r="A851" t="s">
        <v>8219</v>
      </c>
      <c r="B851">
        <v>8</v>
      </c>
      <c r="D851" t="s">
        <v>8221</v>
      </c>
      <c r="E851">
        <v>2</v>
      </c>
    </row>
    <row r="852" spans="1:5" x14ac:dyDescent="0.75">
      <c r="A852" t="s">
        <v>8219</v>
      </c>
      <c r="B852">
        <v>89</v>
      </c>
      <c r="D852" t="s">
        <v>8221</v>
      </c>
      <c r="E852">
        <v>236</v>
      </c>
    </row>
    <row r="853" spans="1:5" x14ac:dyDescent="0.75">
      <c r="A853" t="s">
        <v>8219</v>
      </c>
      <c r="B853">
        <v>44</v>
      </c>
      <c r="D853" t="s">
        <v>8221</v>
      </c>
      <c r="E853">
        <v>1</v>
      </c>
    </row>
    <row r="854" spans="1:5" x14ac:dyDescent="0.75">
      <c r="A854" t="s">
        <v>8219</v>
      </c>
      <c r="B854">
        <v>246</v>
      </c>
      <c r="D854" t="s">
        <v>8221</v>
      </c>
      <c r="E854">
        <v>12</v>
      </c>
    </row>
    <row r="855" spans="1:5" x14ac:dyDescent="0.75">
      <c r="A855" t="s">
        <v>8219</v>
      </c>
      <c r="B855">
        <v>120</v>
      </c>
      <c r="D855" t="s">
        <v>8221</v>
      </c>
      <c r="E855">
        <v>4</v>
      </c>
    </row>
    <row r="856" spans="1:5" x14ac:dyDescent="0.75">
      <c r="A856" t="s">
        <v>8219</v>
      </c>
      <c r="B856">
        <v>26</v>
      </c>
      <c r="D856" t="s">
        <v>8221</v>
      </c>
      <c r="E856">
        <v>3</v>
      </c>
    </row>
    <row r="857" spans="1:5" x14ac:dyDescent="0.75">
      <c r="A857" t="s">
        <v>8219</v>
      </c>
      <c r="B857">
        <v>45</v>
      </c>
      <c r="D857" t="s">
        <v>8221</v>
      </c>
      <c r="E857">
        <v>99</v>
      </c>
    </row>
    <row r="858" spans="1:5" x14ac:dyDescent="0.75">
      <c r="A858" t="s">
        <v>8219</v>
      </c>
      <c r="B858">
        <v>20</v>
      </c>
      <c r="D858" t="s">
        <v>8221</v>
      </c>
      <c r="E858">
        <v>3</v>
      </c>
    </row>
    <row r="859" spans="1:5" x14ac:dyDescent="0.75">
      <c r="A859" t="s">
        <v>8219</v>
      </c>
      <c r="B859">
        <v>47</v>
      </c>
      <c r="D859" t="s">
        <v>8221</v>
      </c>
      <c r="E859">
        <v>3</v>
      </c>
    </row>
    <row r="860" spans="1:5" x14ac:dyDescent="0.75">
      <c r="A860" t="s">
        <v>8219</v>
      </c>
      <c r="B860">
        <v>13</v>
      </c>
      <c r="D860" t="s">
        <v>8221</v>
      </c>
      <c r="E860">
        <v>22</v>
      </c>
    </row>
    <row r="861" spans="1:5" x14ac:dyDescent="0.75">
      <c r="A861" t="s">
        <v>8219</v>
      </c>
      <c r="B861">
        <v>183</v>
      </c>
      <c r="D861" t="s">
        <v>8221</v>
      </c>
      <c r="E861">
        <v>4</v>
      </c>
    </row>
    <row r="862" spans="1:5" x14ac:dyDescent="0.75">
      <c r="A862" t="s">
        <v>8219</v>
      </c>
      <c r="B862">
        <v>21</v>
      </c>
      <c r="D862" t="s">
        <v>8221</v>
      </c>
      <c r="E862">
        <v>534</v>
      </c>
    </row>
    <row r="863" spans="1:5" x14ac:dyDescent="0.75">
      <c r="A863" t="s">
        <v>8219</v>
      </c>
      <c r="B863">
        <v>42</v>
      </c>
      <c r="D863" t="s">
        <v>8221</v>
      </c>
      <c r="E863">
        <v>12</v>
      </c>
    </row>
    <row r="864" spans="1:5" x14ac:dyDescent="0.75">
      <c r="A864" t="s">
        <v>8219</v>
      </c>
      <c r="B864">
        <v>54</v>
      </c>
      <c r="D864" t="s">
        <v>8221</v>
      </c>
      <c r="E864">
        <v>56</v>
      </c>
    </row>
    <row r="865" spans="1:5" x14ac:dyDescent="0.75">
      <c r="A865" t="s">
        <v>8219</v>
      </c>
      <c r="B865">
        <v>38</v>
      </c>
      <c r="D865" t="s">
        <v>8221</v>
      </c>
      <c r="E865">
        <v>11</v>
      </c>
    </row>
    <row r="866" spans="1:5" x14ac:dyDescent="0.75">
      <c r="A866" t="s">
        <v>8219</v>
      </c>
      <c r="B866">
        <v>64</v>
      </c>
      <c r="D866" t="s">
        <v>8221</v>
      </c>
      <c r="E866">
        <v>0</v>
      </c>
    </row>
    <row r="867" spans="1:5" x14ac:dyDescent="0.75">
      <c r="A867" t="s">
        <v>8219</v>
      </c>
      <c r="B867">
        <v>13</v>
      </c>
      <c r="D867" t="s">
        <v>8221</v>
      </c>
      <c r="E867">
        <v>12</v>
      </c>
    </row>
    <row r="868" spans="1:5" x14ac:dyDescent="0.75">
      <c r="A868" t="s">
        <v>8219</v>
      </c>
      <c r="B868">
        <v>33</v>
      </c>
      <c r="D868" t="s">
        <v>8221</v>
      </c>
      <c r="E868">
        <v>5</v>
      </c>
    </row>
    <row r="869" spans="1:5" x14ac:dyDescent="0.75">
      <c r="A869" t="s">
        <v>8219</v>
      </c>
      <c r="B869">
        <v>52</v>
      </c>
      <c r="D869" t="s">
        <v>8221</v>
      </c>
      <c r="E869">
        <v>24</v>
      </c>
    </row>
    <row r="870" spans="1:5" x14ac:dyDescent="0.75">
      <c r="A870" t="s">
        <v>8219</v>
      </c>
      <c r="B870">
        <v>107</v>
      </c>
      <c r="D870" t="s">
        <v>8221</v>
      </c>
      <c r="E870">
        <v>89</v>
      </c>
    </row>
    <row r="871" spans="1:5" x14ac:dyDescent="0.75">
      <c r="A871" t="s">
        <v>8219</v>
      </c>
      <c r="B871">
        <v>11</v>
      </c>
      <c r="D871" t="s">
        <v>8221</v>
      </c>
      <c r="E871">
        <v>1</v>
      </c>
    </row>
    <row r="872" spans="1:5" x14ac:dyDescent="0.75">
      <c r="A872" t="s">
        <v>8219</v>
      </c>
      <c r="B872">
        <v>34</v>
      </c>
      <c r="D872" t="s">
        <v>8221</v>
      </c>
      <c r="E872">
        <v>55</v>
      </c>
    </row>
    <row r="873" spans="1:5" x14ac:dyDescent="0.75">
      <c r="A873" t="s">
        <v>8219</v>
      </c>
      <c r="B873">
        <v>75</v>
      </c>
      <c r="D873" t="s">
        <v>8221</v>
      </c>
      <c r="E873">
        <v>2</v>
      </c>
    </row>
    <row r="874" spans="1:5" x14ac:dyDescent="0.75">
      <c r="A874" t="s">
        <v>8219</v>
      </c>
      <c r="B874">
        <v>26</v>
      </c>
      <c r="D874" t="s">
        <v>8221</v>
      </c>
      <c r="E874">
        <v>0</v>
      </c>
    </row>
    <row r="875" spans="1:5" x14ac:dyDescent="0.75">
      <c r="A875" t="s">
        <v>8219</v>
      </c>
      <c r="B875">
        <v>50</v>
      </c>
      <c r="D875" t="s">
        <v>8221</v>
      </c>
      <c r="E875">
        <v>4</v>
      </c>
    </row>
    <row r="876" spans="1:5" x14ac:dyDescent="0.75">
      <c r="A876" t="s">
        <v>8219</v>
      </c>
      <c r="B876">
        <v>80</v>
      </c>
      <c r="D876" t="s">
        <v>8221</v>
      </c>
      <c r="E876">
        <v>6</v>
      </c>
    </row>
    <row r="877" spans="1:5" x14ac:dyDescent="0.75">
      <c r="A877" t="s">
        <v>8219</v>
      </c>
      <c r="B877">
        <v>110</v>
      </c>
      <c r="D877" t="s">
        <v>8221</v>
      </c>
      <c r="E877">
        <v>4</v>
      </c>
    </row>
    <row r="878" spans="1:5" x14ac:dyDescent="0.75">
      <c r="A878" t="s">
        <v>8219</v>
      </c>
      <c r="B878">
        <v>77</v>
      </c>
      <c r="D878" t="s">
        <v>8221</v>
      </c>
      <c r="E878">
        <v>4</v>
      </c>
    </row>
    <row r="879" spans="1:5" x14ac:dyDescent="0.75">
      <c r="A879" t="s">
        <v>8219</v>
      </c>
      <c r="B879">
        <v>50</v>
      </c>
      <c r="D879" t="s">
        <v>8221</v>
      </c>
      <c r="E879">
        <v>2</v>
      </c>
    </row>
    <row r="880" spans="1:5" x14ac:dyDescent="0.75">
      <c r="A880" t="s">
        <v>8219</v>
      </c>
      <c r="B880">
        <v>145</v>
      </c>
      <c r="D880" t="s">
        <v>8221</v>
      </c>
      <c r="E880">
        <v>5</v>
      </c>
    </row>
    <row r="881" spans="1:5" x14ac:dyDescent="0.75">
      <c r="A881" t="s">
        <v>8219</v>
      </c>
      <c r="B881">
        <v>29</v>
      </c>
      <c r="D881" t="s">
        <v>8221</v>
      </c>
      <c r="E881">
        <v>83</v>
      </c>
    </row>
    <row r="882" spans="1:5" x14ac:dyDescent="0.75">
      <c r="A882" t="s">
        <v>8219</v>
      </c>
      <c r="B882">
        <v>114</v>
      </c>
      <c r="D882" t="s">
        <v>8221</v>
      </c>
      <c r="E882">
        <v>57</v>
      </c>
    </row>
    <row r="883" spans="1:5" x14ac:dyDescent="0.75">
      <c r="A883" t="s">
        <v>8219</v>
      </c>
      <c r="B883">
        <v>96</v>
      </c>
      <c r="D883" t="s">
        <v>8221</v>
      </c>
      <c r="E883">
        <v>311</v>
      </c>
    </row>
    <row r="884" spans="1:5" x14ac:dyDescent="0.75">
      <c r="A884" t="s">
        <v>8219</v>
      </c>
      <c r="B884">
        <v>31</v>
      </c>
      <c r="D884" t="s">
        <v>8221</v>
      </c>
      <c r="E884">
        <v>2</v>
      </c>
    </row>
    <row r="885" spans="1:5" x14ac:dyDescent="0.75">
      <c r="A885" t="s">
        <v>8219</v>
      </c>
      <c r="B885">
        <v>4883</v>
      </c>
      <c r="D885" t="s">
        <v>8221</v>
      </c>
      <c r="E885">
        <v>16</v>
      </c>
    </row>
    <row r="886" spans="1:5" x14ac:dyDescent="0.75">
      <c r="A886" t="s">
        <v>8219</v>
      </c>
      <c r="B886">
        <v>95</v>
      </c>
      <c r="D886" t="s">
        <v>8221</v>
      </c>
      <c r="E886">
        <v>9</v>
      </c>
    </row>
    <row r="887" spans="1:5" x14ac:dyDescent="0.75">
      <c r="A887" t="s">
        <v>8219</v>
      </c>
      <c r="B887">
        <v>2478</v>
      </c>
      <c r="D887" t="s">
        <v>8221</v>
      </c>
      <c r="E887">
        <v>1</v>
      </c>
    </row>
    <row r="888" spans="1:5" x14ac:dyDescent="0.75">
      <c r="A888" t="s">
        <v>8219</v>
      </c>
      <c r="B888">
        <v>1789</v>
      </c>
      <c r="D888" t="s">
        <v>8221</v>
      </c>
      <c r="E888">
        <v>12</v>
      </c>
    </row>
    <row r="889" spans="1:5" x14ac:dyDescent="0.75">
      <c r="A889" t="s">
        <v>8219</v>
      </c>
      <c r="B889">
        <v>680</v>
      </c>
      <c r="D889" t="s">
        <v>8221</v>
      </c>
      <c r="E889">
        <v>0</v>
      </c>
    </row>
    <row r="890" spans="1:5" x14ac:dyDescent="0.75">
      <c r="A890" t="s">
        <v>8219</v>
      </c>
      <c r="B890">
        <v>70</v>
      </c>
      <c r="D890" t="s">
        <v>8221</v>
      </c>
      <c r="E890">
        <v>20</v>
      </c>
    </row>
    <row r="891" spans="1:5" x14ac:dyDescent="0.75">
      <c r="A891" t="s">
        <v>8219</v>
      </c>
      <c r="B891">
        <v>23</v>
      </c>
      <c r="D891" t="s">
        <v>8221</v>
      </c>
      <c r="E891">
        <v>16</v>
      </c>
    </row>
    <row r="892" spans="1:5" x14ac:dyDescent="0.75">
      <c r="A892" t="s">
        <v>8219</v>
      </c>
      <c r="B892">
        <v>4245</v>
      </c>
      <c r="D892" t="s">
        <v>8221</v>
      </c>
      <c r="E892">
        <v>33</v>
      </c>
    </row>
    <row r="893" spans="1:5" x14ac:dyDescent="0.75">
      <c r="A893" t="s">
        <v>8219</v>
      </c>
      <c r="B893">
        <v>943</v>
      </c>
      <c r="D893" t="s">
        <v>8221</v>
      </c>
      <c r="E893">
        <v>2</v>
      </c>
    </row>
    <row r="894" spans="1:5" x14ac:dyDescent="0.75">
      <c r="A894" t="s">
        <v>8219</v>
      </c>
      <c r="B894">
        <v>1876</v>
      </c>
      <c r="D894" t="s">
        <v>8221</v>
      </c>
      <c r="E894">
        <v>6</v>
      </c>
    </row>
    <row r="895" spans="1:5" x14ac:dyDescent="0.75">
      <c r="A895" t="s">
        <v>8219</v>
      </c>
      <c r="B895">
        <v>834</v>
      </c>
      <c r="D895" t="s">
        <v>8221</v>
      </c>
      <c r="E895">
        <v>0</v>
      </c>
    </row>
    <row r="896" spans="1:5" x14ac:dyDescent="0.75">
      <c r="A896" t="s">
        <v>8219</v>
      </c>
      <c r="B896">
        <v>682</v>
      </c>
      <c r="D896" t="s">
        <v>8221</v>
      </c>
      <c r="E896">
        <v>3</v>
      </c>
    </row>
    <row r="897" spans="1:5" x14ac:dyDescent="0.75">
      <c r="A897" t="s">
        <v>8219</v>
      </c>
      <c r="B897">
        <v>147</v>
      </c>
      <c r="D897" t="s">
        <v>8221</v>
      </c>
      <c r="E897">
        <v>0</v>
      </c>
    </row>
    <row r="898" spans="1:5" x14ac:dyDescent="0.75">
      <c r="A898" t="s">
        <v>8219</v>
      </c>
      <c r="B898">
        <v>415</v>
      </c>
      <c r="D898" t="s">
        <v>8221</v>
      </c>
      <c r="E898">
        <v>3</v>
      </c>
    </row>
    <row r="899" spans="1:5" x14ac:dyDescent="0.75">
      <c r="A899" t="s">
        <v>8219</v>
      </c>
      <c r="B899">
        <v>290</v>
      </c>
      <c r="D899" t="s">
        <v>8221</v>
      </c>
      <c r="E899">
        <v>13</v>
      </c>
    </row>
    <row r="900" spans="1:5" x14ac:dyDescent="0.75">
      <c r="A900" t="s">
        <v>8219</v>
      </c>
      <c r="B900">
        <v>365</v>
      </c>
      <c r="D900" t="s">
        <v>8221</v>
      </c>
      <c r="E900">
        <v>6</v>
      </c>
    </row>
    <row r="901" spans="1:5" x14ac:dyDescent="0.75">
      <c r="A901" t="s">
        <v>8219</v>
      </c>
      <c r="B901">
        <v>660</v>
      </c>
      <c r="D901" t="s">
        <v>8221</v>
      </c>
      <c r="E901">
        <v>1</v>
      </c>
    </row>
    <row r="902" spans="1:5" x14ac:dyDescent="0.75">
      <c r="A902" t="s">
        <v>8219</v>
      </c>
      <c r="B902">
        <v>1356</v>
      </c>
      <c r="D902" t="s">
        <v>8221</v>
      </c>
      <c r="E902">
        <v>0</v>
      </c>
    </row>
    <row r="903" spans="1:5" x14ac:dyDescent="0.75">
      <c r="A903" t="s">
        <v>8219</v>
      </c>
      <c r="B903">
        <v>424</v>
      </c>
      <c r="D903" t="s">
        <v>8221</v>
      </c>
      <c r="E903">
        <v>5</v>
      </c>
    </row>
    <row r="904" spans="1:5" x14ac:dyDescent="0.75">
      <c r="A904" t="s">
        <v>8219</v>
      </c>
      <c r="B904">
        <v>33</v>
      </c>
      <c r="D904" t="s">
        <v>8221</v>
      </c>
      <c r="E904">
        <v>0</v>
      </c>
    </row>
    <row r="905" spans="1:5" x14ac:dyDescent="0.75">
      <c r="A905" t="s">
        <v>8219</v>
      </c>
      <c r="B905">
        <v>1633</v>
      </c>
      <c r="D905" t="s">
        <v>8221</v>
      </c>
      <c r="E905">
        <v>36</v>
      </c>
    </row>
    <row r="906" spans="1:5" x14ac:dyDescent="0.75">
      <c r="A906" t="s">
        <v>8219</v>
      </c>
      <c r="B906">
        <v>306</v>
      </c>
      <c r="D906" t="s">
        <v>8221</v>
      </c>
      <c r="E906">
        <v>1</v>
      </c>
    </row>
    <row r="907" spans="1:5" x14ac:dyDescent="0.75">
      <c r="A907" t="s">
        <v>8219</v>
      </c>
      <c r="B907">
        <v>205</v>
      </c>
      <c r="D907" t="s">
        <v>8221</v>
      </c>
      <c r="E907">
        <v>1</v>
      </c>
    </row>
    <row r="908" spans="1:5" x14ac:dyDescent="0.75">
      <c r="A908" t="s">
        <v>8219</v>
      </c>
      <c r="B908">
        <v>1281</v>
      </c>
      <c r="D908" t="s">
        <v>8221</v>
      </c>
      <c r="E908">
        <v>1</v>
      </c>
    </row>
    <row r="909" spans="1:5" x14ac:dyDescent="0.75">
      <c r="A909" t="s">
        <v>8219</v>
      </c>
      <c r="B909">
        <v>103</v>
      </c>
      <c r="D909" t="s">
        <v>8221</v>
      </c>
      <c r="E909">
        <v>9</v>
      </c>
    </row>
    <row r="910" spans="1:5" x14ac:dyDescent="0.75">
      <c r="A910" t="s">
        <v>8219</v>
      </c>
      <c r="B910">
        <v>1513</v>
      </c>
      <c r="D910" t="s">
        <v>8221</v>
      </c>
      <c r="E910">
        <v>1</v>
      </c>
    </row>
    <row r="911" spans="1:5" x14ac:dyDescent="0.75">
      <c r="A911" t="s">
        <v>8219</v>
      </c>
      <c r="B911">
        <v>405</v>
      </c>
      <c r="D911" t="s">
        <v>8221</v>
      </c>
      <c r="E911">
        <v>0</v>
      </c>
    </row>
    <row r="912" spans="1:5" x14ac:dyDescent="0.75">
      <c r="A912" t="s">
        <v>8219</v>
      </c>
      <c r="B912">
        <v>510</v>
      </c>
      <c r="D912" t="s">
        <v>8221</v>
      </c>
      <c r="E912">
        <v>1</v>
      </c>
    </row>
    <row r="913" spans="1:5" x14ac:dyDescent="0.75">
      <c r="A913" t="s">
        <v>8219</v>
      </c>
      <c r="B913">
        <v>1887</v>
      </c>
      <c r="D913" t="s">
        <v>8221</v>
      </c>
      <c r="E913">
        <v>1</v>
      </c>
    </row>
    <row r="914" spans="1:5" x14ac:dyDescent="0.75">
      <c r="A914" t="s">
        <v>8219</v>
      </c>
      <c r="B914">
        <v>701</v>
      </c>
      <c r="D914" t="s">
        <v>8221</v>
      </c>
      <c r="E914">
        <v>4</v>
      </c>
    </row>
    <row r="915" spans="1:5" x14ac:dyDescent="0.75">
      <c r="A915" t="s">
        <v>8219</v>
      </c>
      <c r="B915">
        <v>3863</v>
      </c>
      <c r="D915" t="s">
        <v>8221</v>
      </c>
      <c r="E915">
        <v>2</v>
      </c>
    </row>
    <row r="916" spans="1:5" x14ac:dyDescent="0.75">
      <c r="A916" t="s">
        <v>8219</v>
      </c>
      <c r="B916">
        <v>238</v>
      </c>
      <c r="D916" t="s">
        <v>8221</v>
      </c>
      <c r="E916">
        <v>2</v>
      </c>
    </row>
    <row r="917" spans="1:5" x14ac:dyDescent="0.75">
      <c r="A917" t="s">
        <v>8219</v>
      </c>
      <c r="B917">
        <v>2051</v>
      </c>
      <c r="D917" t="s">
        <v>8221</v>
      </c>
      <c r="E917">
        <v>2</v>
      </c>
    </row>
    <row r="918" spans="1:5" x14ac:dyDescent="0.75">
      <c r="A918" t="s">
        <v>8219</v>
      </c>
      <c r="B918">
        <v>402</v>
      </c>
      <c r="D918" t="s">
        <v>8221</v>
      </c>
      <c r="E918">
        <v>0</v>
      </c>
    </row>
    <row r="919" spans="1:5" x14ac:dyDescent="0.75">
      <c r="A919" t="s">
        <v>8219</v>
      </c>
      <c r="B919">
        <v>253</v>
      </c>
      <c r="D919" t="s">
        <v>8221</v>
      </c>
      <c r="E919">
        <v>2</v>
      </c>
    </row>
    <row r="920" spans="1:5" x14ac:dyDescent="0.75">
      <c r="A920" t="s">
        <v>8219</v>
      </c>
      <c r="B920">
        <v>473</v>
      </c>
      <c r="D920" t="s">
        <v>8221</v>
      </c>
      <c r="E920">
        <v>4</v>
      </c>
    </row>
    <row r="921" spans="1:5" x14ac:dyDescent="0.75">
      <c r="A921" t="s">
        <v>8219</v>
      </c>
      <c r="B921">
        <v>821</v>
      </c>
      <c r="D921" t="s">
        <v>8221</v>
      </c>
      <c r="E921">
        <v>2</v>
      </c>
    </row>
    <row r="922" spans="1:5" x14ac:dyDescent="0.75">
      <c r="A922" t="s">
        <v>8219</v>
      </c>
      <c r="B922">
        <v>388</v>
      </c>
      <c r="D922" t="s">
        <v>8221</v>
      </c>
      <c r="E922">
        <v>0</v>
      </c>
    </row>
    <row r="923" spans="1:5" x14ac:dyDescent="0.75">
      <c r="A923" t="s">
        <v>8219</v>
      </c>
      <c r="B923">
        <v>813</v>
      </c>
      <c r="D923" t="s">
        <v>8221</v>
      </c>
      <c r="E923">
        <v>1</v>
      </c>
    </row>
    <row r="924" spans="1:5" x14ac:dyDescent="0.75">
      <c r="A924" t="s">
        <v>8219</v>
      </c>
      <c r="B924">
        <v>1945</v>
      </c>
      <c r="D924" t="s">
        <v>8221</v>
      </c>
      <c r="E924">
        <v>0</v>
      </c>
    </row>
    <row r="925" spans="1:5" x14ac:dyDescent="0.75">
      <c r="A925" t="s">
        <v>8219</v>
      </c>
      <c r="B925">
        <v>1637</v>
      </c>
      <c r="D925" t="s">
        <v>8221</v>
      </c>
      <c r="E925">
        <v>2</v>
      </c>
    </row>
    <row r="926" spans="1:5" x14ac:dyDescent="0.75">
      <c r="A926" t="s">
        <v>8219</v>
      </c>
      <c r="B926">
        <v>1375</v>
      </c>
      <c r="D926" t="s">
        <v>8221</v>
      </c>
      <c r="E926">
        <v>7</v>
      </c>
    </row>
    <row r="927" spans="1:5" x14ac:dyDescent="0.75">
      <c r="A927" t="s">
        <v>8219</v>
      </c>
      <c r="B927">
        <v>17</v>
      </c>
      <c r="D927" t="s">
        <v>8221</v>
      </c>
      <c r="E927">
        <v>5</v>
      </c>
    </row>
    <row r="928" spans="1:5" x14ac:dyDescent="0.75">
      <c r="A928" t="s">
        <v>8219</v>
      </c>
      <c r="B928">
        <v>354</v>
      </c>
      <c r="D928" t="s">
        <v>8221</v>
      </c>
      <c r="E928">
        <v>0</v>
      </c>
    </row>
    <row r="929" spans="1:5" x14ac:dyDescent="0.75">
      <c r="A929" t="s">
        <v>8219</v>
      </c>
      <c r="B929">
        <v>191</v>
      </c>
      <c r="D929" t="s">
        <v>8221</v>
      </c>
      <c r="E929">
        <v>0</v>
      </c>
    </row>
    <row r="930" spans="1:5" x14ac:dyDescent="0.75">
      <c r="A930" t="s">
        <v>8219</v>
      </c>
      <c r="B930">
        <v>303</v>
      </c>
      <c r="D930" t="s">
        <v>8221</v>
      </c>
      <c r="E930">
        <v>0</v>
      </c>
    </row>
    <row r="931" spans="1:5" x14ac:dyDescent="0.75">
      <c r="A931" t="s">
        <v>8219</v>
      </c>
      <c r="B931">
        <v>137</v>
      </c>
      <c r="D931" t="s">
        <v>8221</v>
      </c>
      <c r="E931">
        <v>2</v>
      </c>
    </row>
    <row r="932" spans="1:5" x14ac:dyDescent="0.75">
      <c r="A932" t="s">
        <v>8219</v>
      </c>
      <c r="B932">
        <v>41</v>
      </c>
      <c r="D932" t="s">
        <v>8221</v>
      </c>
      <c r="E932">
        <v>0</v>
      </c>
    </row>
    <row r="933" spans="1:5" x14ac:dyDescent="0.75">
      <c r="A933" t="s">
        <v>8219</v>
      </c>
      <c r="B933">
        <v>398</v>
      </c>
      <c r="D933" t="s">
        <v>8221</v>
      </c>
      <c r="E933">
        <v>0</v>
      </c>
    </row>
    <row r="934" spans="1:5" x14ac:dyDescent="0.75">
      <c r="A934" t="s">
        <v>8219</v>
      </c>
      <c r="B934">
        <v>1737</v>
      </c>
      <c r="D934" t="s">
        <v>8221</v>
      </c>
      <c r="E934">
        <v>28</v>
      </c>
    </row>
    <row r="935" spans="1:5" x14ac:dyDescent="0.75">
      <c r="A935" t="s">
        <v>8219</v>
      </c>
      <c r="B935">
        <v>971</v>
      </c>
      <c r="D935" t="s">
        <v>8221</v>
      </c>
      <c r="E935">
        <v>2</v>
      </c>
    </row>
    <row r="936" spans="1:5" x14ac:dyDescent="0.75">
      <c r="A936" t="s">
        <v>8219</v>
      </c>
      <c r="B936">
        <v>183</v>
      </c>
      <c r="D936" t="s">
        <v>8221</v>
      </c>
      <c r="E936">
        <v>0</v>
      </c>
    </row>
    <row r="937" spans="1:5" x14ac:dyDescent="0.75">
      <c r="A937" t="s">
        <v>8219</v>
      </c>
      <c r="B937">
        <v>4562</v>
      </c>
      <c r="D937" t="s">
        <v>8221</v>
      </c>
      <c r="E937">
        <v>0</v>
      </c>
    </row>
    <row r="938" spans="1:5" x14ac:dyDescent="0.75">
      <c r="A938" t="s">
        <v>8219</v>
      </c>
      <c r="B938">
        <v>26457</v>
      </c>
      <c r="D938" t="s">
        <v>8221</v>
      </c>
      <c r="E938">
        <v>0</v>
      </c>
    </row>
    <row r="939" spans="1:5" x14ac:dyDescent="0.75">
      <c r="A939" t="s">
        <v>8219</v>
      </c>
      <c r="B939">
        <v>162</v>
      </c>
      <c r="D939" t="s">
        <v>8221</v>
      </c>
      <c r="E939">
        <v>4</v>
      </c>
    </row>
    <row r="940" spans="1:5" x14ac:dyDescent="0.75">
      <c r="A940" t="s">
        <v>8219</v>
      </c>
      <c r="B940">
        <v>479</v>
      </c>
      <c r="D940" t="s">
        <v>8221</v>
      </c>
      <c r="E940">
        <v>12</v>
      </c>
    </row>
    <row r="941" spans="1:5" x14ac:dyDescent="0.75">
      <c r="A941" t="s">
        <v>8219</v>
      </c>
      <c r="B941">
        <v>426</v>
      </c>
      <c r="D941" t="s">
        <v>8221</v>
      </c>
      <c r="E941">
        <v>0</v>
      </c>
    </row>
    <row r="942" spans="1:5" x14ac:dyDescent="0.75">
      <c r="A942" t="s">
        <v>8219</v>
      </c>
      <c r="B942">
        <v>450</v>
      </c>
      <c r="D942" t="s">
        <v>8221</v>
      </c>
      <c r="E942">
        <v>33</v>
      </c>
    </row>
    <row r="943" spans="1:5" x14ac:dyDescent="0.75">
      <c r="A943" t="s">
        <v>8219</v>
      </c>
      <c r="B943">
        <v>1780</v>
      </c>
      <c r="D943" t="s">
        <v>8221</v>
      </c>
      <c r="E943">
        <v>0</v>
      </c>
    </row>
    <row r="944" spans="1:5" x14ac:dyDescent="0.75">
      <c r="A944" t="s">
        <v>8219</v>
      </c>
      <c r="B944">
        <v>122</v>
      </c>
      <c r="D944" t="s">
        <v>8221</v>
      </c>
      <c r="E944">
        <v>4</v>
      </c>
    </row>
    <row r="945" spans="1:5" x14ac:dyDescent="0.75">
      <c r="A945" t="s">
        <v>8219</v>
      </c>
      <c r="B945">
        <v>95</v>
      </c>
      <c r="D945" t="s">
        <v>8221</v>
      </c>
      <c r="E945">
        <v>0</v>
      </c>
    </row>
    <row r="946" spans="1:5" x14ac:dyDescent="0.75">
      <c r="A946" t="s">
        <v>8219</v>
      </c>
      <c r="B946">
        <v>325</v>
      </c>
      <c r="D946" t="s">
        <v>8221</v>
      </c>
      <c r="E946">
        <v>11</v>
      </c>
    </row>
    <row r="947" spans="1:5" x14ac:dyDescent="0.75">
      <c r="A947" t="s">
        <v>8219</v>
      </c>
      <c r="B947">
        <v>353</v>
      </c>
      <c r="D947" t="s">
        <v>8221</v>
      </c>
      <c r="E947">
        <v>1</v>
      </c>
    </row>
    <row r="948" spans="1:5" x14ac:dyDescent="0.75">
      <c r="A948" t="s">
        <v>8219</v>
      </c>
      <c r="B948">
        <v>105</v>
      </c>
      <c r="D948" t="s">
        <v>8221</v>
      </c>
      <c r="E948">
        <v>5</v>
      </c>
    </row>
    <row r="949" spans="1:5" x14ac:dyDescent="0.75">
      <c r="A949" t="s">
        <v>8219</v>
      </c>
      <c r="B949">
        <v>729</v>
      </c>
      <c r="D949" t="s">
        <v>8221</v>
      </c>
      <c r="E949">
        <v>0</v>
      </c>
    </row>
    <row r="950" spans="1:5" x14ac:dyDescent="0.75">
      <c r="A950" t="s">
        <v>8219</v>
      </c>
      <c r="B950">
        <v>454</v>
      </c>
      <c r="D950" t="s">
        <v>8221</v>
      </c>
      <c r="E950">
        <v>1</v>
      </c>
    </row>
    <row r="951" spans="1:5" x14ac:dyDescent="0.75">
      <c r="A951" t="s">
        <v>8219</v>
      </c>
      <c r="B951">
        <v>539</v>
      </c>
      <c r="D951" t="s">
        <v>8221</v>
      </c>
      <c r="E951">
        <v>1</v>
      </c>
    </row>
    <row r="952" spans="1:5" x14ac:dyDescent="0.75">
      <c r="A952" t="s">
        <v>8219</v>
      </c>
      <c r="B952">
        <v>79</v>
      </c>
      <c r="D952" t="s">
        <v>8221</v>
      </c>
      <c r="E952">
        <v>6</v>
      </c>
    </row>
    <row r="953" spans="1:5" x14ac:dyDescent="0.75">
      <c r="A953" t="s">
        <v>8219</v>
      </c>
      <c r="B953">
        <v>94</v>
      </c>
      <c r="D953" t="s">
        <v>8221</v>
      </c>
      <c r="E953">
        <v>8</v>
      </c>
    </row>
    <row r="954" spans="1:5" x14ac:dyDescent="0.75">
      <c r="A954" t="s">
        <v>8219</v>
      </c>
      <c r="B954">
        <v>625</v>
      </c>
      <c r="D954" t="s">
        <v>8221</v>
      </c>
      <c r="E954">
        <v>1</v>
      </c>
    </row>
    <row r="955" spans="1:5" x14ac:dyDescent="0.75">
      <c r="A955" t="s">
        <v>8219</v>
      </c>
      <c r="B955">
        <v>508</v>
      </c>
      <c r="D955" t="s">
        <v>8221</v>
      </c>
      <c r="E955">
        <v>0</v>
      </c>
    </row>
    <row r="956" spans="1:5" x14ac:dyDescent="0.75">
      <c r="A956" t="s">
        <v>8219</v>
      </c>
      <c r="B956">
        <v>531</v>
      </c>
      <c r="D956" t="s">
        <v>8221</v>
      </c>
      <c r="E956">
        <v>2</v>
      </c>
    </row>
    <row r="957" spans="1:5" x14ac:dyDescent="0.75">
      <c r="A957" t="s">
        <v>8219</v>
      </c>
      <c r="B957">
        <v>158</v>
      </c>
      <c r="D957" t="s">
        <v>8221</v>
      </c>
      <c r="E957">
        <v>1</v>
      </c>
    </row>
    <row r="958" spans="1:5" x14ac:dyDescent="0.75">
      <c r="A958" t="s">
        <v>8219</v>
      </c>
      <c r="B958">
        <v>508</v>
      </c>
      <c r="D958" t="s">
        <v>8221</v>
      </c>
      <c r="E958">
        <v>0</v>
      </c>
    </row>
    <row r="959" spans="1:5" x14ac:dyDescent="0.75">
      <c r="A959" t="s">
        <v>8219</v>
      </c>
      <c r="B959">
        <v>644</v>
      </c>
      <c r="D959" t="s">
        <v>8221</v>
      </c>
      <c r="E959">
        <v>1</v>
      </c>
    </row>
    <row r="960" spans="1:5" x14ac:dyDescent="0.75">
      <c r="A960" t="s">
        <v>8219</v>
      </c>
      <c r="B960">
        <v>848</v>
      </c>
      <c r="D960" t="s">
        <v>8221</v>
      </c>
      <c r="E960">
        <v>19</v>
      </c>
    </row>
    <row r="961" spans="1:5" x14ac:dyDescent="0.75">
      <c r="A961" t="s">
        <v>8219</v>
      </c>
      <c r="B961">
        <v>429</v>
      </c>
      <c r="D961" t="s">
        <v>8221</v>
      </c>
      <c r="E961">
        <v>27</v>
      </c>
    </row>
    <row r="962" spans="1:5" x14ac:dyDescent="0.75">
      <c r="A962" t="s">
        <v>8219</v>
      </c>
      <c r="B962">
        <v>204</v>
      </c>
      <c r="D962" t="s">
        <v>8221</v>
      </c>
      <c r="E962">
        <v>7</v>
      </c>
    </row>
    <row r="963" spans="1:5" x14ac:dyDescent="0.75">
      <c r="A963" t="s">
        <v>8219</v>
      </c>
      <c r="B963">
        <v>379</v>
      </c>
      <c r="D963" t="s">
        <v>8221</v>
      </c>
      <c r="E963">
        <v>14</v>
      </c>
    </row>
    <row r="964" spans="1:5" x14ac:dyDescent="0.75">
      <c r="A964" t="s">
        <v>8219</v>
      </c>
      <c r="B964">
        <v>271</v>
      </c>
      <c r="D964" t="s">
        <v>8221</v>
      </c>
      <c r="E964">
        <v>5</v>
      </c>
    </row>
    <row r="965" spans="1:5" x14ac:dyDescent="0.75">
      <c r="A965" t="s">
        <v>8219</v>
      </c>
      <c r="B965">
        <v>120</v>
      </c>
      <c r="D965" t="s">
        <v>8221</v>
      </c>
      <c r="E965">
        <v>30</v>
      </c>
    </row>
    <row r="966" spans="1:5" x14ac:dyDescent="0.75">
      <c r="A966" t="s">
        <v>8219</v>
      </c>
      <c r="B966">
        <v>140</v>
      </c>
      <c r="D966" t="s">
        <v>8221</v>
      </c>
      <c r="E966">
        <v>1</v>
      </c>
    </row>
    <row r="967" spans="1:5" x14ac:dyDescent="0.75">
      <c r="A967" t="s">
        <v>8219</v>
      </c>
      <c r="B967">
        <v>193</v>
      </c>
      <c r="D967" t="s">
        <v>8221</v>
      </c>
      <c r="E967">
        <v>0</v>
      </c>
    </row>
    <row r="968" spans="1:5" x14ac:dyDescent="0.75">
      <c r="A968" t="s">
        <v>8219</v>
      </c>
      <c r="B968">
        <v>180</v>
      </c>
      <c r="D968" t="s">
        <v>8221</v>
      </c>
      <c r="E968">
        <v>60</v>
      </c>
    </row>
    <row r="969" spans="1:5" x14ac:dyDescent="0.75">
      <c r="A969" t="s">
        <v>8219</v>
      </c>
      <c r="B969">
        <v>263</v>
      </c>
      <c r="D969" t="s">
        <v>8221</v>
      </c>
      <c r="E969">
        <v>84</v>
      </c>
    </row>
    <row r="970" spans="1:5" x14ac:dyDescent="0.75">
      <c r="A970" t="s">
        <v>8219</v>
      </c>
      <c r="B970">
        <v>217</v>
      </c>
      <c r="D970" t="s">
        <v>8221</v>
      </c>
      <c r="E970">
        <v>47</v>
      </c>
    </row>
    <row r="971" spans="1:5" x14ac:dyDescent="0.75">
      <c r="A971" t="s">
        <v>8219</v>
      </c>
      <c r="B971">
        <v>443</v>
      </c>
      <c r="D971" t="s">
        <v>8221</v>
      </c>
      <c r="E971">
        <v>66</v>
      </c>
    </row>
    <row r="972" spans="1:5" x14ac:dyDescent="0.75">
      <c r="A972" t="s">
        <v>8219</v>
      </c>
      <c r="B972">
        <v>1373</v>
      </c>
      <c r="D972" t="s">
        <v>8221</v>
      </c>
      <c r="E972">
        <v>171</v>
      </c>
    </row>
    <row r="973" spans="1:5" x14ac:dyDescent="0.75">
      <c r="A973" t="s">
        <v>8219</v>
      </c>
      <c r="B973">
        <v>742</v>
      </c>
      <c r="D973" t="s">
        <v>8221</v>
      </c>
      <c r="E973">
        <v>29</v>
      </c>
    </row>
    <row r="974" spans="1:5" x14ac:dyDescent="0.75">
      <c r="A974" t="s">
        <v>8219</v>
      </c>
      <c r="B974">
        <v>170</v>
      </c>
      <c r="D974" t="s">
        <v>8221</v>
      </c>
      <c r="E974">
        <v>9</v>
      </c>
    </row>
    <row r="975" spans="1:5" x14ac:dyDescent="0.75">
      <c r="A975" t="s">
        <v>8219</v>
      </c>
      <c r="B975">
        <v>242</v>
      </c>
      <c r="D975" t="s">
        <v>8221</v>
      </c>
      <c r="E975">
        <v>27</v>
      </c>
    </row>
    <row r="976" spans="1:5" x14ac:dyDescent="0.75">
      <c r="A976" t="s">
        <v>8219</v>
      </c>
      <c r="B976">
        <v>541</v>
      </c>
      <c r="D976" t="s">
        <v>8221</v>
      </c>
      <c r="E976">
        <v>2</v>
      </c>
    </row>
    <row r="977" spans="1:5" x14ac:dyDescent="0.75">
      <c r="A977" t="s">
        <v>8219</v>
      </c>
      <c r="B977">
        <v>121</v>
      </c>
      <c r="D977" t="s">
        <v>8221</v>
      </c>
      <c r="E977">
        <v>3</v>
      </c>
    </row>
    <row r="978" spans="1:5" x14ac:dyDescent="0.75">
      <c r="A978" t="s">
        <v>8219</v>
      </c>
      <c r="B978">
        <v>621</v>
      </c>
      <c r="D978" t="s">
        <v>8221</v>
      </c>
      <c r="E978">
        <v>4</v>
      </c>
    </row>
    <row r="979" spans="1:5" x14ac:dyDescent="0.75">
      <c r="A979" t="s">
        <v>8219</v>
      </c>
      <c r="B979">
        <v>101</v>
      </c>
      <c r="D979" t="s">
        <v>8221</v>
      </c>
      <c r="E979">
        <v>2</v>
      </c>
    </row>
    <row r="980" spans="1:5" x14ac:dyDescent="0.75">
      <c r="A980" t="s">
        <v>8219</v>
      </c>
      <c r="B980">
        <v>554</v>
      </c>
      <c r="D980" t="s">
        <v>8221</v>
      </c>
      <c r="E980">
        <v>20</v>
      </c>
    </row>
    <row r="981" spans="1:5" x14ac:dyDescent="0.75">
      <c r="A981" t="s">
        <v>8219</v>
      </c>
      <c r="B981">
        <v>666</v>
      </c>
      <c r="D981" t="s">
        <v>8221</v>
      </c>
      <c r="E981">
        <v>3</v>
      </c>
    </row>
    <row r="982" spans="1:5" x14ac:dyDescent="0.75">
      <c r="A982" t="s">
        <v>8219</v>
      </c>
      <c r="B982">
        <v>410</v>
      </c>
      <c r="D982" t="s">
        <v>8221</v>
      </c>
      <c r="E982">
        <v>4</v>
      </c>
    </row>
    <row r="983" spans="1:5" x14ac:dyDescent="0.75">
      <c r="A983" t="s">
        <v>8219</v>
      </c>
      <c r="B983">
        <v>375</v>
      </c>
      <c r="D983" t="s">
        <v>8221</v>
      </c>
      <c r="E983">
        <v>1</v>
      </c>
    </row>
    <row r="984" spans="1:5" x14ac:dyDescent="0.75">
      <c r="A984" t="s">
        <v>8219</v>
      </c>
      <c r="B984">
        <v>1364</v>
      </c>
      <c r="D984" t="s">
        <v>8221</v>
      </c>
      <c r="E984">
        <v>0</v>
      </c>
    </row>
    <row r="985" spans="1:5" x14ac:dyDescent="0.75">
      <c r="A985" t="s">
        <v>8219</v>
      </c>
      <c r="B985">
        <v>35</v>
      </c>
      <c r="D985" t="s">
        <v>8221</v>
      </c>
      <c r="E985">
        <v>0</v>
      </c>
    </row>
    <row r="986" spans="1:5" x14ac:dyDescent="0.75">
      <c r="A986" t="s">
        <v>8219</v>
      </c>
      <c r="B986">
        <v>203</v>
      </c>
      <c r="D986" t="s">
        <v>8221</v>
      </c>
      <c r="E986">
        <v>14</v>
      </c>
    </row>
    <row r="987" spans="1:5" x14ac:dyDescent="0.75">
      <c r="A987" t="s">
        <v>8219</v>
      </c>
      <c r="B987">
        <v>49</v>
      </c>
      <c r="D987" t="s">
        <v>8221</v>
      </c>
      <c r="E987">
        <v>1</v>
      </c>
    </row>
    <row r="988" spans="1:5" x14ac:dyDescent="0.75">
      <c r="A988" t="s">
        <v>8219</v>
      </c>
      <c r="B988">
        <v>5812</v>
      </c>
      <c r="D988" t="s">
        <v>8221</v>
      </c>
      <c r="E988">
        <v>118</v>
      </c>
    </row>
    <row r="989" spans="1:5" x14ac:dyDescent="0.75">
      <c r="A989" t="s">
        <v>8219</v>
      </c>
      <c r="B989">
        <v>1556</v>
      </c>
      <c r="D989" t="s">
        <v>8221</v>
      </c>
      <c r="E989">
        <v>2</v>
      </c>
    </row>
    <row r="990" spans="1:5" x14ac:dyDescent="0.75">
      <c r="A990" t="s">
        <v>8219</v>
      </c>
      <c r="B990">
        <v>65</v>
      </c>
      <c r="D990" t="s">
        <v>8221</v>
      </c>
      <c r="E990">
        <v>1</v>
      </c>
    </row>
    <row r="991" spans="1:5" x14ac:dyDescent="0.75">
      <c r="A991" t="s">
        <v>8219</v>
      </c>
      <c r="B991">
        <v>10</v>
      </c>
      <c r="D991" t="s">
        <v>8221</v>
      </c>
      <c r="E991">
        <v>3</v>
      </c>
    </row>
    <row r="992" spans="1:5" x14ac:dyDescent="0.75">
      <c r="A992" t="s">
        <v>8219</v>
      </c>
      <c r="B992">
        <v>76</v>
      </c>
      <c r="D992" t="s">
        <v>8221</v>
      </c>
      <c r="E992">
        <v>1</v>
      </c>
    </row>
    <row r="993" spans="1:5" x14ac:dyDescent="0.75">
      <c r="A993" t="s">
        <v>8219</v>
      </c>
      <c r="B993">
        <v>263</v>
      </c>
      <c r="D993" t="s">
        <v>8221</v>
      </c>
      <c r="E993">
        <v>3</v>
      </c>
    </row>
    <row r="994" spans="1:5" x14ac:dyDescent="0.75">
      <c r="A994" t="s">
        <v>8219</v>
      </c>
      <c r="B994">
        <v>1530</v>
      </c>
      <c r="D994" t="s">
        <v>8221</v>
      </c>
      <c r="E994">
        <v>38</v>
      </c>
    </row>
    <row r="995" spans="1:5" x14ac:dyDescent="0.75">
      <c r="A995" t="s">
        <v>8219</v>
      </c>
      <c r="B995">
        <v>278</v>
      </c>
      <c r="D995" t="s">
        <v>8221</v>
      </c>
      <c r="E995">
        <v>52</v>
      </c>
    </row>
    <row r="996" spans="1:5" x14ac:dyDescent="0.75">
      <c r="A996" t="s">
        <v>8219</v>
      </c>
      <c r="B996">
        <v>350</v>
      </c>
      <c r="D996" t="s">
        <v>8221</v>
      </c>
      <c r="E996">
        <v>2</v>
      </c>
    </row>
    <row r="997" spans="1:5" x14ac:dyDescent="0.75">
      <c r="A997" t="s">
        <v>8219</v>
      </c>
      <c r="B997">
        <v>470</v>
      </c>
      <c r="D997" t="s">
        <v>8221</v>
      </c>
      <c r="E997">
        <v>0</v>
      </c>
    </row>
    <row r="998" spans="1:5" x14ac:dyDescent="0.75">
      <c r="A998" t="s">
        <v>8219</v>
      </c>
      <c r="B998">
        <v>3</v>
      </c>
      <c r="D998" t="s">
        <v>8221</v>
      </c>
      <c r="E998">
        <v>4</v>
      </c>
    </row>
    <row r="999" spans="1:5" x14ac:dyDescent="0.75">
      <c r="A999" t="s">
        <v>8219</v>
      </c>
      <c r="B999">
        <v>8200</v>
      </c>
      <c r="D999" t="s">
        <v>8221</v>
      </c>
      <c r="E999">
        <v>4</v>
      </c>
    </row>
    <row r="1000" spans="1:5" x14ac:dyDescent="0.75">
      <c r="A1000" t="s">
        <v>8219</v>
      </c>
      <c r="B1000">
        <v>8359</v>
      </c>
      <c r="D1000" t="s">
        <v>8221</v>
      </c>
      <c r="E1000">
        <v>18</v>
      </c>
    </row>
    <row r="1001" spans="1:5" x14ac:dyDescent="0.75">
      <c r="A1001" t="s">
        <v>8219</v>
      </c>
      <c r="B1001">
        <v>188</v>
      </c>
      <c r="D1001" t="s">
        <v>8221</v>
      </c>
      <c r="E1001">
        <v>0</v>
      </c>
    </row>
    <row r="1002" spans="1:5" x14ac:dyDescent="0.75">
      <c r="A1002" t="s">
        <v>8219</v>
      </c>
      <c r="B1002">
        <v>48</v>
      </c>
      <c r="D1002" t="s">
        <v>8221</v>
      </c>
      <c r="E1002">
        <v>22</v>
      </c>
    </row>
    <row r="1003" spans="1:5" x14ac:dyDescent="0.75">
      <c r="A1003" t="s">
        <v>8219</v>
      </c>
      <c r="B1003">
        <v>607</v>
      </c>
      <c r="D1003" t="s">
        <v>8221</v>
      </c>
      <c r="E1003">
        <v>49</v>
      </c>
    </row>
    <row r="1004" spans="1:5" x14ac:dyDescent="0.75">
      <c r="A1004" t="s">
        <v>8219</v>
      </c>
      <c r="B1004">
        <v>50</v>
      </c>
      <c r="D1004" t="s">
        <v>8221</v>
      </c>
      <c r="E1004">
        <v>19</v>
      </c>
    </row>
    <row r="1005" spans="1:5" x14ac:dyDescent="0.75">
      <c r="A1005" t="s">
        <v>8219</v>
      </c>
      <c r="B1005">
        <v>55</v>
      </c>
      <c r="D1005" t="s">
        <v>8221</v>
      </c>
      <c r="E1005">
        <v>4</v>
      </c>
    </row>
    <row r="1006" spans="1:5" x14ac:dyDescent="0.75">
      <c r="A1006" t="s">
        <v>8219</v>
      </c>
      <c r="B1006">
        <v>38</v>
      </c>
      <c r="D1006" t="s">
        <v>8221</v>
      </c>
      <c r="E1006">
        <v>4</v>
      </c>
    </row>
    <row r="1007" spans="1:5" x14ac:dyDescent="0.75">
      <c r="A1007" t="s">
        <v>8219</v>
      </c>
      <c r="B1007">
        <v>25</v>
      </c>
      <c r="D1007" t="s">
        <v>8221</v>
      </c>
      <c r="E1007">
        <v>2</v>
      </c>
    </row>
    <row r="1008" spans="1:5" x14ac:dyDescent="0.75">
      <c r="A1008" t="s">
        <v>8219</v>
      </c>
      <c r="B1008">
        <v>46</v>
      </c>
      <c r="D1008" t="s">
        <v>8221</v>
      </c>
      <c r="E1008">
        <v>0</v>
      </c>
    </row>
    <row r="1009" spans="1:5" x14ac:dyDescent="0.75">
      <c r="A1009" t="s">
        <v>8219</v>
      </c>
      <c r="B1009">
        <v>83</v>
      </c>
      <c r="D1009" t="s">
        <v>8221</v>
      </c>
      <c r="E1009">
        <v>0</v>
      </c>
    </row>
    <row r="1010" spans="1:5" x14ac:dyDescent="0.75">
      <c r="A1010" t="s">
        <v>8219</v>
      </c>
      <c r="B1010">
        <v>35</v>
      </c>
      <c r="D1010" t="s">
        <v>8221</v>
      </c>
      <c r="E1010">
        <v>14</v>
      </c>
    </row>
    <row r="1011" spans="1:5" x14ac:dyDescent="0.75">
      <c r="A1011" t="s">
        <v>8219</v>
      </c>
      <c r="B1011">
        <v>25</v>
      </c>
      <c r="D1011" t="s">
        <v>8221</v>
      </c>
      <c r="E1011">
        <v>8</v>
      </c>
    </row>
    <row r="1012" spans="1:5" x14ac:dyDescent="0.75">
      <c r="A1012" t="s">
        <v>8219</v>
      </c>
      <c r="B1012">
        <v>75</v>
      </c>
      <c r="D1012" t="s">
        <v>8221</v>
      </c>
      <c r="E1012">
        <v>0</v>
      </c>
    </row>
    <row r="1013" spans="1:5" x14ac:dyDescent="0.75">
      <c r="A1013" t="s">
        <v>8219</v>
      </c>
      <c r="B1013">
        <v>62</v>
      </c>
      <c r="D1013" t="s">
        <v>8221</v>
      </c>
      <c r="E1013">
        <v>15</v>
      </c>
    </row>
    <row r="1014" spans="1:5" x14ac:dyDescent="0.75">
      <c r="A1014" t="s">
        <v>8219</v>
      </c>
      <c r="B1014">
        <v>160</v>
      </c>
      <c r="D1014" t="s">
        <v>8221</v>
      </c>
      <c r="E1014">
        <v>33</v>
      </c>
    </row>
    <row r="1015" spans="1:5" x14ac:dyDescent="0.75">
      <c r="A1015" t="s">
        <v>8219</v>
      </c>
      <c r="B1015">
        <v>246</v>
      </c>
      <c r="D1015" t="s">
        <v>8221</v>
      </c>
      <c r="E1015">
        <v>2</v>
      </c>
    </row>
    <row r="1016" spans="1:5" x14ac:dyDescent="0.75">
      <c r="A1016" t="s">
        <v>8219</v>
      </c>
      <c r="B1016">
        <v>55</v>
      </c>
      <c r="D1016" t="s">
        <v>8221</v>
      </c>
      <c r="E1016">
        <v>6</v>
      </c>
    </row>
    <row r="1017" spans="1:5" x14ac:dyDescent="0.75">
      <c r="A1017" t="s">
        <v>8219</v>
      </c>
      <c r="B1017">
        <v>23</v>
      </c>
      <c r="D1017" t="s">
        <v>8221</v>
      </c>
      <c r="E1017">
        <v>2</v>
      </c>
    </row>
    <row r="1018" spans="1:5" x14ac:dyDescent="0.75">
      <c r="A1018" t="s">
        <v>8219</v>
      </c>
      <c r="B1018">
        <v>72</v>
      </c>
      <c r="D1018" t="s">
        <v>8221</v>
      </c>
      <c r="E1018">
        <v>0</v>
      </c>
    </row>
    <row r="1019" spans="1:5" x14ac:dyDescent="0.75">
      <c r="A1019" t="s">
        <v>8219</v>
      </c>
      <c r="B1019">
        <v>22</v>
      </c>
      <c r="D1019" t="s">
        <v>8221</v>
      </c>
      <c r="E1019">
        <v>4</v>
      </c>
    </row>
    <row r="1020" spans="1:5" x14ac:dyDescent="0.75">
      <c r="A1020" t="s">
        <v>8219</v>
      </c>
      <c r="B1020">
        <v>14</v>
      </c>
      <c r="D1020" t="s">
        <v>8221</v>
      </c>
      <c r="E1020">
        <v>1</v>
      </c>
    </row>
    <row r="1021" spans="1:5" x14ac:dyDescent="0.75">
      <c r="A1021" t="s">
        <v>8219</v>
      </c>
      <c r="B1021">
        <v>38</v>
      </c>
      <c r="D1021" t="s">
        <v>8221</v>
      </c>
      <c r="E1021">
        <v>3</v>
      </c>
    </row>
    <row r="1022" spans="1:5" x14ac:dyDescent="0.75">
      <c r="A1022" t="s">
        <v>8219</v>
      </c>
      <c r="B1022">
        <v>32</v>
      </c>
      <c r="D1022" t="s">
        <v>8221</v>
      </c>
      <c r="E1022">
        <v>4</v>
      </c>
    </row>
    <row r="1023" spans="1:5" x14ac:dyDescent="0.75">
      <c r="A1023" t="s">
        <v>8219</v>
      </c>
      <c r="B1023">
        <v>63</v>
      </c>
      <c r="D1023" t="s">
        <v>8221</v>
      </c>
      <c r="E1023">
        <v>0</v>
      </c>
    </row>
    <row r="1024" spans="1:5" x14ac:dyDescent="0.75">
      <c r="A1024" t="s">
        <v>8219</v>
      </c>
      <c r="B1024">
        <v>27</v>
      </c>
      <c r="D1024" t="s">
        <v>8221</v>
      </c>
      <c r="E1024">
        <v>4</v>
      </c>
    </row>
    <row r="1025" spans="1:5" x14ac:dyDescent="0.75">
      <c r="A1025" t="s">
        <v>8219</v>
      </c>
      <c r="B1025">
        <v>44</v>
      </c>
      <c r="D1025" t="s">
        <v>8221</v>
      </c>
      <c r="E1025">
        <v>3</v>
      </c>
    </row>
    <row r="1026" spans="1:5" x14ac:dyDescent="0.75">
      <c r="A1026" t="s">
        <v>8219</v>
      </c>
      <c r="B1026">
        <v>38</v>
      </c>
      <c r="D1026" t="s">
        <v>8221</v>
      </c>
      <c r="E1026">
        <v>34</v>
      </c>
    </row>
    <row r="1027" spans="1:5" x14ac:dyDescent="0.75">
      <c r="A1027" t="s">
        <v>8219</v>
      </c>
      <c r="B1027">
        <v>115</v>
      </c>
      <c r="D1027" t="s">
        <v>8221</v>
      </c>
      <c r="E1027">
        <v>2</v>
      </c>
    </row>
    <row r="1028" spans="1:5" x14ac:dyDescent="0.75">
      <c r="A1028" t="s">
        <v>8219</v>
      </c>
      <c r="B1028">
        <v>37</v>
      </c>
      <c r="D1028" t="s">
        <v>8221</v>
      </c>
      <c r="E1028">
        <v>33</v>
      </c>
    </row>
    <row r="1029" spans="1:5" x14ac:dyDescent="0.75">
      <c r="A1029" t="s">
        <v>8219</v>
      </c>
      <c r="B1029">
        <v>99</v>
      </c>
      <c r="D1029" t="s">
        <v>8221</v>
      </c>
      <c r="E1029">
        <v>0</v>
      </c>
    </row>
    <row r="1030" spans="1:5" x14ac:dyDescent="0.75">
      <c r="A1030" t="s">
        <v>8219</v>
      </c>
      <c r="B1030">
        <v>44</v>
      </c>
      <c r="D1030" t="s">
        <v>8221</v>
      </c>
      <c r="E1030">
        <v>0</v>
      </c>
    </row>
    <row r="1031" spans="1:5" x14ac:dyDescent="0.75">
      <c r="A1031" t="s">
        <v>8219</v>
      </c>
      <c r="B1031">
        <v>58</v>
      </c>
      <c r="D1031" t="s">
        <v>8221</v>
      </c>
      <c r="E1031">
        <v>1</v>
      </c>
    </row>
    <row r="1032" spans="1:5" x14ac:dyDescent="0.75">
      <c r="A1032" t="s">
        <v>8219</v>
      </c>
      <c r="B1032">
        <v>191</v>
      </c>
      <c r="D1032" t="s">
        <v>8221</v>
      </c>
      <c r="E1032">
        <v>13</v>
      </c>
    </row>
    <row r="1033" spans="1:5" x14ac:dyDescent="0.75">
      <c r="A1033" t="s">
        <v>8219</v>
      </c>
      <c r="B1033">
        <v>40</v>
      </c>
      <c r="D1033" t="s">
        <v>8221</v>
      </c>
      <c r="E1033">
        <v>2</v>
      </c>
    </row>
    <row r="1034" spans="1:5" x14ac:dyDescent="0.75">
      <c r="A1034" t="s">
        <v>8219</v>
      </c>
      <c r="B1034">
        <v>38</v>
      </c>
      <c r="D1034" t="s">
        <v>8221</v>
      </c>
      <c r="E1034">
        <v>36</v>
      </c>
    </row>
    <row r="1035" spans="1:5" x14ac:dyDescent="0.75">
      <c r="A1035" t="s">
        <v>8219</v>
      </c>
      <c r="B1035">
        <v>39</v>
      </c>
      <c r="D1035" t="s">
        <v>8221</v>
      </c>
      <c r="E1035">
        <v>1</v>
      </c>
    </row>
    <row r="1036" spans="1:5" x14ac:dyDescent="0.75">
      <c r="A1036" t="s">
        <v>8219</v>
      </c>
      <c r="B1036">
        <v>11</v>
      </c>
      <c r="D1036" t="s">
        <v>8221</v>
      </c>
      <c r="E1036">
        <v>15</v>
      </c>
    </row>
    <row r="1037" spans="1:5" x14ac:dyDescent="0.75">
      <c r="A1037" t="s">
        <v>8219</v>
      </c>
      <c r="B1037">
        <v>107</v>
      </c>
      <c r="D1037" t="s">
        <v>8221</v>
      </c>
      <c r="E1037">
        <v>1</v>
      </c>
    </row>
    <row r="1038" spans="1:5" x14ac:dyDescent="0.75">
      <c r="A1038" t="s">
        <v>8219</v>
      </c>
      <c r="B1038">
        <v>147</v>
      </c>
      <c r="D1038" t="s">
        <v>8221</v>
      </c>
      <c r="E1038">
        <v>0</v>
      </c>
    </row>
    <row r="1039" spans="1:5" x14ac:dyDescent="0.75">
      <c r="A1039" t="s">
        <v>8219</v>
      </c>
      <c r="B1039">
        <v>36</v>
      </c>
      <c r="D1039" t="s">
        <v>8221</v>
      </c>
      <c r="E1039">
        <v>1</v>
      </c>
    </row>
    <row r="1040" spans="1:5" x14ac:dyDescent="0.75">
      <c r="A1040" t="s">
        <v>8219</v>
      </c>
      <c r="B1040">
        <v>92</v>
      </c>
      <c r="D1040" t="s">
        <v>8221</v>
      </c>
      <c r="E1040">
        <v>0</v>
      </c>
    </row>
    <row r="1041" spans="1:5" x14ac:dyDescent="0.75">
      <c r="A1041" t="s">
        <v>8219</v>
      </c>
      <c r="B1041">
        <v>35</v>
      </c>
      <c r="D1041" t="s">
        <v>8221</v>
      </c>
      <c r="E1041">
        <v>0</v>
      </c>
    </row>
    <row r="1042" spans="1:5" x14ac:dyDescent="0.75">
      <c r="A1042" t="s">
        <v>8219</v>
      </c>
      <c r="B1042">
        <v>17</v>
      </c>
      <c r="D1042" t="s">
        <v>8221</v>
      </c>
      <c r="E1042">
        <v>1</v>
      </c>
    </row>
    <row r="1043" spans="1:5" x14ac:dyDescent="0.75">
      <c r="A1043" t="s">
        <v>8219</v>
      </c>
      <c r="B1043">
        <v>22</v>
      </c>
      <c r="D1043" t="s">
        <v>8221</v>
      </c>
      <c r="E1043">
        <v>39</v>
      </c>
    </row>
    <row r="1044" spans="1:5" x14ac:dyDescent="0.75">
      <c r="A1044" t="s">
        <v>8219</v>
      </c>
      <c r="B1044">
        <v>69</v>
      </c>
      <c r="D1044" t="s">
        <v>8221</v>
      </c>
      <c r="E1044">
        <v>0</v>
      </c>
    </row>
    <row r="1045" spans="1:5" x14ac:dyDescent="0.75">
      <c r="A1045" t="s">
        <v>8219</v>
      </c>
      <c r="B1045">
        <v>13</v>
      </c>
      <c r="D1045" t="s">
        <v>8221</v>
      </c>
      <c r="E1045">
        <v>0</v>
      </c>
    </row>
    <row r="1046" spans="1:5" x14ac:dyDescent="0.75">
      <c r="A1046" t="s">
        <v>8219</v>
      </c>
      <c r="B1046">
        <v>58</v>
      </c>
      <c r="D1046" t="s">
        <v>8221</v>
      </c>
      <c r="E1046">
        <v>3</v>
      </c>
    </row>
    <row r="1047" spans="1:5" x14ac:dyDescent="0.75">
      <c r="A1047" t="s">
        <v>8219</v>
      </c>
      <c r="B1047">
        <v>44</v>
      </c>
      <c r="D1047" t="s">
        <v>8221</v>
      </c>
      <c r="E1047">
        <v>1</v>
      </c>
    </row>
    <row r="1048" spans="1:5" x14ac:dyDescent="0.75">
      <c r="A1048" t="s">
        <v>8219</v>
      </c>
      <c r="B1048">
        <v>83</v>
      </c>
      <c r="D1048" t="s">
        <v>8221</v>
      </c>
      <c r="E1048">
        <v>13</v>
      </c>
    </row>
    <row r="1049" spans="1:5" x14ac:dyDescent="0.75">
      <c r="A1049" t="s">
        <v>8219</v>
      </c>
      <c r="B1049">
        <v>117</v>
      </c>
      <c r="D1049" t="s">
        <v>8221</v>
      </c>
      <c r="E1049">
        <v>0</v>
      </c>
    </row>
    <row r="1050" spans="1:5" x14ac:dyDescent="0.75">
      <c r="A1050" t="s">
        <v>8219</v>
      </c>
      <c r="B1050">
        <v>32</v>
      </c>
      <c r="D1050" t="s">
        <v>8221</v>
      </c>
      <c r="E1050">
        <v>6</v>
      </c>
    </row>
    <row r="1051" spans="1:5" x14ac:dyDescent="0.75">
      <c r="A1051" t="s">
        <v>8219</v>
      </c>
      <c r="B1051">
        <v>8</v>
      </c>
      <c r="D1051" t="s">
        <v>8221</v>
      </c>
      <c r="E1051">
        <v>0</v>
      </c>
    </row>
    <row r="1052" spans="1:5" x14ac:dyDescent="0.75">
      <c r="A1052" t="s">
        <v>8219</v>
      </c>
      <c r="B1052">
        <v>340</v>
      </c>
      <c r="D1052" t="s">
        <v>8221</v>
      </c>
      <c r="E1052">
        <v>14</v>
      </c>
    </row>
    <row r="1053" spans="1:5" x14ac:dyDescent="0.75">
      <c r="A1053" t="s">
        <v>8219</v>
      </c>
      <c r="B1053">
        <v>7</v>
      </c>
      <c r="D1053" t="s">
        <v>8221</v>
      </c>
      <c r="E1053">
        <v>5</v>
      </c>
    </row>
    <row r="1054" spans="1:5" x14ac:dyDescent="0.75">
      <c r="A1054" t="s">
        <v>8219</v>
      </c>
      <c r="B1054">
        <v>19</v>
      </c>
      <c r="D1054" t="s">
        <v>8221</v>
      </c>
      <c r="E1054">
        <v>6</v>
      </c>
    </row>
    <row r="1055" spans="1:5" x14ac:dyDescent="0.75">
      <c r="A1055" t="s">
        <v>8219</v>
      </c>
      <c r="B1055">
        <v>47</v>
      </c>
      <c r="D1055" t="s">
        <v>8221</v>
      </c>
      <c r="E1055">
        <v>15</v>
      </c>
    </row>
    <row r="1056" spans="1:5" x14ac:dyDescent="0.75">
      <c r="A1056" t="s">
        <v>8219</v>
      </c>
      <c r="B1056">
        <v>13</v>
      </c>
      <c r="D1056" t="s">
        <v>8221</v>
      </c>
      <c r="E1056">
        <v>0</v>
      </c>
    </row>
    <row r="1057" spans="1:5" x14ac:dyDescent="0.75">
      <c r="A1057" t="s">
        <v>8219</v>
      </c>
      <c r="B1057">
        <v>90</v>
      </c>
      <c r="D1057" t="s">
        <v>8221</v>
      </c>
      <c r="E1057">
        <v>1</v>
      </c>
    </row>
    <row r="1058" spans="1:5" x14ac:dyDescent="0.75">
      <c r="A1058" t="s">
        <v>8219</v>
      </c>
      <c r="B1058">
        <v>63</v>
      </c>
      <c r="D1058" t="s">
        <v>8221</v>
      </c>
      <c r="E1058">
        <v>9</v>
      </c>
    </row>
    <row r="1059" spans="1:5" x14ac:dyDescent="0.75">
      <c r="A1059" t="s">
        <v>8219</v>
      </c>
      <c r="B1059">
        <v>26</v>
      </c>
      <c r="D1059" t="s">
        <v>8221</v>
      </c>
      <c r="E1059">
        <v>3</v>
      </c>
    </row>
    <row r="1060" spans="1:5" x14ac:dyDescent="0.75">
      <c r="A1060" t="s">
        <v>8219</v>
      </c>
      <c r="B1060">
        <v>71</v>
      </c>
      <c r="D1060" t="s">
        <v>8221</v>
      </c>
      <c r="E1060">
        <v>3</v>
      </c>
    </row>
    <row r="1061" spans="1:5" x14ac:dyDescent="0.75">
      <c r="A1061" t="s">
        <v>8219</v>
      </c>
      <c r="B1061">
        <v>38</v>
      </c>
      <c r="D1061" t="s">
        <v>8221</v>
      </c>
      <c r="E1061">
        <v>1</v>
      </c>
    </row>
    <row r="1062" spans="1:5" x14ac:dyDescent="0.75">
      <c r="A1062" t="s">
        <v>8219</v>
      </c>
      <c r="B1062">
        <v>859</v>
      </c>
      <c r="D1062" t="s">
        <v>8221</v>
      </c>
      <c r="E1062">
        <v>3</v>
      </c>
    </row>
    <row r="1063" spans="1:5" x14ac:dyDescent="0.75">
      <c r="A1063" t="s">
        <v>8219</v>
      </c>
      <c r="B1063">
        <v>21</v>
      </c>
      <c r="D1063" t="s">
        <v>8221</v>
      </c>
      <c r="E1063">
        <v>0</v>
      </c>
    </row>
    <row r="1064" spans="1:5" x14ac:dyDescent="0.75">
      <c r="A1064" t="s">
        <v>8219</v>
      </c>
      <c r="B1064">
        <v>78</v>
      </c>
      <c r="D1064" t="s">
        <v>8221</v>
      </c>
      <c r="E1064">
        <v>2</v>
      </c>
    </row>
    <row r="1065" spans="1:5" x14ac:dyDescent="0.75">
      <c r="A1065" t="s">
        <v>8219</v>
      </c>
      <c r="B1065">
        <v>53</v>
      </c>
      <c r="D1065" t="s">
        <v>8221</v>
      </c>
      <c r="E1065">
        <v>10</v>
      </c>
    </row>
    <row r="1066" spans="1:5" x14ac:dyDescent="0.75">
      <c r="A1066" t="s">
        <v>8219</v>
      </c>
      <c r="B1066">
        <v>356</v>
      </c>
      <c r="D1066" t="s">
        <v>8221</v>
      </c>
      <c r="E1066">
        <v>60</v>
      </c>
    </row>
    <row r="1067" spans="1:5" x14ac:dyDescent="0.75">
      <c r="A1067" t="s">
        <v>8219</v>
      </c>
      <c r="B1067">
        <v>279</v>
      </c>
      <c r="D1067" t="s">
        <v>8221</v>
      </c>
      <c r="E1067">
        <v>5</v>
      </c>
    </row>
    <row r="1068" spans="1:5" x14ac:dyDescent="0.75">
      <c r="A1068" t="s">
        <v>8219</v>
      </c>
      <c r="B1068">
        <v>266</v>
      </c>
      <c r="D1068" t="s">
        <v>8221</v>
      </c>
      <c r="E1068">
        <v>9</v>
      </c>
    </row>
    <row r="1069" spans="1:5" x14ac:dyDescent="0.75">
      <c r="A1069" t="s">
        <v>8219</v>
      </c>
      <c r="B1069">
        <v>623</v>
      </c>
      <c r="D1069" t="s">
        <v>8221</v>
      </c>
      <c r="E1069">
        <v>13</v>
      </c>
    </row>
    <row r="1070" spans="1:5" x14ac:dyDescent="0.75">
      <c r="A1070" t="s">
        <v>8219</v>
      </c>
      <c r="B1070">
        <v>392</v>
      </c>
      <c r="D1070" t="s">
        <v>8221</v>
      </c>
      <c r="E1070">
        <v>0</v>
      </c>
    </row>
    <row r="1071" spans="1:5" x14ac:dyDescent="0.75">
      <c r="A1071" t="s">
        <v>8219</v>
      </c>
      <c r="B1071">
        <v>3562</v>
      </c>
      <c r="D1071" t="s">
        <v>8221</v>
      </c>
      <c r="E1071">
        <v>8</v>
      </c>
    </row>
    <row r="1072" spans="1:5" x14ac:dyDescent="0.75">
      <c r="A1072" t="s">
        <v>8219</v>
      </c>
      <c r="B1072">
        <v>514</v>
      </c>
      <c r="D1072" t="s">
        <v>8221</v>
      </c>
      <c r="E1072">
        <v>3</v>
      </c>
    </row>
    <row r="1073" spans="1:5" x14ac:dyDescent="0.75">
      <c r="A1073" t="s">
        <v>8219</v>
      </c>
      <c r="B1073">
        <v>88</v>
      </c>
      <c r="D1073" t="s">
        <v>8221</v>
      </c>
      <c r="E1073">
        <v>3</v>
      </c>
    </row>
    <row r="1074" spans="1:5" x14ac:dyDescent="0.75">
      <c r="A1074" t="s">
        <v>8219</v>
      </c>
      <c r="B1074">
        <v>537</v>
      </c>
      <c r="D1074" t="s">
        <v>8221</v>
      </c>
      <c r="E1074">
        <v>0</v>
      </c>
    </row>
    <row r="1075" spans="1:5" x14ac:dyDescent="0.75">
      <c r="A1075" t="s">
        <v>8219</v>
      </c>
      <c r="B1075">
        <v>25</v>
      </c>
      <c r="D1075" t="s">
        <v>8221</v>
      </c>
      <c r="E1075">
        <v>6</v>
      </c>
    </row>
    <row r="1076" spans="1:5" x14ac:dyDescent="0.75">
      <c r="A1076" t="s">
        <v>8219</v>
      </c>
      <c r="B1076">
        <v>3238</v>
      </c>
      <c r="D1076" t="s">
        <v>8221</v>
      </c>
      <c r="E1076">
        <v>4</v>
      </c>
    </row>
    <row r="1077" spans="1:5" x14ac:dyDescent="0.75">
      <c r="A1077" t="s">
        <v>8219</v>
      </c>
      <c r="B1077">
        <v>897</v>
      </c>
      <c r="D1077" t="s">
        <v>8221</v>
      </c>
      <c r="E1077">
        <v>1</v>
      </c>
    </row>
    <row r="1078" spans="1:5" x14ac:dyDescent="0.75">
      <c r="A1078" t="s">
        <v>8219</v>
      </c>
      <c r="B1078">
        <v>878</v>
      </c>
      <c r="D1078" t="s">
        <v>8221</v>
      </c>
      <c r="E1078">
        <v>29</v>
      </c>
    </row>
    <row r="1079" spans="1:5" x14ac:dyDescent="0.75">
      <c r="A1079" t="s">
        <v>8219</v>
      </c>
      <c r="B1079">
        <v>115</v>
      </c>
      <c r="D1079" t="s">
        <v>8221</v>
      </c>
      <c r="E1079">
        <v>0</v>
      </c>
    </row>
    <row r="1080" spans="1:5" x14ac:dyDescent="0.75">
      <c r="A1080" t="s">
        <v>8219</v>
      </c>
      <c r="B1080">
        <v>234</v>
      </c>
      <c r="D1080" t="s">
        <v>8221</v>
      </c>
      <c r="E1080">
        <v>4</v>
      </c>
    </row>
    <row r="1081" spans="1:5" x14ac:dyDescent="0.75">
      <c r="A1081" t="s">
        <v>8219</v>
      </c>
      <c r="B1081">
        <v>4330</v>
      </c>
      <c r="D1081" t="s">
        <v>8221</v>
      </c>
      <c r="E1081">
        <v>5</v>
      </c>
    </row>
    <row r="1082" spans="1:5" x14ac:dyDescent="0.75">
      <c r="A1082" t="s">
        <v>8219</v>
      </c>
      <c r="B1082">
        <v>651</v>
      </c>
      <c r="D1082" t="s">
        <v>8221</v>
      </c>
      <c r="E1082">
        <v>4</v>
      </c>
    </row>
    <row r="1083" spans="1:5" x14ac:dyDescent="0.75">
      <c r="A1083" t="s">
        <v>8219</v>
      </c>
      <c r="B1083">
        <v>251</v>
      </c>
      <c r="D1083" t="s">
        <v>8221</v>
      </c>
      <c r="E1083">
        <v>5</v>
      </c>
    </row>
    <row r="1084" spans="1:5" x14ac:dyDescent="0.75">
      <c r="A1084" t="s">
        <v>8219</v>
      </c>
      <c r="B1084">
        <v>263</v>
      </c>
      <c r="D1084" t="s">
        <v>8221</v>
      </c>
      <c r="E1084">
        <v>1</v>
      </c>
    </row>
    <row r="1085" spans="1:5" x14ac:dyDescent="0.75">
      <c r="A1085" t="s">
        <v>8219</v>
      </c>
      <c r="B1085">
        <v>28</v>
      </c>
      <c r="D1085" t="s">
        <v>8221</v>
      </c>
      <c r="E1085">
        <v>1</v>
      </c>
    </row>
    <row r="1086" spans="1:5" x14ac:dyDescent="0.75">
      <c r="A1086" t="s">
        <v>8219</v>
      </c>
      <c r="B1086">
        <v>721</v>
      </c>
      <c r="D1086" t="s">
        <v>8221</v>
      </c>
      <c r="E1086">
        <v>0</v>
      </c>
    </row>
    <row r="1087" spans="1:5" x14ac:dyDescent="0.75">
      <c r="A1087" t="s">
        <v>8219</v>
      </c>
      <c r="B1087">
        <v>50</v>
      </c>
      <c r="D1087" t="s">
        <v>8221</v>
      </c>
      <c r="E1087">
        <v>14</v>
      </c>
    </row>
    <row r="1088" spans="1:5" x14ac:dyDescent="0.75">
      <c r="A1088" t="s">
        <v>8219</v>
      </c>
      <c r="B1088">
        <v>73</v>
      </c>
      <c r="D1088" t="s">
        <v>8221</v>
      </c>
      <c r="E1088">
        <v>3</v>
      </c>
    </row>
    <row r="1089" spans="1:5" x14ac:dyDescent="0.75">
      <c r="A1089" t="s">
        <v>8219</v>
      </c>
      <c r="B1089">
        <v>27</v>
      </c>
      <c r="D1089" t="s">
        <v>8221</v>
      </c>
      <c r="E1089">
        <v>10</v>
      </c>
    </row>
    <row r="1090" spans="1:5" x14ac:dyDescent="0.75">
      <c r="A1090" t="s">
        <v>8219</v>
      </c>
      <c r="B1090">
        <v>34</v>
      </c>
      <c r="D1090" t="s">
        <v>8221</v>
      </c>
      <c r="E1090">
        <v>17</v>
      </c>
    </row>
    <row r="1091" spans="1:5" x14ac:dyDescent="0.75">
      <c r="A1091" t="s">
        <v>8219</v>
      </c>
      <c r="B1091">
        <v>7</v>
      </c>
      <c r="D1091" t="s">
        <v>8221</v>
      </c>
      <c r="E1091">
        <v>2</v>
      </c>
    </row>
    <row r="1092" spans="1:5" x14ac:dyDescent="0.75">
      <c r="A1092" t="s">
        <v>8219</v>
      </c>
      <c r="B1092">
        <v>24</v>
      </c>
      <c r="D1092" t="s">
        <v>8221</v>
      </c>
      <c r="E1092">
        <v>0</v>
      </c>
    </row>
    <row r="1093" spans="1:5" x14ac:dyDescent="0.75">
      <c r="A1093" t="s">
        <v>8219</v>
      </c>
      <c r="B1093">
        <v>15</v>
      </c>
      <c r="D1093" t="s">
        <v>8221</v>
      </c>
      <c r="E1093">
        <v>4</v>
      </c>
    </row>
    <row r="1094" spans="1:5" x14ac:dyDescent="0.75">
      <c r="A1094" t="s">
        <v>8219</v>
      </c>
      <c r="B1094">
        <v>72</v>
      </c>
      <c r="D1094" t="s">
        <v>8221</v>
      </c>
      <c r="E1094">
        <v>12</v>
      </c>
    </row>
    <row r="1095" spans="1:5" x14ac:dyDescent="0.75">
      <c r="A1095" t="s">
        <v>8219</v>
      </c>
      <c r="B1095">
        <v>120</v>
      </c>
      <c r="D1095" t="s">
        <v>8221</v>
      </c>
      <c r="E1095">
        <v>3</v>
      </c>
    </row>
    <row r="1096" spans="1:5" x14ac:dyDescent="0.75">
      <c r="A1096" t="s">
        <v>8219</v>
      </c>
      <c r="B1096">
        <v>123</v>
      </c>
      <c r="D1096" t="s">
        <v>8221</v>
      </c>
      <c r="E1096">
        <v>12</v>
      </c>
    </row>
    <row r="1097" spans="1:5" x14ac:dyDescent="0.75">
      <c r="A1097" t="s">
        <v>8219</v>
      </c>
      <c r="B1097">
        <v>1</v>
      </c>
      <c r="D1097" t="s">
        <v>8221</v>
      </c>
      <c r="E1097">
        <v>0</v>
      </c>
    </row>
    <row r="1098" spans="1:5" x14ac:dyDescent="0.75">
      <c r="A1098" t="s">
        <v>8219</v>
      </c>
      <c r="B1098">
        <v>24</v>
      </c>
      <c r="D1098" t="s">
        <v>8221</v>
      </c>
      <c r="E1098">
        <v>7</v>
      </c>
    </row>
    <row r="1099" spans="1:5" x14ac:dyDescent="0.75">
      <c r="A1099" t="s">
        <v>8219</v>
      </c>
      <c r="B1099">
        <v>33</v>
      </c>
      <c r="D1099" t="s">
        <v>8221</v>
      </c>
      <c r="E1099">
        <v>2</v>
      </c>
    </row>
    <row r="1100" spans="1:5" x14ac:dyDescent="0.75">
      <c r="A1100" t="s">
        <v>8219</v>
      </c>
      <c r="B1100">
        <v>14</v>
      </c>
      <c r="D1100" t="s">
        <v>8221</v>
      </c>
      <c r="E1100">
        <v>1</v>
      </c>
    </row>
    <row r="1101" spans="1:5" x14ac:dyDescent="0.75">
      <c r="A1101" t="s">
        <v>8219</v>
      </c>
      <c r="B1101">
        <v>9</v>
      </c>
      <c r="D1101" t="s">
        <v>8221</v>
      </c>
      <c r="E1101">
        <v>4</v>
      </c>
    </row>
    <row r="1102" spans="1:5" x14ac:dyDescent="0.75">
      <c r="A1102" t="s">
        <v>8219</v>
      </c>
      <c r="B1102">
        <v>76</v>
      </c>
      <c r="D1102" t="s">
        <v>8221</v>
      </c>
      <c r="E1102">
        <v>4</v>
      </c>
    </row>
    <row r="1103" spans="1:5" x14ac:dyDescent="0.75">
      <c r="A1103" t="s">
        <v>8219</v>
      </c>
      <c r="B1103">
        <v>19</v>
      </c>
      <c r="D1103" t="s">
        <v>8221</v>
      </c>
      <c r="E1103">
        <v>17</v>
      </c>
    </row>
    <row r="1104" spans="1:5" x14ac:dyDescent="0.75">
      <c r="A1104" t="s">
        <v>8219</v>
      </c>
      <c r="B1104">
        <v>69</v>
      </c>
      <c r="D1104" t="s">
        <v>8221</v>
      </c>
      <c r="E1104">
        <v>7</v>
      </c>
    </row>
    <row r="1105" spans="1:5" x14ac:dyDescent="0.75">
      <c r="A1105" t="s">
        <v>8219</v>
      </c>
      <c r="B1105">
        <v>218</v>
      </c>
      <c r="D1105" t="s">
        <v>8221</v>
      </c>
      <c r="E1105">
        <v>2</v>
      </c>
    </row>
    <row r="1106" spans="1:5" x14ac:dyDescent="0.75">
      <c r="A1106" t="s">
        <v>8219</v>
      </c>
      <c r="B1106">
        <v>30</v>
      </c>
      <c r="D1106" t="s">
        <v>8221</v>
      </c>
      <c r="E1106">
        <v>5</v>
      </c>
    </row>
    <row r="1107" spans="1:5" x14ac:dyDescent="0.75">
      <c r="A1107" t="s">
        <v>8219</v>
      </c>
      <c r="B1107">
        <v>100</v>
      </c>
      <c r="D1107" t="s">
        <v>8221</v>
      </c>
      <c r="E1107">
        <v>1</v>
      </c>
    </row>
    <row r="1108" spans="1:5" x14ac:dyDescent="0.75">
      <c r="A1108" t="s">
        <v>8219</v>
      </c>
      <c r="B1108">
        <v>296</v>
      </c>
      <c r="D1108" t="s">
        <v>8221</v>
      </c>
      <c r="E1108">
        <v>1</v>
      </c>
    </row>
    <row r="1109" spans="1:5" x14ac:dyDescent="0.75">
      <c r="A1109" t="s">
        <v>8219</v>
      </c>
      <c r="B1109">
        <v>1204</v>
      </c>
      <c r="D1109" t="s">
        <v>8221</v>
      </c>
      <c r="E1109">
        <v>14</v>
      </c>
    </row>
    <row r="1110" spans="1:5" x14ac:dyDescent="0.75">
      <c r="A1110" t="s">
        <v>8219</v>
      </c>
      <c r="B1110">
        <v>321</v>
      </c>
      <c r="D1110" t="s">
        <v>8221</v>
      </c>
      <c r="E1110">
        <v>26</v>
      </c>
    </row>
    <row r="1111" spans="1:5" x14ac:dyDescent="0.75">
      <c r="A1111" t="s">
        <v>8219</v>
      </c>
      <c r="B1111">
        <v>301</v>
      </c>
      <c r="D1111" t="s">
        <v>8221</v>
      </c>
      <c r="E1111">
        <v>2</v>
      </c>
    </row>
    <row r="1112" spans="1:5" x14ac:dyDescent="0.75">
      <c r="A1112" t="s">
        <v>8219</v>
      </c>
      <c r="B1112">
        <v>144</v>
      </c>
      <c r="D1112" t="s">
        <v>8221</v>
      </c>
      <c r="E1112">
        <v>1</v>
      </c>
    </row>
    <row r="1113" spans="1:5" x14ac:dyDescent="0.75">
      <c r="A1113" t="s">
        <v>8219</v>
      </c>
      <c r="B1113">
        <v>539</v>
      </c>
      <c r="D1113" t="s">
        <v>8221</v>
      </c>
      <c r="E1113">
        <v>3</v>
      </c>
    </row>
    <row r="1114" spans="1:5" x14ac:dyDescent="0.75">
      <c r="A1114" t="s">
        <v>8219</v>
      </c>
      <c r="B1114">
        <v>498</v>
      </c>
      <c r="D1114" t="s">
        <v>8221</v>
      </c>
      <c r="E1114">
        <v>7</v>
      </c>
    </row>
    <row r="1115" spans="1:5" x14ac:dyDescent="0.75">
      <c r="A1115" t="s">
        <v>8219</v>
      </c>
      <c r="B1115">
        <v>1113</v>
      </c>
      <c r="D1115" t="s">
        <v>8221</v>
      </c>
      <c r="E1115">
        <v>9</v>
      </c>
    </row>
    <row r="1116" spans="1:5" x14ac:dyDescent="0.75">
      <c r="A1116" t="s">
        <v>8219</v>
      </c>
      <c r="B1116">
        <v>988</v>
      </c>
      <c r="D1116" t="s">
        <v>8221</v>
      </c>
      <c r="E1116">
        <v>20</v>
      </c>
    </row>
    <row r="1117" spans="1:5" x14ac:dyDescent="0.75">
      <c r="A1117" t="s">
        <v>8219</v>
      </c>
      <c r="B1117">
        <v>391</v>
      </c>
      <c r="D1117" t="s">
        <v>8221</v>
      </c>
      <c r="E1117">
        <v>6</v>
      </c>
    </row>
    <row r="1118" spans="1:5" x14ac:dyDescent="0.75">
      <c r="A1118" t="s">
        <v>8219</v>
      </c>
      <c r="B1118">
        <v>28</v>
      </c>
      <c r="D1118" t="s">
        <v>8221</v>
      </c>
      <c r="E1118">
        <v>13</v>
      </c>
    </row>
    <row r="1119" spans="1:5" x14ac:dyDescent="0.75">
      <c r="A1119" t="s">
        <v>8219</v>
      </c>
      <c r="B1119">
        <v>147</v>
      </c>
      <c r="D1119" t="s">
        <v>8221</v>
      </c>
      <c r="E1119">
        <v>1</v>
      </c>
    </row>
    <row r="1120" spans="1:5" x14ac:dyDescent="0.75">
      <c r="A1120" t="s">
        <v>8219</v>
      </c>
      <c r="B1120">
        <v>680</v>
      </c>
      <c r="D1120" t="s">
        <v>8221</v>
      </c>
      <c r="E1120">
        <v>202</v>
      </c>
    </row>
    <row r="1121" spans="1:5" x14ac:dyDescent="0.75">
      <c r="A1121" t="s">
        <v>8219</v>
      </c>
      <c r="B1121">
        <v>983</v>
      </c>
      <c r="D1121" t="s">
        <v>8221</v>
      </c>
      <c r="E1121">
        <v>0</v>
      </c>
    </row>
    <row r="1122" spans="1:5" x14ac:dyDescent="0.75">
      <c r="A1122" t="s">
        <v>8219</v>
      </c>
      <c r="B1122">
        <v>79</v>
      </c>
      <c r="D1122" t="s">
        <v>8221</v>
      </c>
      <c r="E1122">
        <v>1</v>
      </c>
    </row>
    <row r="1123" spans="1:5" x14ac:dyDescent="0.75">
      <c r="A1123" t="s">
        <v>8219</v>
      </c>
      <c r="B1123">
        <v>426</v>
      </c>
      <c r="D1123" t="s">
        <v>8221</v>
      </c>
      <c r="E1123">
        <v>0</v>
      </c>
    </row>
    <row r="1124" spans="1:5" x14ac:dyDescent="0.75">
      <c r="A1124" t="s">
        <v>8219</v>
      </c>
      <c r="B1124">
        <v>96</v>
      </c>
      <c r="D1124" t="s">
        <v>8221</v>
      </c>
      <c r="E1124">
        <v>2</v>
      </c>
    </row>
    <row r="1125" spans="1:5" x14ac:dyDescent="0.75">
      <c r="A1125" t="s">
        <v>8219</v>
      </c>
      <c r="B1125">
        <v>163</v>
      </c>
      <c r="D1125" t="s">
        <v>8221</v>
      </c>
      <c r="E1125">
        <v>13</v>
      </c>
    </row>
    <row r="1126" spans="1:5" x14ac:dyDescent="0.75">
      <c r="A1126" t="s">
        <v>8219</v>
      </c>
      <c r="B1126">
        <v>2525</v>
      </c>
      <c r="D1126" t="s">
        <v>8221</v>
      </c>
      <c r="E1126">
        <v>9</v>
      </c>
    </row>
    <row r="1127" spans="1:5" x14ac:dyDescent="0.75">
      <c r="A1127" t="s">
        <v>8219</v>
      </c>
      <c r="B1127">
        <v>2035</v>
      </c>
      <c r="D1127" t="s">
        <v>8221</v>
      </c>
      <c r="E1127">
        <v>2</v>
      </c>
    </row>
    <row r="1128" spans="1:5" x14ac:dyDescent="0.75">
      <c r="A1128" t="s">
        <v>8219</v>
      </c>
      <c r="B1128">
        <v>290</v>
      </c>
      <c r="D1128" t="s">
        <v>8221</v>
      </c>
      <c r="E1128">
        <v>0</v>
      </c>
    </row>
    <row r="1129" spans="1:5" x14ac:dyDescent="0.75">
      <c r="A1129" t="s">
        <v>8219</v>
      </c>
      <c r="B1129">
        <v>1980</v>
      </c>
      <c r="D1129" t="s">
        <v>8221</v>
      </c>
      <c r="E1129">
        <v>35</v>
      </c>
    </row>
    <row r="1130" spans="1:5" x14ac:dyDescent="0.75">
      <c r="A1130" t="s">
        <v>8219</v>
      </c>
      <c r="B1130">
        <v>57</v>
      </c>
      <c r="D1130" t="s">
        <v>8221</v>
      </c>
      <c r="E1130">
        <v>2</v>
      </c>
    </row>
    <row r="1131" spans="1:5" x14ac:dyDescent="0.75">
      <c r="A1131" t="s">
        <v>8219</v>
      </c>
      <c r="B1131">
        <v>380</v>
      </c>
      <c r="D1131" t="s">
        <v>8221</v>
      </c>
      <c r="E1131">
        <v>3</v>
      </c>
    </row>
    <row r="1132" spans="1:5" x14ac:dyDescent="0.75">
      <c r="A1132" t="s">
        <v>8219</v>
      </c>
      <c r="B1132">
        <v>128</v>
      </c>
      <c r="D1132" t="s">
        <v>8221</v>
      </c>
      <c r="E1132">
        <v>0</v>
      </c>
    </row>
    <row r="1133" spans="1:5" x14ac:dyDescent="0.75">
      <c r="A1133" t="s">
        <v>8219</v>
      </c>
      <c r="B1133">
        <v>180</v>
      </c>
      <c r="D1133" t="s">
        <v>8221</v>
      </c>
      <c r="E1133">
        <v>1</v>
      </c>
    </row>
    <row r="1134" spans="1:5" x14ac:dyDescent="0.75">
      <c r="A1134" t="s">
        <v>8219</v>
      </c>
      <c r="B1134">
        <v>571</v>
      </c>
      <c r="D1134" t="s">
        <v>8221</v>
      </c>
      <c r="E1134">
        <v>0</v>
      </c>
    </row>
    <row r="1135" spans="1:5" x14ac:dyDescent="0.75">
      <c r="A1135" t="s">
        <v>8219</v>
      </c>
      <c r="B1135">
        <v>480</v>
      </c>
      <c r="D1135" t="s">
        <v>8221</v>
      </c>
      <c r="E1135">
        <v>0</v>
      </c>
    </row>
    <row r="1136" spans="1:5" x14ac:dyDescent="0.75">
      <c r="A1136" t="s">
        <v>8219</v>
      </c>
      <c r="B1136">
        <v>249</v>
      </c>
      <c r="D1136" t="s">
        <v>8221</v>
      </c>
      <c r="E1136">
        <v>3</v>
      </c>
    </row>
    <row r="1137" spans="1:5" x14ac:dyDescent="0.75">
      <c r="A1137" t="s">
        <v>8219</v>
      </c>
      <c r="B1137">
        <v>84</v>
      </c>
      <c r="D1137" t="s">
        <v>8221</v>
      </c>
      <c r="E1137">
        <v>11</v>
      </c>
    </row>
    <row r="1138" spans="1:5" x14ac:dyDescent="0.75">
      <c r="A1138" t="s">
        <v>8219</v>
      </c>
      <c r="B1138">
        <v>197</v>
      </c>
      <c r="D1138" t="s">
        <v>8221</v>
      </c>
      <c r="E1138">
        <v>6</v>
      </c>
    </row>
    <row r="1139" spans="1:5" x14ac:dyDescent="0.75">
      <c r="A1139" t="s">
        <v>8219</v>
      </c>
      <c r="B1139">
        <v>271</v>
      </c>
      <c r="D1139" t="s">
        <v>8221</v>
      </c>
      <c r="E1139">
        <v>0</v>
      </c>
    </row>
    <row r="1140" spans="1:5" x14ac:dyDescent="0.75">
      <c r="A1140" t="s">
        <v>8219</v>
      </c>
      <c r="B1140">
        <v>50</v>
      </c>
      <c r="D1140" t="s">
        <v>8221</v>
      </c>
      <c r="E1140">
        <v>67</v>
      </c>
    </row>
    <row r="1141" spans="1:5" x14ac:dyDescent="0.75">
      <c r="A1141" t="s">
        <v>8219</v>
      </c>
      <c r="B1141">
        <v>169</v>
      </c>
      <c r="D1141" t="s">
        <v>8221</v>
      </c>
      <c r="E1141">
        <v>23</v>
      </c>
    </row>
    <row r="1142" spans="1:5" x14ac:dyDescent="0.75">
      <c r="A1142" t="s">
        <v>8219</v>
      </c>
      <c r="B1142">
        <v>205</v>
      </c>
      <c r="D1142" t="s">
        <v>8221</v>
      </c>
      <c r="E1142">
        <v>72</v>
      </c>
    </row>
    <row r="1143" spans="1:5" x14ac:dyDescent="0.75">
      <c r="A1143" t="s">
        <v>8219</v>
      </c>
      <c r="B1143">
        <v>206</v>
      </c>
      <c r="D1143" t="s">
        <v>8221</v>
      </c>
      <c r="E1143">
        <v>2</v>
      </c>
    </row>
    <row r="1144" spans="1:5" x14ac:dyDescent="0.75">
      <c r="A1144" t="s">
        <v>8219</v>
      </c>
      <c r="B1144">
        <v>84</v>
      </c>
      <c r="D1144" t="s">
        <v>8221</v>
      </c>
      <c r="E1144">
        <v>15</v>
      </c>
    </row>
    <row r="1145" spans="1:5" x14ac:dyDescent="0.75">
      <c r="A1145" t="s">
        <v>8219</v>
      </c>
      <c r="B1145">
        <v>210</v>
      </c>
      <c r="D1145" t="s">
        <v>8221</v>
      </c>
      <c r="E1145">
        <v>1</v>
      </c>
    </row>
    <row r="1146" spans="1:5" x14ac:dyDescent="0.75">
      <c r="A1146" t="s">
        <v>8219</v>
      </c>
      <c r="B1146">
        <v>181</v>
      </c>
      <c r="D1146" t="s">
        <v>8221</v>
      </c>
      <c r="E1146">
        <v>2</v>
      </c>
    </row>
    <row r="1147" spans="1:5" x14ac:dyDescent="0.75">
      <c r="A1147" t="s">
        <v>8219</v>
      </c>
      <c r="B1147">
        <v>60</v>
      </c>
      <c r="D1147" t="s">
        <v>8221</v>
      </c>
      <c r="E1147">
        <v>7</v>
      </c>
    </row>
    <row r="1148" spans="1:5" x14ac:dyDescent="0.75">
      <c r="A1148" t="s">
        <v>8219</v>
      </c>
      <c r="B1148">
        <v>445</v>
      </c>
      <c r="D1148" t="s">
        <v>8221</v>
      </c>
      <c r="E1148">
        <v>16</v>
      </c>
    </row>
    <row r="1149" spans="1:5" x14ac:dyDescent="0.75">
      <c r="A1149" t="s">
        <v>8219</v>
      </c>
      <c r="B1149">
        <v>17</v>
      </c>
      <c r="D1149" t="s">
        <v>8221</v>
      </c>
      <c r="E1149">
        <v>117</v>
      </c>
    </row>
    <row r="1150" spans="1:5" x14ac:dyDescent="0.75">
      <c r="A1150" t="s">
        <v>8219</v>
      </c>
      <c r="B1150">
        <v>194</v>
      </c>
      <c r="D1150" t="s">
        <v>8221</v>
      </c>
      <c r="E1150">
        <v>2</v>
      </c>
    </row>
    <row r="1151" spans="1:5" x14ac:dyDescent="0.75">
      <c r="A1151" t="s">
        <v>8219</v>
      </c>
      <c r="B1151">
        <v>404</v>
      </c>
      <c r="D1151" t="s">
        <v>8221</v>
      </c>
      <c r="E1151">
        <v>7</v>
      </c>
    </row>
    <row r="1152" spans="1:5" x14ac:dyDescent="0.75">
      <c r="A1152" t="s">
        <v>8219</v>
      </c>
      <c r="B1152">
        <v>194</v>
      </c>
      <c r="D1152" t="s">
        <v>8221</v>
      </c>
      <c r="E1152">
        <v>3</v>
      </c>
    </row>
    <row r="1153" spans="1:5" x14ac:dyDescent="0.75">
      <c r="A1153" t="s">
        <v>8219</v>
      </c>
      <c r="B1153">
        <v>902</v>
      </c>
      <c r="D1153" t="s">
        <v>8221</v>
      </c>
      <c r="E1153">
        <v>20</v>
      </c>
    </row>
    <row r="1154" spans="1:5" x14ac:dyDescent="0.75">
      <c r="A1154" t="s">
        <v>8219</v>
      </c>
      <c r="B1154">
        <v>1670</v>
      </c>
      <c r="D1154" t="s">
        <v>8221</v>
      </c>
      <c r="E1154">
        <v>50</v>
      </c>
    </row>
    <row r="1155" spans="1:5" x14ac:dyDescent="0.75">
      <c r="A1155" t="s">
        <v>8219</v>
      </c>
      <c r="B1155">
        <v>1328</v>
      </c>
      <c r="D1155" t="s">
        <v>8221</v>
      </c>
      <c r="E1155">
        <v>2</v>
      </c>
    </row>
    <row r="1156" spans="1:5" x14ac:dyDescent="0.75">
      <c r="A1156" t="s">
        <v>8219</v>
      </c>
      <c r="B1156">
        <v>944</v>
      </c>
      <c r="D1156" t="s">
        <v>8221</v>
      </c>
      <c r="E1156">
        <v>3</v>
      </c>
    </row>
    <row r="1157" spans="1:5" x14ac:dyDescent="0.75">
      <c r="A1157" t="s">
        <v>8219</v>
      </c>
      <c r="B1157">
        <v>147</v>
      </c>
      <c r="D1157" t="s">
        <v>8221</v>
      </c>
      <c r="E1157">
        <v>27</v>
      </c>
    </row>
    <row r="1158" spans="1:5" x14ac:dyDescent="0.75">
      <c r="A1158" t="s">
        <v>8219</v>
      </c>
      <c r="B1158">
        <v>99</v>
      </c>
      <c r="D1158" t="s">
        <v>8221</v>
      </c>
      <c r="E1158">
        <v>7</v>
      </c>
    </row>
    <row r="1159" spans="1:5" x14ac:dyDescent="0.75">
      <c r="A1159" t="s">
        <v>8219</v>
      </c>
      <c r="B1159">
        <v>79</v>
      </c>
      <c r="D1159" t="s">
        <v>8221</v>
      </c>
      <c r="E1159">
        <v>5</v>
      </c>
    </row>
    <row r="1160" spans="1:5" x14ac:dyDescent="0.75">
      <c r="A1160" t="s">
        <v>8219</v>
      </c>
      <c r="B1160">
        <v>75</v>
      </c>
      <c r="D1160" t="s">
        <v>8221</v>
      </c>
      <c r="E1160">
        <v>0</v>
      </c>
    </row>
    <row r="1161" spans="1:5" x14ac:dyDescent="0.75">
      <c r="A1161" t="s">
        <v>8219</v>
      </c>
      <c r="B1161">
        <v>207</v>
      </c>
      <c r="D1161" t="s">
        <v>8221</v>
      </c>
      <c r="E1161">
        <v>3</v>
      </c>
    </row>
    <row r="1162" spans="1:5" x14ac:dyDescent="0.75">
      <c r="A1162" t="s">
        <v>8219</v>
      </c>
      <c r="B1162">
        <v>102</v>
      </c>
      <c r="D1162" t="s">
        <v>8221</v>
      </c>
      <c r="E1162">
        <v>6</v>
      </c>
    </row>
    <row r="1163" spans="1:5" x14ac:dyDescent="0.75">
      <c r="A1163" t="s">
        <v>8219</v>
      </c>
      <c r="B1163">
        <v>32</v>
      </c>
      <c r="D1163" t="s">
        <v>8221</v>
      </c>
      <c r="E1163">
        <v>9</v>
      </c>
    </row>
    <row r="1164" spans="1:5" x14ac:dyDescent="0.75">
      <c r="A1164" t="s">
        <v>8219</v>
      </c>
      <c r="B1164">
        <v>480</v>
      </c>
      <c r="D1164" t="s">
        <v>8221</v>
      </c>
      <c r="E1164">
        <v>3</v>
      </c>
    </row>
    <row r="1165" spans="1:5" x14ac:dyDescent="0.75">
      <c r="A1165" t="s">
        <v>8219</v>
      </c>
      <c r="B1165">
        <v>11</v>
      </c>
      <c r="D1165" t="s">
        <v>8221</v>
      </c>
      <c r="E1165">
        <v>2</v>
      </c>
    </row>
    <row r="1166" spans="1:5" x14ac:dyDescent="0.75">
      <c r="A1166" t="s">
        <v>8219</v>
      </c>
      <c r="B1166">
        <v>12</v>
      </c>
      <c r="D1166" t="s">
        <v>8221</v>
      </c>
      <c r="E1166">
        <v>3</v>
      </c>
    </row>
    <row r="1167" spans="1:5" x14ac:dyDescent="0.75">
      <c r="A1167" t="s">
        <v>8219</v>
      </c>
      <c r="B1167">
        <v>48</v>
      </c>
      <c r="D1167" t="s">
        <v>8221</v>
      </c>
      <c r="E1167">
        <v>45</v>
      </c>
    </row>
    <row r="1168" spans="1:5" x14ac:dyDescent="0.75">
      <c r="A1168" t="s">
        <v>8219</v>
      </c>
      <c r="B1168">
        <v>59</v>
      </c>
      <c r="D1168" t="s">
        <v>8221</v>
      </c>
      <c r="E1168">
        <v>9</v>
      </c>
    </row>
    <row r="1169" spans="1:5" x14ac:dyDescent="0.75">
      <c r="A1169" t="s">
        <v>8219</v>
      </c>
      <c r="B1169">
        <v>79</v>
      </c>
      <c r="D1169" t="s">
        <v>8221</v>
      </c>
      <c r="E1169">
        <v>9</v>
      </c>
    </row>
    <row r="1170" spans="1:5" x14ac:dyDescent="0.75">
      <c r="A1170" t="s">
        <v>8219</v>
      </c>
      <c r="B1170">
        <v>14</v>
      </c>
      <c r="D1170" t="s">
        <v>8221</v>
      </c>
      <c r="E1170">
        <v>21</v>
      </c>
    </row>
    <row r="1171" spans="1:5" x14ac:dyDescent="0.75">
      <c r="A1171" t="s">
        <v>8219</v>
      </c>
      <c r="B1171">
        <v>106</v>
      </c>
      <c r="D1171" t="s">
        <v>8221</v>
      </c>
      <c r="E1171">
        <v>17</v>
      </c>
    </row>
    <row r="1172" spans="1:5" x14ac:dyDescent="0.75">
      <c r="A1172" t="s">
        <v>8219</v>
      </c>
      <c r="B1172">
        <v>25</v>
      </c>
      <c r="D1172" t="s">
        <v>8221</v>
      </c>
      <c r="E1172">
        <v>1</v>
      </c>
    </row>
    <row r="1173" spans="1:5" x14ac:dyDescent="0.75">
      <c r="A1173" t="s">
        <v>8219</v>
      </c>
      <c r="B1173">
        <v>25</v>
      </c>
      <c r="D1173" t="s">
        <v>8221</v>
      </c>
      <c r="E1173">
        <v>1</v>
      </c>
    </row>
    <row r="1174" spans="1:5" x14ac:dyDescent="0.75">
      <c r="A1174" t="s">
        <v>8219</v>
      </c>
      <c r="B1174">
        <v>29</v>
      </c>
      <c r="D1174" t="s">
        <v>8221</v>
      </c>
      <c r="E1174">
        <v>14</v>
      </c>
    </row>
    <row r="1175" spans="1:5" x14ac:dyDescent="0.75">
      <c r="A1175" t="s">
        <v>8219</v>
      </c>
      <c r="B1175">
        <v>43</v>
      </c>
      <c r="D1175" t="s">
        <v>8221</v>
      </c>
      <c r="E1175">
        <v>42</v>
      </c>
    </row>
    <row r="1176" spans="1:5" x14ac:dyDescent="0.75">
      <c r="A1176" t="s">
        <v>8219</v>
      </c>
      <c r="B1176">
        <v>46</v>
      </c>
      <c r="D1176" t="s">
        <v>8221</v>
      </c>
      <c r="E1176">
        <v>27</v>
      </c>
    </row>
    <row r="1177" spans="1:5" x14ac:dyDescent="0.75">
      <c r="A1177" t="s">
        <v>8219</v>
      </c>
      <c r="B1177">
        <v>27</v>
      </c>
      <c r="D1177" t="s">
        <v>8221</v>
      </c>
      <c r="E1177">
        <v>5</v>
      </c>
    </row>
    <row r="1178" spans="1:5" x14ac:dyDescent="0.75">
      <c r="A1178" t="s">
        <v>8219</v>
      </c>
      <c r="B1178">
        <v>112</v>
      </c>
      <c r="D1178" t="s">
        <v>8221</v>
      </c>
      <c r="E1178">
        <v>13</v>
      </c>
    </row>
    <row r="1179" spans="1:5" x14ac:dyDescent="0.75">
      <c r="A1179" t="s">
        <v>8219</v>
      </c>
      <c r="B1179">
        <v>34</v>
      </c>
      <c r="D1179" t="s">
        <v>8221</v>
      </c>
      <c r="E1179">
        <v>12</v>
      </c>
    </row>
    <row r="1180" spans="1:5" x14ac:dyDescent="0.75">
      <c r="A1180" t="s">
        <v>8219</v>
      </c>
      <c r="B1180">
        <v>145</v>
      </c>
      <c r="D1180" t="s">
        <v>8221</v>
      </c>
      <c r="E1180">
        <v>90</v>
      </c>
    </row>
    <row r="1181" spans="1:5" x14ac:dyDescent="0.75">
      <c r="A1181" t="s">
        <v>8219</v>
      </c>
      <c r="B1181">
        <v>19</v>
      </c>
      <c r="D1181" t="s">
        <v>8221</v>
      </c>
      <c r="E1181">
        <v>2</v>
      </c>
    </row>
    <row r="1182" spans="1:5" x14ac:dyDescent="0.75">
      <c r="A1182" t="s">
        <v>8219</v>
      </c>
      <c r="B1182">
        <v>288</v>
      </c>
      <c r="D1182" t="s">
        <v>8221</v>
      </c>
      <c r="E1182">
        <v>5</v>
      </c>
    </row>
    <row r="1183" spans="1:5" x14ac:dyDescent="0.75">
      <c r="A1183" t="s">
        <v>8219</v>
      </c>
      <c r="B1183">
        <v>14</v>
      </c>
      <c r="D1183" t="s">
        <v>8221</v>
      </c>
      <c r="E1183">
        <v>31</v>
      </c>
    </row>
    <row r="1184" spans="1:5" x14ac:dyDescent="0.75">
      <c r="A1184" t="s">
        <v>8219</v>
      </c>
      <c r="B1184">
        <v>7</v>
      </c>
      <c r="D1184" t="s">
        <v>8221</v>
      </c>
      <c r="E1184">
        <v>4</v>
      </c>
    </row>
    <row r="1185" spans="1:5" x14ac:dyDescent="0.75">
      <c r="A1185" t="s">
        <v>8219</v>
      </c>
      <c r="B1185">
        <v>211</v>
      </c>
      <c r="D1185" t="s">
        <v>8221</v>
      </c>
      <c r="E1185">
        <v>29</v>
      </c>
    </row>
    <row r="1186" spans="1:5" x14ac:dyDescent="0.75">
      <c r="A1186" t="s">
        <v>8219</v>
      </c>
      <c r="B1186">
        <v>85</v>
      </c>
      <c r="D1186" t="s">
        <v>8221</v>
      </c>
      <c r="E1186">
        <v>2</v>
      </c>
    </row>
    <row r="1187" spans="1:5" x14ac:dyDescent="0.75">
      <c r="A1187" t="s">
        <v>8219</v>
      </c>
      <c r="B1187">
        <v>103</v>
      </c>
      <c r="D1187" t="s">
        <v>8221</v>
      </c>
      <c r="E1187">
        <v>114</v>
      </c>
    </row>
    <row r="1188" spans="1:5" x14ac:dyDescent="0.75">
      <c r="A1188" t="s">
        <v>8219</v>
      </c>
      <c r="B1188">
        <v>113</v>
      </c>
      <c r="D1188" t="s">
        <v>8221</v>
      </c>
      <c r="E1188">
        <v>1</v>
      </c>
    </row>
    <row r="1189" spans="1:5" x14ac:dyDescent="0.75">
      <c r="A1189" t="s">
        <v>8219</v>
      </c>
      <c r="B1189">
        <v>167</v>
      </c>
      <c r="D1189" t="s">
        <v>8221</v>
      </c>
      <c r="E1189">
        <v>76</v>
      </c>
    </row>
    <row r="1190" spans="1:5" x14ac:dyDescent="0.75">
      <c r="A1190" t="s">
        <v>8219</v>
      </c>
      <c r="B1190">
        <v>73</v>
      </c>
      <c r="D1190" t="s">
        <v>8221</v>
      </c>
      <c r="E1190">
        <v>9</v>
      </c>
    </row>
    <row r="1191" spans="1:5" x14ac:dyDescent="0.75">
      <c r="A1191" t="s">
        <v>8219</v>
      </c>
      <c r="B1191">
        <v>75</v>
      </c>
      <c r="D1191" t="s">
        <v>8221</v>
      </c>
      <c r="E1191">
        <v>37</v>
      </c>
    </row>
    <row r="1192" spans="1:5" x14ac:dyDescent="0.75">
      <c r="A1192" t="s">
        <v>8219</v>
      </c>
      <c r="B1192">
        <v>614</v>
      </c>
      <c r="D1192" t="s">
        <v>8221</v>
      </c>
      <c r="E1192">
        <v>0</v>
      </c>
    </row>
    <row r="1193" spans="1:5" x14ac:dyDescent="0.75">
      <c r="A1193" t="s">
        <v>8219</v>
      </c>
      <c r="B1193">
        <v>107</v>
      </c>
      <c r="D1193" t="s">
        <v>8221</v>
      </c>
      <c r="E1193">
        <v>1</v>
      </c>
    </row>
    <row r="1194" spans="1:5" x14ac:dyDescent="0.75">
      <c r="A1194" t="s">
        <v>8219</v>
      </c>
      <c r="B1194">
        <v>1224</v>
      </c>
      <c r="D1194" t="s">
        <v>8221</v>
      </c>
      <c r="E1194">
        <v>10</v>
      </c>
    </row>
    <row r="1195" spans="1:5" x14ac:dyDescent="0.75">
      <c r="A1195" t="s">
        <v>8219</v>
      </c>
      <c r="B1195">
        <v>104</v>
      </c>
      <c r="D1195" t="s">
        <v>8221</v>
      </c>
      <c r="E1195">
        <v>1</v>
      </c>
    </row>
    <row r="1196" spans="1:5" x14ac:dyDescent="0.75">
      <c r="A1196" t="s">
        <v>8219</v>
      </c>
      <c r="B1196">
        <v>79</v>
      </c>
      <c r="D1196" t="s">
        <v>8221</v>
      </c>
      <c r="E1196">
        <v>2</v>
      </c>
    </row>
    <row r="1197" spans="1:5" x14ac:dyDescent="0.75">
      <c r="A1197" t="s">
        <v>8219</v>
      </c>
      <c r="B1197">
        <v>157</v>
      </c>
      <c r="D1197" t="s">
        <v>8221</v>
      </c>
      <c r="E1197">
        <v>1</v>
      </c>
    </row>
    <row r="1198" spans="1:5" x14ac:dyDescent="0.75">
      <c r="A1198" t="s">
        <v>8219</v>
      </c>
      <c r="B1198">
        <v>50</v>
      </c>
      <c r="D1198" t="s">
        <v>8221</v>
      </c>
      <c r="E1198">
        <v>10</v>
      </c>
    </row>
    <row r="1199" spans="1:5" x14ac:dyDescent="0.75">
      <c r="A1199" t="s">
        <v>8219</v>
      </c>
      <c r="B1199">
        <v>64</v>
      </c>
      <c r="D1199" t="s">
        <v>8221</v>
      </c>
      <c r="E1199">
        <v>9</v>
      </c>
    </row>
    <row r="1200" spans="1:5" x14ac:dyDescent="0.75">
      <c r="A1200" t="s">
        <v>8219</v>
      </c>
      <c r="B1200">
        <v>200</v>
      </c>
      <c r="D1200" t="s">
        <v>8221</v>
      </c>
      <c r="E1200">
        <v>19</v>
      </c>
    </row>
    <row r="1201" spans="1:5" x14ac:dyDescent="0.75">
      <c r="A1201" t="s">
        <v>8219</v>
      </c>
      <c r="B1201">
        <v>22</v>
      </c>
      <c r="D1201" t="s">
        <v>8221</v>
      </c>
      <c r="E1201">
        <v>0</v>
      </c>
    </row>
    <row r="1202" spans="1:5" x14ac:dyDescent="0.75">
      <c r="A1202" t="s">
        <v>8219</v>
      </c>
      <c r="B1202">
        <v>163</v>
      </c>
      <c r="D1202" t="s">
        <v>8221</v>
      </c>
      <c r="E1202">
        <v>4</v>
      </c>
    </row>
    <row r="1203" spans="1:5" x14ac:dyDescent="0.75">
      <c r="A1203" t="s">
        <v>8219</v>
      </c>
      <c r="B1203">
        <v>77</v>
      </c>
      <c r="D1203" t="s">
        <v>8221</v>
      </c>
      <c r="E1203">
        <v>8</v>
      </c>
    </row>
    <row r="1204" spans="1:5" x14ac:dyDescent="0.75">
      <c r="A1204" t="s">
        <v>8219</v>
      </c>
      <c r="B1204">
        <v>89</v>
      </c>
      <c r="D1204" t="s">
        <v>8221</v>
      </c>
      <c r="E1204">
        <v>24</v>
      </c>
    </row>
    <row r="1205" spans="1:5" x14ac:dyDescent="0.75">
      <c r="A1205" t="s">
        <v>8219</v>
      </c>
      <c r="B1205">
        <v>3355</v>
      </c>
      <c r="D1205" t="s">
        <v>8221</v>
      </c>
      <c r="E1205">
        <v>0</v>
      </c>
    </row>
    <row r="1206" spans="1:5" x14ac:dyDescent="0.75">
      <c r="A1206" t="s">
        <v>8219</v>
      </c>
      <c r="B1206">
        <v>537</v>
      </c>
      <c r="D1206" t="s">
        <v>8221</v>
      </c>
      <c r="E1206">
        <v>39</v>
      </c>
    </row>
    <row r="1207" spans="1:5" x14ac:dyDescent="0.75">
      <c r="A1207" t="s">
        <v>8219</v>
      </c>
      <c r="B1207">
        <v>125</v>
      </c>
      <c r="D1207" t="s">
        <v>8221</v>
      </c>
      <c r="E1207">
        <v>6</v>
      </c>
    </row>
    <row r="1208" spans="1:5" x14ac:dyDescent="0.75">
      <c r="A1208" t="s">
        <v>8219</v>
      </c>
      <c r="B1208">
        <v>163</v>
      </c>
      <c r="D1208" t="s">
        <v>8221</v>
      </c>
      <c r="E1208">
        <v>4</v>
      </c>
    </row>
    <row r="1209" spans="1:5" x14ac:dyDescent="0.75">
      <c r="A1209" t="s">
        <v>8219</v>
      </c>
      <c r="B1209">
        <v>283</v>
      </c>
      <c r="D1209" t="s">
        <v>8221</v>
      </c>
      <c r="E1209">
        <v>3</v>
      </c>
    </row>
    <row r="1210" spans="1:5" x14ac:dyDescent="0.75">
      <c r="A1210" t="s">
        <v>8219</v>
      </c>
      <c r="B1210">
        <v>352</v>
      </c>
      <c r="D1210" t="s">
        <v>8221</v>
      </c>
      <c r="E1210">
        <v>53</v>
      </c>
    </row>
    <row r="1211" spans="1:5" x14ac:dyDescent="0.75">
      <c r="A1211" t="s">
        <v>8219</v>
      </c>
      <c r="B1211">
        <v>94</v>
      </c>
      <c r="D1211" t="s">
        <v>8221</v>
      </c>
      <c r="E1211">
        <v>1</v>
      </c>
    </row>
    <row r="1212" spans="1:5" x14ac:dyDescent="0.75">
      <c r="A1212" t="s">
        <v>8219</v>
      </c>
      <c r="B1212">
        <v>67</v>
      </c>
      <c r="D1212" t="s">
        <v>8221</v>
      </c>
      <c r="E1212">
        <v>2</v>
      </c>
    </row>
    <row r="1213" spans="1:5" x14ac:dyDescent="0.75">
      <c r="A1213" t="s">
        <v>8219</v>
      </c>
      <c r="B1213">
        <v>221</v>
      </c>
      <c r="D1213" t="s">
        <v>8221</v>
      </c>
      <c r="E1213">
        <v>25</v>
      </c>
    </row>
    <row r="1214" spans="1:5" x14ac:dyDescent="0.75">
      <c r="A1214" t="s">
        <v>8219</v>
      </c>
      <c r="B1214">
        <v>2165</v>
      </c>
      <c r="D1214" t="s">
        <v>8221</v>
      </c>
      <c r="E1214">
        <v>6</v>
      </c>
    </row>
    <row r="1215" spans="1:5" x14ac:dyDescent="0.75">
      <c r="A1215" t="s">
        <v>8219</v>
      </c>
      <c r="B1215">
        <v>179</v>
      </c>
      <c r="D1215" t="s">
        <v>8221</v>
      </c>
      <c r="E1215">
        <v>0</v>
      </c>
    </row>
    <row r="1216" spans="1:5" x14ac:dyDescent="0.75">
      <c r="A1216" t="s">
        <v>8219</v>
      </c>
      <c r="B1216">
        <v>123</v>
      </c>
      <c r="D1216" t="s">
        <v>8221</v>
      </c>
      <c r="E1216">
        <v>12</v>
      </c>
    </row>
    <row r="1217" spans="1:5" x14ac:dyDescent="0.75">
      <c r="A1217" t="s">
        <v>8219</v>
      </c>
      <c r="B1217">
        <v>1104</v>
      </c>
      <c r="D1217" t="s">
        <v>8221</v>
      </c>
      <c r="E1217">
        <v>0</v>
      </c>
    </row>
    <row r="1218" spans="1:5" x14ac:dyDescent="0.75">
      <c r="A1218" t="s">
        <v>8219</v>
      </c>
      <c r="B1218">
        <v>403</v>
      </c>
      <c r="D1218" t="s">
        <v>8221</v>
      </c>
      <c r="E1218">
        <v>36</v>
      </c>
    </row>
    <row r="1219" spans="1:5" x14ac:dyDescent="0.75">
      <c r="A1219" t="s">
        <v>8219</v>
      </c>
      <c r="B1219">
        <v>109</v>
      </c>
      <c r="D1219" t="s">
        <v>8221</v>
      </c>
      <c r="E1219">
        <v>0</v>
      </c>
    </row>
    <row r="1220" spans="1:5" x14ac:dyDescent="0.75">
      <c r="A1220" t="s">
        <v>8219</v>
      </c>
      <c r="B1220">
        <v>372</v>
      </c>
      <c r="D1220" t="s">
        <v>8221</v>
      </c>
      <c r="E1220">
        <v>2</v>
      </c>
    </row>
    <row r="1221" spans="1:5" x14ac:dyDescent="0.75">
      <c r="A1221" t="s">
        <v>8219</v>
      </c>
      <c r="B1221">
        <v>311</v>
      </c>
      <c r="D1221" t="s">
        <v>8221</v>
      </c>
      <c r="E1221">
        <v>1</v>
      </c>
    </row>
    <row r="1222" spans="1:5" x14ac:dyDescent="0.75">
      <c r="A1222" t="s">
        <v>8219</v>
      </c>
      <c r="B1222">
        <v>61</v>
      </c>
      <c r="D1222" t="s">
        <v>8221</v>
      </c>
      <c r="E1222">
        <v>59</v>
      </c>
    </row>
    <row r="1223" spans="1:5" x14ac:dyDescent="0.75">
      <c r="A1223" t="s">
        <v>8219</v>
      </c>
      <c r="B1223">
        <v>115</v>
      </c>
      <c r="D1223" t="s">
        <v>8221</v>
      </c>
      <c r="E1223">
        <v>1</v>
      </c>
    </row>
    <row r="1224" spans="1:5" x14ac:dyDescent="0.75">
      <c r="A1224" t="s">
        <v>8219</v>
      </c>
      <c r="B1224">
        <v>111</v>
      </c>
      <c r="D1224" t="s">
        <v>8221</v>
      </c>
      <c r="E1224">
        <v>31</v>
      </c>
    </row>
    <row r="1225" spans="1:5" x14ac:dyDescent="0.75">
      <c r="A1225" t="s">
        <v>8219</v>
      </c>
      <c r="B1225">
        <v>337</v>
      </c>
      <c r="D1225" t="s">
        <v>8221</v>
      </c>
      <c r="E1225">
        <v>18</v>
      </c>
    </row>
    <row r="1226" spans="1:5" x14ac:dyDescent="0.75">
      <c r="A1226" t="s">
        <v>8219</v>
      </c>
      <c r="B1226">
        <v>9</v>
      </c>
      <c r="D1226" t="s">
        <v>8221</v>
      </c>
      <c r="E1226">
        <v>10</v>
      </c>
    </row>
    <row r="1227" spans="1:5" x14ac:dyDescent="0.75">
      <c r="A1227" t="s">
        <v>8219</v>
      </c>
      <c r="B1227">
        <v>120</v>
      </c>
      <c r="D1227" t="s">
        <v>8221</v>
      </c>
      <c r="E1227">
        <v>0</v>
      </c>
    </row>
    <row r="1228" spans="1:5" x14ac:dyDescent="0.75">
      <c r="A1228" t="s">
        <v>8219</v>
      </c>
      <c r="B1228">
        <v>102</v>
      </c>
      <c r="D1228" t="s">
        <v>8221</v>
      </c>
      <c r="E1228">
        <v>14</v>
      </c>
    </row>
    <row r="1229" spans="1:5" x14ac:dyDescent="0.75">
      <c r="A1229" t="s">
        <v>8219</v>
      </c>
      <c r="B1229">
        <v>186</v>
      </c>
      <c r="D1229" t="s">
        <v>8221</v>
      </c>
      <c r="E1229">
        <v>2</v>
      </c>
    </row>
    <row r="1230" spans="1:5" x14ac:dyDescent="0.75">
      <c r="A1230" t="s">
        <v>8219</v>
      </c>
      <c r="B1230">
        <v>15</v>
      </c>
      <c r="D1230" t="s">
        <v>8221</v>
      </c>
      <c r="E1230">
        <v>1</v>
      </c>
    </row>
    <row r="1231" spans="1:5" x14ac:dyDescent="0.75">
      <c r="A1231" t="s">
        <v>8219</v>
      </c>
      <c r="B1231">
        <v>67</v>
      </c>
      <c r="D1231" t="s">
        <v>8221</v>
      </c>
      <c r="E1231">
        <v>3</v>
      </c>
    </row>
    <row r="1232" spans="1:5" x14ac:dyDescent="0.75">
      <c r="A1232" t="s">
        <v>8219</v>
      </c>
      <c r="B1232">
        <v>130</v>
      </c>
      <c r="D1232" t="s">
        <v>8221</v>
      </c>
      <c r="E1232">
        <v>0</v>
      </c>
    </row>
    <row r="1233" spans="1:5" x14ac:dyDescent="0.75">
      <c r="A1233" t="s">
        <v>8219</v>
      </c>
      <c r="B1233">
        <v>16</v>
      </c>
      <c r="D1233" t="s">
        <v>8221</v>
      </c>
      <c r="E1233">
        <v>2</v>
      </c>
    </row>
    <row r="1234" spans="1:5" x14ac:dyDescent="0.75">
      <c r="A1234" t="s">
        <v>8219</v>
      </c>
      <c r="B1234">
        <v>67</v>
      </c>
      <c r="D1234" t="s">
        <v>8221</v>
      </c>
      <c r="E1234">
        <v>0</v>
      </c>
    </row>
    <row r="1235" spans="1:5" x14ac:dyDescent="0.75">
      <c r="A1235" t="s">
        <v>8219</v>
      </c>
      <c r="B1235">
        <v>124</v>
      </c>
      <c r="D1235" t="s">
        <v>8221</v>
      </c>
      <c r="E1235">
        <v>12</v>
      </c>
    </row>
    <row r="1236" spans="1:5" x14ac:dyDescent="0.75">
      <c r="A1236" t="s">
        <v>8219</v>
      </c>
      <c r="B1236">
        <v>80</v>
      </c>
      <c r="D1236" t="s">
        <v>8221</v>
      </c>
      <c r="E1236">
        <v>1</v>
      </c>
    </row>
    <row r="1237" spans="1:5" x14ac:dyDescent="0.75">
      <c r="A1237" t="s">
        <v>8219</v>
      </c>
      <c r="B1237">
        <v>282</v>
      </c>
      <c r="D1237" t="s">
        <v>8221</v>
      </c>
      <c r="E1237">
        <v>8</v>
      </c>
    </row>
    <row r="1238" spans="1:5" x14ac:dyDescent="0.75">
      <c r="A1238" t="s">
        <v>8219</v>
      </c>
      <c r="B1238">
        <v>68</v>
      </c>
      <c r="D1238" t="s">
        <v>8221</v>
      </c>
      <c r="E1238">
        <v>2</v>
      </c>
    </row>
    <row r="1239" spans="1:5" x14ac:dyDescent="0.75">
      <c r="A1239" t="s">
        <v>8219</v>
      </c>
      <c r="B1239">
        <v>86</v>
      </c>
      <c r="D1239" t="s">
        <v>8221</v>
      </c>
      <c r="E1239">
        <v>31</v>
      </c>
    </row>
    <row r="1240" spans="1:5" x14ac:dyDescent="0.75">
      <c r="A1240" t="s">
        <v>8219</v>
      </c>
      <c r="B1240">
        <v>115</v>
      </c>
      <c r="D1240" t="s">
        <v>8221</v>
      </c>
      <c r="E1240">
        <v>5</v>
      </c>
    </row>
    <row r="1241" spans="1:5" x14ac:dyDescent="0.75">
      <c r="A1241" t="s">
        <v>8219</v>
      </c>
      <c r="B1241">
        <v>75</v>
      </c>
      <c r="D1241" t="s">
        <v>8221</v>
      </c>
      <c r="E1241">
        <v>1</v>
      </c>
    </row>
    <row r="1242" spans="1:5" x14ac:dyDescent="0.75">
      <c r="A1242" t="s">
        <v>8219</v>
      </c>
      <c r="B1242">
        <v>43</v>
      </c>
      <c r="D1242" t="s">
        <v>8221</v>
      </c>
      <c r="E1242">
        <v>12</v>
      </c>
    </row>
    <row r="1243" spans="1:5" x14ac:dyDescent="0.75">
      <c r="A1243" t="s">
        <v>8219</v>
      </c>
      <c r="B1243">
        <v>48</v>
      </c>
      <c r="D1243" t="s">
        <v>8221</v>
      </c>
      <c r="E1243">
        <v>4</v>
      </c>
    </row>
    <row r="1244" spans="1:5" x14ac:dyDescent="0.75">
      <c r="A1244" t="s">
        <v>8219</v>
      </c>
      <c r="B1244">
        <v>52</v>
      </c>
      <c r="D1244" t="s">
        <v>8221</v>
      </c>
      <c r="E1244">
        <v>0</v>
      </c>
    </row>
    <row r="1245" spans="1:5" x14ac:dyDescent="0.75">
      <c r="A1245" t="s">
        <v>8219</v>
      </c>
      <c r="B1245">
        <v>43</v>
      </c>
      <c r="D1245" t="s">
        <v>8221</v>
      </c>
      <c r="E1245">
        <v>7</v>
      </c>
    </row>
    <row r="1246" spans="1:5" x14ac:dyDescent="0.75">
      <c r="A1246" t="s">
        <v>8219</v>
      </c>
      <c r="B1246">
        <v>58</v>
      </c>
      <c r="D1246" t="s">
        <v>8221</v>
      </c>
      <c r="E1246">
        <v>2</v>
      </c>
    </row>
    <row r="1247" spans="1:5" x14ac:dyDescent="0.75">
      <c r="A1247" t="s">
        <v>8219</v>
      </c>
      <c r="B1247">
        <v>47</v>
      </c>
      <c r="D1247" t="s">
        <v>8221</v>
      </c>
      <c r="E1247">
        <v>1</v>
      </c>
    </row>
    <row r="1248" spans="1:5" x14ac:dyDescent="0.75">
      <c r="A1248" t="s">
        <v>8219</v>
      </c>
      <c r="B1248">
        <v>36</v>
      </c>
      <c r="D1248" t="s">
        <v>8221</v>
      </c>
      <c r="E1248">
        <v>4</v>
      </c>
    </row>
    <row r="1249" spans="1:5" x14ac:dyDescent="0.75">
      <c r="A1249" t="s">
        <v>8219</v>
      </c>
      <c r="B1249">
        <v>17</v>
      </c>
      <c r="D1249" t="s">
        <v>8221</v>
      </c>
      <c r="E1249">
        <v>6</v>
      </c>
    </row>
    <row r="1250" spans="1:5" x14ac:dyDescent="0.75">
      <c r="A1250" t="s">
        <v>8219</v>
      </c>
      <c r="B1250">
        <v>104</v>
      </c>
      <c r="D1250" t="s">
        <v>8221</v>
      </c>
      <c r="E1250">
        <v>8</v>
      </c>
    </row>
    <row r="1251" spans="1:5" x14ac:dyDescent="0.75">
      <c r="A1251" t="s">
        <v>8219</v>
      </c>
      <c r="B1251">
        <v>47</v>
      </c>
      <c r="D1251" t="s">
        <v>8221</v>
      </c>
      <c r="E1251">
        <v>14</v>
      </c>
    </row>
    <row r="1252" spans="1:5" x14ac:dyDescent="0.75">
      <c r="A1252" t="s">
        <v>8219</v>
      </c>
      <c r="B1252">
        <v>38</v>
      </c>
      <c r="D1252" t="s">
        <v>8221</v>
      </c>
      <c r="E1252">
        <v>0</v>
      </c>
    </row>
    <row r="1253" spans="1:5" x14ac:dyDescent="0.75">
      <c r="A1253" t="s">
        <v>8219</v>
      </c>
      <c r="B1253">
        <v>81</v>
      </c>
      <c r="D1253" t="s">
        <v>8221</v>
      </c>
      <c r="E1253">
        <v>4</v>
      </c>
    </row>
    <row r="1254" spans="1:5" x14ac:dyDescent="0.75">
      <c r="A1254" t="s">
        <v>8219</v>
      </c>
      <c r="B1254">
        <v>55</v>
      </c>
      <c r="D1254" t="s">
        <v>8221</v>
      </c>
      <c r="E1254">
        <v>0</v>
      </c>
    </row>
    <row r="1255" spans="1:5" x14ac:dyDescent="0.75">
      <c r="A1255" t="s">
        <v>8219</v>
      </c>
      <c r="B1255">
        <v>41</v>
      </c>
      <c r="D1255" t="s">
        <v>8221</v>
      </c>
      <c r="E1255">
        <v>0</v>
      </c>
    </row>
    <row r="1256" spans="1:5" x14ac:dyDescent="0.75">
      <c r="A1256" t="s">
        <v>8219</v>
      </c>
      <c r="B1256">
        <v>79</v>
      </c>
      <c r="D1256" t="s">
        <v>8221</v>
      </c>
      <c r="E1256">
        <v>1</v>
      </c>
    </row>
    <row r="1257" spans="1:5" x14ac:dyDescent="0.75">
      <c r="A1257" t="s">
        <v>8219</v>
      </c>
      <c r="B1257">
        <v>16</v>
      </c>
      <c r="D1257" t="s">
        <v>8221</v>
      </c>
      <c r="E1257">
        <v>1</v>
      </c>
    </row>
    <row r="1258" spans="1:5" x14ac:dyDescent="0.75">
      <c r="A1258" t="s">
        <v>8219</v>
      </c>
      <c r="B1258">
        <v>8</v>
      </c>
      <c r="D1258" t="s">
        <v>8221</v>
      </c>
      <c r="E1258">
        <v>1</v>
      </c>
    </row>
    <row r="1259" spans="1:5" x14ac:dyDescent="0.75">
      <c r="A1259" t="s">
        <v>8219</v>
      </c>
      <c r="B1259">
        <v>95</v>
      </c>
      <c r="D1259" t="s">
        <v>8221</v>
      </c>
      <c r="E1259">
        <v>1</v>
      </c>
    </row>
    <row r="1260" spans="1:5" x14ac:dyDescent="0.75">
      <c r="A1260" t="s">
        <v>8219</v>
      </c>
      <c r="B1260">
        <v>25</v>
      </c>
      <c r="D1260" t="s">
        <v>8221</v>
      </c>
      <c r="E1260">
        <v>4</v>
      </c>
    </row>
    <row r="1261" spans="1:5" x14ac:dyDescent="0.75">
      <c r="A1261" t="s">
        <v>8219</v>
      </c>
      <c r="B1261">
        <v>19</v>
      </c>
      <c r="D1261" t="s">
        <v>8221</v>
      </c>
      <c r="E1261">
        <v>0</v>
      </c>
    </row>
    <row r="1262" spans="1:5" x14ac:dyDescent="0.75">
      <c r="A1262" t="s">
        <v>8219</v>
      </c>
      <c r="B1262">
        <v>90</v>
      </c>
      <c r="D1262" t="s">
        <v>8221</v>
      </c>
      <c r="E1262">
        <v>0</v>
      </c>
    </row>
    <row r="1263" spans="1:5" x14ac:dyDescent="0.75">
      <c r="A1263" t="s">
        <v>8219</v>
      </c>
      <c r="B1263">
        <v>41</v>
      </c>
      <c r="D1263" t="s">
        <v>8221</v>
      </c>
      <c r="E1263">
        <v>2</v>
      </c>
    </row>
    <row r="1264" spans="1:5" x14ac:dyDescent="0.75">
      <c r="A1264" t="s">
        <v>8219</v>
      </c>
      <c r="B1264">
        <v>30</v>
      </c>
      <c r="D1264" t="s">
        <v>8221</v>
      </c>
      <c r="E1264">
        <v>24</v>
      </c>
    </row>
    <row r="1265" spans="1:5" x14ac:dyDescent="0.75">
      <c r="A1265" t="s">
        <v>8219</v>
      </c>
      <c r="B1265">
        <v>38</v>
      </c>
      <c r="D1265" t="s">
        <v>8221</v>
      </c>
      <c r="E1265">
        <v>1</v>
      </c>
    </row>
    <row r="1266" spans="1:5" x14ac:dyDescent="0.75">
      <c r="A1266" t="s">
        <v>8219</v>
      </c>
      <c r="B1266">
        <v>65</v>
      </c>
      <c r="D1266" t="s">
        <v>8221</v>
      </c>
      <c r="E1266">
        <v>2</v>
      </c>
    </row>
    <row r="1267" spans="1:5" x14ac:dyDescent="0.75">
      <c r="A1267" t="s">
        <v>8219</v>
      </c>
      <c r="B1267">
        <v>75</v>
      </c>
      <c r="D1267" t="s">
        <v>8221</v>
      </c>
      <c r="E1267">
        <v>1</v>
      </c>
    </row>
    <row r="1268" spans="1:5" x14ac:dyDescent="0.75">
      <c r="A1268" t="s">
        <v>8219</v>
      </c>
      <c r="B1268">
        <v>16</v>
      </c>
      <c r="D1268" t="s">
        <v>8221</v>
      </c>
      <c r="E1268">
        <v>37</v>
      </c>
    </row>
    <row r="1269" spans="1:5" x14ac:dyDescent="0.75">
      <c r="A1269" t="s">
        <v>8219</v>
      </c>
      <c r="B1269">
        <v>10</v>
      </c>
      <c r="D1269" t="s">
        <v>8221</v>
      </c>
      <c r="E1269">
        <v>5</v>
      </c>
    </row>
    <row r="1270" spans="1:5" x14ac:dyDescent="0.75">
      <c r="A1270" t="s">
        <v>8219</v>
      </c>
      <c r="B1270">
        <v>27</v>
      </c>
      <c r="D1270" t="s">
        <v>8221</v>
      </c>
      <c r="E1270">
        <v>4</v>
      </c>
    </row>
    <row r="1271" spans="1:5" x14ac:dyDescent="0.75">
      <c r="A1271" t="s">
        <v>8219</v>
      </c>
      <c r="B1271">
        <v>259</v>
      </c>
      <c r="D1271" t="s">
        <v>8221</v>
      </c>
      <c r="E1271">
        <v>16</v>
      </c>
    </row>
    <row r="1272" spans="1:5" x14ac:dyDescent="0.75">
      <c r="A1272" t="s">
        <v>8219</v>
      </c>
      <c r="B1272">
        <v>39</v>
      </c>
      <c r="D1272" t="s">
        <v>8221</v>
      </c>
      <c r="E1272">
        <v>9</v>
      </c>
    </row>
    <row r="1273" spans="1:5" x14ac:dyDescent="0.75">
      <c r="A1273" t="s">
        <v>8219</v>
      </c>
      <c r="B1273">
        <v>42</v>
      </c>
      <c r="D1273" t="s">
        <v>8221</v>
      </c>
      <c r="E1273">
        <v>0</v>
      </c>
    </row>
    <row r="1274" spans="1:5" x14ac:dyDescent="0.75">
      <c r="A1274" t="s">
        <v>8219</v>
      </c>
      <c r="B1274">
        <v>10</v>
      </c>
      <c r="D1274" t="s">
        <v>8221</v>
      </c>
      <c r="E1274">
        <v>40</v>
      </c>
    </row>
    <row r="1275" spans="1:5" x14ac:dyDescent="0.75">
      <c r="A1275" t="s">
        <v>8219</v>
      </c>
      <c r="B1275">
        <v>56</v>
      </c>
      <c r="D1275" t="s">
        <v>8221</v>
      </c>
      <c r="E1275">
        <v>0</v>
      </c>
    </row>
    <row r="1276" spans="1:5" x14ac:dyDescent="0.75">
      <c r="A1276" t="s">
        <v>8219</v>
      </c>
      <c r="B1276">
        <v>20</v>
      </c>
      <c r="D1276" t="s">
        <v>8221</v>
      </c>
      <c r="E1276">
        <v>2</v>
      </c>
    </row>
    <row r="1277" spans="1:5" x14ac:dyDescent="0.75">
      <c r="A1277" t="s">
        <v>8219</v>
      </c>
      <c r="B1277">
        <v>170</v>
      </c>
      <c r="D1277" t="s">
        <v>8221</v>
      </c>
      <c r="E1277">
        <v>1</v>
      </c>
    </row>
    <row r="1278" spans="1:5" x14ac:dyDescent="0.75">
      <c r="A1278" t="s">
        <v>8219</v>
      </c>
      <c r="B1278">
        <v>29</v>
      </c>
      <c r="D1278" t="s">
        <v>8221</v>
      </c>
      <c r="E1278">
        <v>9</v>
      </c>
    </row>
    <row r="1279" spans="1:5" x14ac:dyDescent="0.75">
      <c r="A1279" t="s">
        <v>8219</v>
      </c>
      <c r="B1279">
        <v>132</v>
      </c>
      <c r="D1279" t="s">
        <v>8221</v>
      </c>
      <c r="E1279">
        <v>34</v>
      </c>
    </row>
    <row r="1280" spans="1:5" x14ac:dyDescent="0.75">
      <c r="A1280" t="s">
        <v>8219</v>
      </c>
      <c r="B1280">
        <v>27</v>
      </c>
      <c r="D1280" t="s">
        <v>8221</v>
      </c>
      <c r="E1280">
        <v>23</v>
      </c>
    </row>
    <row r="1281" spans="1:5" x14ac:dyDescent="0.75">
      <c r="A1281" t="s">
        <v>8219</v>
      </c>
      <c r="B1281">
        <v>26</v>
      </c>
      <c r="D1281" t="s">
        <v>8221</v>
      </c>
      <c r="E1281">
        <v>19</v>
      </c>
    </row>
    <row r="1282" spans="1:5" x14ac:dyDescent="0.75">
      <c r="A1282" t="s">
        <v>8219</v>
      </c>
      <c r="B1282">
        <v>43</v>
      </c>
      <c r="D1282" t="s">
        <v>8221</v>
      </c>
      <c r="E1282">
        <v>50</v>
      </c>
    </row>
    <row r="1283" spans="1:5" x14ac:dyDescent="0.75">
      <c r="A1283" t="s">
        <v>8219</v>
      </c>
      <c r="B1283">
        <v>80</v>
      </c>
      <c r="D1283" t="s">
        <v>8221</v>
      </c>
      <c r="E1283">
        <v>12</v>
      </c>
    </row>
    <row r="1284" spans="1:5" x14ac:dyDescent="0.75">
      <c r="A1284" t="s">
        <v>8219</v>
      </c>
      <c r="B1284">
        <v>33</v>
      </c>
      <c r="D1284" t="s">
        <v>8221</v>
      </c>
      <c r="E1284">
        <v>8</v>
      </c>
    </row>
    <row r="1285" spans="1:5" x14ac:dyDescent="0.75">
      <c r="A1285" t="s">
        <v>8219</v>
      </c>
      <c r="B1285">
        <v>71</v>
      </c>
      <c r="D1285" t="s">
        <v>8221</v>
      </c>
      <c r="E1285">
        <v>9</v>
      </c>
    </row>
    <row r="1286" spans="1:5" x14ac:dyDescent="0.75">
      <c r="A1286" t="s">
        <v>8219</v>
      </c>
      <c r="B1286">
        <v>81</v>
      </c>
      <c r="D1286" t="s">
        <v>8221</v>
      </c>
      <c r="E1286">
        <v>43</v>
      </c>
    </row>
    <row r="1287" spans="1:5" x14ac:dyDescent="0.75">
      <c r="A1287" t="s">
        <v>8219</v>
      </c>
      <c r="B1287">
        <v>76</v>
      </c>
      <c r="D1287" t="s">
        <v>8221</v>
      </c>
      <c r="E1287">
        <v>28</v>
      </c>
    </row>
    <row r="1288" spans="1:5" x14ac:dyDescent="0.75">
      <c r="A1288" t="s">
        <v>8219</v>
      </c>
      <c r="B1288">
        <v>48</v>
      </c>
      <c r="D1288" t="s">
        <v>8221</v>
      </c>
      <c r="E1288">
        <v>4</v>
      </c>
    </row>
    <row r="1289" spans="1:5" x14ac:dyDescent="0.75">
      <c r="A1289" t="s">
        <v>8219</v>
      </c>
      <c r="B1289">
        <v>61</v>
      </c>
      <c r="D1289" t="s">
        <v>8221</v>
      </c>
      <c r="E1289">
        <v>24</v>
      </c>
    </row>
    <row r="1290" spans="1:5" x14ac:dyDescent="0.75">
      <c r="A1290" t="s">
        <v>8219</v>
      </c>
      <c r="B1290">
        <v>60</v>
      </c>
      <c r="D1290" t="s">
        <v>8221</v>
      </c>
      <c r="E1290">
        <v>2</v>
      </c>
    </row>
    <row r="1291" spans="1:5" x14ac:dyDescent="0.75">
      <c r="A1291" t="s">
        <v>8219</v>
      </c>
      <c r="B1291">
        <v>136</v>
      </c>
      <c r="D1291" t="s">
        <v>8221</v>
      </c>
      <c r="E1291">
        <v>2</v>
      </c>
    </row>
    <row r="1292" spans="1:5" x14ac:dyDescent="0.75">
      <c r="A1292" t="s">
        <v>8219</v>
      </c>
      <c r="B1292">
        <v>14</v>
      </c>
      <c r="D1292" t="s">
        <v>8221</v>
      </c>
      <c r="E1292">
        <v>20</v>
      </c>
    </row>
    <row r="1293" spans="1:5" x14ac:dyDescent="0.75">
      <c r="A1293" t="s">
        <v>8219</v>
      </c>
      <c r="B1293">
        <v>78</v>
      </c>
      <c r="D1293" t="s">
        <v>8221</v>
      </c>
      <c r="E1293">
        <v>1</v>
      </c>
    </row>
    <row r="1294" spans="1:5" x14ac:dyDescent="0.75">
      <c r="A1294" t="s">
        <v>8219</v>
      </c>
      <c r="B1294">
        <v>4</v>
      </c>
      <c r="D1294" t="s">
        <v>8221</v>
      </c>
      <c r="E1294">
        <v>1</v>
      </c>
    </row>
    <row r="1295" spans="1:5" x14ac:dyDescent="0.75">
      <c r="A1295" t="s">
        <v>8219</v>
      </c>
      <c r="B1295">
        <v>11</v>
      </c>
      <c r="D1295" t="s">
        <v>8221</v>
      </c>
      <c r="E1295">
        <v>4</v>
      </c>
    </row>
    <row r="1296" spans="1:5" x14ac:dyDescent="0.75">
      <c r="A1296" t="s">
        <v>8219</v>
      </c>
      <c r="B1296">
        <v>185</v>
      </c>
      <c r="D1296" t="s">
        <v>8221</v>
      </c>
      <c r="E1296">
        <v>1</v>
      </c>
    </row>
    <row r="1297" spans="1:5" x14ac:dyDescent="0.75">
      <c r="A1297" t="s">
        <v>8219</v>
      </c>
      <c r="B1297">
        <v>59</v>
      </c>
      <c r="D1297" t="s">
        <v>8221</v>
      </c>
      <c r="E1297">
        <v>1</v>
      </c>
    </row>
    <row r="1298" spans="1:5" x14ac:dyDescent="0.75">
      <c r="A1298" t="s">
        <v>8219</v>
      </c>
      <c r="B1298">
        <v>27</v>
      </c>
      <c r="D1298" t="s">
        <v>8221</v>
      </c>
      <c r="E1298">
        <v>13</v>
      </c>
    </row>
    <row r="1299" spans="1:5" x14ac:dyDescent="0.75">
      <c r="A1299" t="s">
        <v>8219</v>
      </c>
      <c r="B1299">
        <v>63</v>
      </c>
      <c r="D1299" t="s">
        <v>8221</v>
      </c>
      <c r="E1299">
        <v>1</v>
      </c>
    </row>
    <row r="1300" spans="1:5" x14ac:dyDescent="0.75">
      <c r="A1300" t="s">
        <v>8219</v>
      </c>
      <c r="B1300">
        <v>13</v>
      </c>
      <c r="D1300" t="s">
        <v>8221</v>
      </c>
      <c r="E1300">
        <v>1</v>
      </c>
    </row>
    <row r="1301" spans="1:5" x14ac:dyDescent="0.75">
      <c r="A1301" t="s">
        <v>8219</v>
      </c>
      <c r="B1301">
        <v>13</v>
      </c>
      <c r="D1301" t="s">
        <v>8221</v>
      </c>
      <c r="E1301">
        <v>0</v>
      </c>
    </row>
    <row r="1302" spans="1:5" x14ac:dyDescent="0.75">
      <c r="A1302" t="s">
        <v>8219</v>
      </c>
      <c r="B1302">
        <v>57</v>
      </c>
      <c r="D1302" t="s">
        <v>8221</v>
      </c>
      <c r="E1302">
        <v>3</v>
      </c>
    </row>
    <row r="1303" spans="1:5" x14ac:dyDescent="0.75">
      <c r="A1303" t="s">
        <v>8219</v>
      </c>
      <c r="B1303">
        <v>61</v>
      </c>
      <c r="D1303" t="s">
        <v>8221</v>
      </c>
      <c r="E1303">
        <v>14</v>
      </c>
    </row>
    <row r="1304" spans="1:5" x14ac:dyDescent="0.75">
      <c r="A1304" t="s">
        <v>8219</v>
      </c>
      <c r="B1304">
        <v>65</v>
      </c>
      <c r="D1304" t="s">
        <v>8221</v>
      </c>
      <c r="E1304">
        <v>2</v>
      </c>
    </row>
    <row r="1305" spans="1:5" x14ac:dyDescent="0.75">
      <c r="A1305" t="s">
        <v>8219</v>
      </c>
      <c r="B1305">
        <v>134</v>
      </c>
      <c r="D1305" t="s">
        <v>8221</v>
      </c>
      <c r="E1305">
        <v>5</v>
      </c>
    </row>
    <row r="1306" spans="1:5" x14ac:dyDescent="0.75">
      <c r="A1306" t="s">
        <v>8219</v>
      </c>
      <c r="B1306">
        <v>37</v>
      </c>
      <c r="D1306" t="s">
        <v>8221</v>
      </c>
      <c r="E1306">
        <v>14</v>
      </c>
    </row>
    <row r="1307" spans="1:5" x14ac:dyDescent="0.75">
      <c r="A1307" t="s">
        <v>8219</v>
      </c>
      <c r="B1307">
        <v>37</v>
      </c>
      <c r="D1307" t="s">
        <v>8221</v>
      </c>
      <c r="E1307">
        <v>9</v>
      </c>
    </row>
    <row r="1308" spans="1:5" x14ac:dyDescent="0.75">
      <c r="A1308" t="s">
        <v>8219</v>
      </c>
      <c r="B1308">
        <v>150</v>
      </c>
      <c r="D1308" t="s">
        <v>8221</v>
      </c>
      <c r="E1308">
        <v>8</v>
      </c>
    </row>
    <row r="1309" spans="1:5" x14ac:dyDescent="0.75">
      <c r="A1309" t="s">
        <v>8219</v>
      </c>
      <c r="B1309">
        <v>56</v>
      </c>
      <c r="D1309" t="s">
        <v>8221</v>
      </c>
      <c r="E1309">
        <v>7</v>
      </c>
    </row>
    <row r="1310" spans="1:5" x14ac:dyDescent="0.75">
      <c r="A1310" t="s">
        <v>8219</v>
      </c>
      <c r="B1310">
        <v>18</v>
      </c>
      <c r="D1310" t="s">
        <v>8221</v>
      </c>
      <c r="E1310">
        <v>0</v>
      </c>
    </row>
    <row r="1311" spans="1:5" x14ac:dyDescent="0.75">
      <c r="A1311" t="s">
        <v>8219</v>
      </c>
      <c r="B1311">
        <v>60</v>
      </c>
      <c r="D1311" t="s">
        <v>8221</v>
      </c>
      <c r="E1311">
        <v>84</v>
      </c>
    </row>
    <row r="1312" spans="1:5" x14ac:dyDescent="0.75">
      <c r="A1312" t="s">
        <v>8219</v>
      </c>
      <c r="B1312">
        <v>67</v>
      </c>
      <c r="D1312" t="s">
        <v>8221</v>
      </c>
      <c r="E1312">
        <v>11</v>
      </c>
    </row>
    <row r="1313" spans="1:5" x14ac:dyDescent="0.75">
      <c r="A1313" t="s">
        <v>8219</v>
      </c>
      <c r="B1313">
        <v>35</v>
      </c>
      <c r="D1313" t="s">
        <v>8221</v>
      </c>
      <c r="E1313">
        <v>1</v>
      </c>
    </row>
    <row r="1314" spans="1:5" x14ac:dyDescent="0.75">
      <c r="A1314" t="s">
        <v>8219</v>
      </c>
      <c r="B1314">
        <v>34</v>
      </c>
      <c r="D1314" t="s">
        <v>8221</v>
      </c>
      <c r="E1314">
        <v>4</v>
      </c>
    </row>
    <row r="1315" spans="1:5" x14ac:dyDescent="0.75">
      <c r="A1315" t="s">
        <v>8219</v>
      </c>
      <c r="B1315">
        <v>36</v>
      </c>
      <c r="D1315" t="s">
        <v>8221</v>
      </c>
      <c r="E1315">
        <v>10</v>
      </c>
    </row>
    <row r="1316" spans="1:5" x14ac:dyDescent="0.75">
      <c r="A1316" t="s">
        <v>8219</v>
      </c>
      <c r="B1316">
        <v>18</v>
      </c>
      <c r="D1316" t="s">
        <v>8221</v>
      </c>
      <c r="E1316">
        <v>16</v>
      </c>
    </row>
    <row r="1317" spans="1:5" x14ac:dyDescent="0.75">
      <c r="A1317" t="s">
        <v>8219</v>
      </c>
      <c r="B1317">
        <v>25</v>
      </c>
      <c r="D1317" t="s">
        <v>8221</v>
      </c>
      <c r="E1317">
        <v>2</v>
      </c>
    </row>
    <row r="1318" spans="1:5" x14ac:dyDescent="0.75">
      <c r="A1318" t="s">
        <v>8219</v>
      </c>
      <c r="B1318">
        <v>21</v>
      </c>
      <c r="D1318" t="s">
        <v>8221</v>
      </c>
      <c r="E1318">
        <v>5</v>
      </c>
    </row>
    <row r="1319" spans="1:5" x14ac:dyDescent="0.75">
      <c r="A1319" t="s">
        <v>8219</v>
      </c>
      <c r="B1319">
        <v>151</v>
      </c>
      <c r="D1319" t="s">
        <v>8221</v>
      </c>
      <c r="E1319">
        <v>1</v>
      </c>
    </row>
    <row r="1320" spans="1:5" x14ac:dyDescent="0.75">
      <c r="A1320" t="s">
        <v>8219</v>
      </c>
      <c r="B1320">
        <v>489</v>
      </c>
      <c r="D1320" t="s">
        <v>8221</v>
      </c>
      <c r="E1320">
        <v>31</v>
      </c>
    </row>
    <row r="1321" spans="1:5" x14ac:dyDescent="0.75">
      <c r="A1321" t="s">
        <v>8219</v>
      </c>
      <c r="B1321">
        <v>50</v>
      </c>
      <c r="D1321" t="s">
        <v>8221</v>
      </c>
      <c r="E1321">
        <v>0</v>
      </c>
    </row>
    <row r="1322" spans="1:5" x14ac:dyDescent="0.75">
      <c r="A1322" t="s">
        <v>8219</v>
      </c>
      <c r="B1322">
        <v>321</v>
      </c>
      <c r="D1322" t="s">
        <v>8221</v>
      </c>
      <c r="E1322">
        <v>2</v>
      </c>
    </row>
    <row r="1323" spans="1:5" x14ac:dyDescent="0.75">
      <c r="A1323" t="s">
        <v>8219</v>
      </c>
      <c r="B1323">
        <v>1762</v>
      </c>
      <c r="D1323" t="s">
        <v>8221</v>
      </c>
      <c r="E1323">
        <v>7</v>
      </c>
    </row>
    <row r="1324" spans="1:5" x14ac:dyDescent="0.75">
      <c r="A1324" t="s">
        <v>8219</v>
      </c>
      <c r="B1324">
        <v>385</v>
      </c>
      <c r="D1324" t="s">
        <v>8221</v>
      </c>
      <c r="E1324">
        <v>16</v>
      </c>
    </row>
    <row r="1325" spans="1:5" x14ac:dyDescent="0.75">
      <c r="A1325" t="s">
        <v>8219</v>
      </c>
      <c r="B1325">
        <v>398</v>
      </c>
      <c r="D1325" t="s">
        <v>8221</v>
      </c>
      <c r="E1325">
        <v>4</v>
      </c>
    </row>
    <row r="1326" spans="1:5" x14ac:dyDescent="0.75">
      <c r="A1326" t="s">
        <v>8219</v>
      </c>
      <c r="B1326">
        <v>304</v>
      </c>
      <c r="D1326" t="s">
        <v>8221</v>
      </c>
      <c r="E1326">
        <v>4</v>
      </c>
    </row>
    <row r="1327" spans="1:5" x14ac:dyDescent="0.75">
      <c r="A1327" t="s">
        <v>8219</v>
      </c>
      <c r="B1327">
        <v>676</v>
      </c>
      <c r="D1327" t="s">
        <v>8221</v>
      </c>
      <c r="E1327">
        <v>4</v>
      </c>
    </row>
    <row r="1328" spans="1:5" x14ac:dyDescent="0.75">
      <c r="A1328" t="s">
        <v>8219</v>
      </c>
      <c r="B1328">
        <v>577</v>
      </c>
      <c r="D1328" t="s">
        <v>8221</v>
      </c>
      <c r="E1328">
        <v>3</v>
      </c>
    </row>
    <row r="1329" spans="1:5" x14ac:dyDescent="0.75">
      <c r="A1329" t="s">
        <v>8219</v>
      </c>
      <c r="B1329">
        <v>3663</v>
      </c>
      <c r="D1329" t="s">
        <v>8221</v>
      </c>
      <c r="E1329">
        <v>36</v>
      </c>
    </row>
    <row r="1330" spans="1:5" x14ac:dyDescent="0.75">
      <c r="A1330" t="s">
        <v>8219</v>
      </c>
      <c r="B1330">
        <v>294</v>
      </c>
      <c r="D1330" t="s">
        <v>8221</v>
      </c>
      <c r="E1330">
        <v>1</v>
      </c>
    </row>
    <row r="1331" spans="1:5" x14ac:dyDescent="0.75">
      <c r="A1331" t="s">
        <v>8219</v>
      </c>
      <c r="B1331">
        <v>28</v>
      </c>
      <c r="D1331" t="s">
        <v>8221</v>
      </c>
      <c r="E1331">
        <v>7</v>
      </c>
    </row>
    <row r="1332" spans="1:5" x14ac:dyDescent="0.75">
      <c r="A1332" t="s">
        <v>8219</v>
      </c>
      <c r="B1332">
        <v>100</v>
      </c>
      <c r="D1332" t="s">
        <v>8221</v>
      </c>
      <c r="E1332">
        <v>27</v>
      </c>
    </row>
    <row r="1333" spans="1:5" x14ac:dyDescent="0.75">
      <c r="A1333" t="s">
        <v>8219</v>
      </c>
      <c r="B1333">
        <v>72</v>
      </c>
      <c r="D1333" t="s">
        <v>8221</v>
      </c>
      <c r="E1333">
        <v>1</v>
      </c>
    </row>
    <row r="1334" spans="1:5" x14ac:dyDescent="0.75">
      <c r="A1334" t="s">
        <v>8219</v>
      </c>
      <c r="B1334">
        <v>238</v>
      </c>
      <c r="D1334" t="s">
        <v>8221</v>
      </c>
      <c r="E1334">
        <v>0</v>
      </c>
    </row>
    <row r="1335" spans="1:5" x14ac:dyDescent="0.75">
      <c r="A1335" t="s">
        <v>8219</v>
      </c>
      <c r="B1335">
        <v>159</v>
      </c>
      <c r="D1335" t="s">
        <v>8221</v>
      </c>
      <c r="E1335">
        <v>1</v>
      </c>
    </row>
    <row r="1336" spans="1:5" x14ac:dyDescent="0.75">
      <c r="A1336" t="s">
        <v>8219</v>
      </c>
      <c r="B1336">
        <v>77</v>
      </c>
      <c r="D1336" t="s">
        <v>8221</v>
      </c>
      <c r="E1336">
        <v>3</v>
      </c>
    </row>
    <row r="1337" spans="1:5" x14ac:dyDescent="0.75">
      <c r="A1337" t="s">
        <v>8219</v>
      </c>
      <c r="B1337">
        <v>53</v>
      </c>
      <c r="D1337" t="s">
        <v>8221</v>
      </c>
      <c r="E1337">
        <v>3</v>
      </c>
    </row>
    <row r="1338" spans="1:5" x14ac:dyDescent="0.75">
      <c r="A1338" t="s">
        <v>8219</v>
      </c>
      <c r="B1338">
        <v>1251</v>
      </c>
      <c r="D1338" t="s">
        <v>8221</v>
      </c>
      <c r="E1338">
        <v>3</v>
      </c>
    </row>
    <row r="1339" spans="1:5" x14ac:dyDescent="0.75">
      <c r="A1339" t="s">
        <v>8219</v>
      </c>
      <c r="B1339">
        <v>465</v>
      </c>
      <c r="D1339" t="s">
        <v>8221</v>
      </c>
      <c r="E1339">
        <v>0</v>
      </c>
    </row>
    <row r="1340" spans="1:5" x14ac:dyDescent="0.75">
      <c r="A1340" t="s">
        <v>8219</v>
      </c>
      <c r="B1340">
        <v>74</v>
      </c>
      <c r="D1340" t="s">
        <v>8221</v>
      </c>
      <c r="E1340">
        <v>6</v>
      </c>
    </row>
    <row r="1341" spans="1:5" x14ac:dyDescent="0.75">
      <c r="A1341" t="s">
        <v>8219</v>
      </c>
      <c r="B1341">
        <v>62</v>
      </c>
      <c r="D1341" t="s">
        <v>8221</v>
      </c>
      <c r="E1341">
        <v>17</v>
      </c>
    </row>
    <row r="1342" spans="1:5" x14ac:dyDescent="0.75">
      <c r="A1342" t="s">
        <v>8219</v>
      </c>
      <c r="B1342">
        <v>3468</v>
      </c>
      <c r="D1342" t="s">
        <v>8221</v>
      </c>
      <c r="E1342">
        <v>40</v>
      </c>
    </row>
    <row r="1343" spans="1:5" x14ac:dyDescent="0.75">
      <c r="A1343" t="s">
        <v>8219</v>
      </c>
      <c r="B1343">
        <v>52</v>
      </c>
      <c r="D1343" t="s">
        <v>8221</v>
      </c>
      <c r="E1343">
        <v>3</v>
      </c>
    </row>
    <row r="1344" spans="1:5" x14ac:dyDescent="0.75">
      <c r="A1344" t="s">
        <v>8219</v>
      </c>
      <c r="B1344">
        <v>50</v>
      </c>
      <c r="D1344" t="s">
        <v>8221</v>
      </c>
      <c r="E1344">
        <v>1</v>
      </c>
    </row>
    <row r="1345" spans="1:5" x14ac:dyDescent="0.75">
      <c r="A1345" t="s">
        <v>8219</v>
      </c>
      <c r="B1345">
        <v>45</v>
      </c>
      <c r="D1345" t="s">
        <v>8221</v>
      </c>
      <c r="E1345">
        <v>2</v>
      </c>
    </row>
    <row r="1346" spans="1:5" x14ac:dyDescent="0.75">
      <c r="A1346" t="s">
        <v>8219</v>
      </c>
      <c r="B1346">
        <v>21</v>
      </c>
      <c r="D1346" t="s">
        <v>8221</v>
      </c>
      <c r="E1346">
        <v>7</v>
      </c>
    </row>
    <row r="1347" spans="1:5" x14ac:dyDescent="0.75">
      <c r="A1347" t="s">
        <v>8219</v>
      </c>
      <c r="B1347">
        <v>100</v>
      </c>
      <c r="D1347" t="s">
        <v>8221</v>
      </c>
      <c r="E1347">
        <v>14</v>
      </c>
    </row>
    <row r="1348" spans="1:5" x14ac:dyDescent="0.75">
      <c r="A1348" t="s">
        <v>8219</v>
      </c>
      <c r="B1348">
        <v>81</v>
      </c>
      <c r="D1348" t="s">
        <v>8221</v>
      </c>
      <c r="E1348">
        <v>0</v>
      </c>
    </row>
    <row r="1349" spans="1:5" x14ac:dyDescent="0.75">
      <c r="A1349" t="s">
        <v>8219</v>
      </c>
      <c r="B1349">
        <v>286</v>
      </c>
      <c r="D1349" t="s">
        <v>8221</v>
      </c>
      <c r="E1349">
        <v>0</v>
      </c>
    </row>
    <row r="1350" spans="1:5" x14ac:dyDescent="0.75">
      <c r="A1350" t="s">
        <v>8219</v>
      </c>
      <c r="B1350">
        <v>42</v>
      </c>
      <c r="D1350" t="s">
        <v>8221</v>
      </c>
      <c r="E1350">
        <v>1</v>
      </c>
    </row>
    <row r="1351" spans="1:5" x14ac:dyDescent="0.75">
      <c r="A1351" t="s">
        <v>8219</v>
      </c>
      <c r="B1351">
        <v>199</v>
      </c>
      <c r="D1351" t="s">
        <v>8221</v>
      </c>
      <c r="E1351">
        <v>12</v>
      </c>
    </row>
    <row r="1352" spans="1:5" x14ac:dyDescent="0.75">
      <c r="A1352" t="s">
        <v>8219</v>
      </c>
      <c r="B1352">
        <v>25</v>
      </c>
      <c r="D1352" t="s">
        <v>8221</v>
      </c>
      <c r="E1352">
        <v>12</v>
      </c>
    </row>
    <row r="1353" spans="1:5" x14ac:dyDescent="0.75">
      <c r="A1353" t="s">
        <v>8219</v>
      </c>
      <c r="B1353">
        <v>84</v>
      </c>
      <c r="D1353" t="s">
        <v>8221</v>
      </c>
      <c r="E1353">
        <v>23</v>
      </c>
    </row>
    <row r="1354" spans="1:5" x14ac:dyDescent="0.75">
      <c r="A1354" t="s">
        <v>8219</v>
      </c>
      <c r="B1354">
        <v>50</v>
      </c>
      <c r="D1354" t="s">
        <v>8221</v>
      </c>
      <c r="E1354">
        <v>0</v>
      </c>
    </row>
    <row r="1355" spans="1:5" x14ac:dyDescent="0.75">
      <c r="A1355" t="s">
        <v>8219</v>
      </c>
      <c r="B1355">
        <v>26</v>
      </c>
      <c r="D1355" t="s">
        <v>8221</v>
      </c>
      <c r="E1355">
        <v>10</v>
      </c>
    </row>
    <row r="1356" spans="1:5" x14ac:dyDescent="0.75">
      <c r="A1356" t="s">
        <v>8219</v>
      </c>
      <c r="B1356">
        <v>14</v>
      </c>
      <c r="D1356" t="s">
        <v>8221</v>
      </c>
      <c r="E1356">
        <v>5</v>
      </c>
    </row>
    <row r="1357" spans="1:5" x14ac:dyDescent="0.75">
      <c r="A1357" t="s">
        <v>8219</v>
      </c>
      <c r="B1357">
        <v>49</v>
      </c>
      <c r="D1357" t="s">
        <v>8221</v>
      </c>
      <c r="E1357">
        <v>1</v>
      </c>
    </row>
    <row r="1358" spans="1:5" x14ac:dyDescent="0.75">
      <c r="A1358" t="s">
        <v>8219</v>
      </c>
      <c r="B1358">
        <v>69</v>
      </c>
      <c r="D1358" t="s">
        <v>8221</v>
      </c>
      <c r="E1358">
        <v>2</v>
      </c>
    </row>
    <row r="1359" spans="1:5" x14ac:dyDescent="0.75">
      <c r="A1359" t="s">
        <v>8219</v>
      </c>
      <c r="B1359">
        <v>60</v>
      </c>
      <c r="D1359" t="s">
        <v>8221</v>
      </c>
      <c r="E1359">
        <v>2</v>
      </c>
    </row>
    <row r="1360" spans="1:5" x14ac:dyDescent="0.75">
      <c r="A1360" t="s">
        <v>8219</v>
      </c>
      <c r="B1360">
        <v>80</v>
      </c>
      <c r="D1360" t="s">
        <v>8221</v>
      </c>
      <c r="E1360">
        <v>0</v>
      </c>
    </row>
    <row r="1361" spans="1:5" x14ac:dyDescent="0.75">
      <c r="A1361" t="s">
        <v>8219</v>
      </c>
      <c r="B1361">
        <v>56</v>
      </c>
      <c r="D1361" t="s">
        <v>8221</v>
      </c>
      <c r="E1361">
        <v>13</v>
      </c>
    </row>
    <row r="1362" spans="1:5" x14ac:dyDescent="0.75">
      <c r="A1362" t="s">
        <v>8219</v>
      </c>
      <c r="B1362">
        <v>104</v>
      </c>
      <c r="D1362" t="s">
        <v>8221</v>
      </c>
      <c r="E1362">
        <v>0</v>
      </c>
    </row>
    <row r="1363" spans="1:5" x14ac:dyDescent="0.75">
      <c r="A1363" t="s">
        <v>8219</v>
      </c>
      <c r="B1363">
        <v>46</v>
      </c>
      <c r="D1363" t="s">
        <v>8221</v>
      </c>
      <c r="E1363">
        <v>1</v>
      </c>
    </row>
    <row r="1364" spans="1:5" x14ac:dyDescent="0.75">
      <c r="A1364" t="s">
        <v>8219</v>
      </c>
      <c r="B1364">
        <v>206</v>
      </c>
      <c r="D1364" t="s">
        <v>8221</v>
      </c>
      <c r="E1364">
        <v>5</v>
      </c>
    </row>
    <row r="1365" spans="1:5" x14ac:dyDescent="0.75">
      <c r="A1365" t="s">
        <v>8219</v>
      </c>
      <c r="B1365">
        <v>18</v>
      </c>
      <c r="D1365" t="s">
        <v>8221</v>
      </c>
      <c r="E1365">
        <v>2</v>
      </c>
    </row>
    <row r="1366" spans="1:5" x14ac:dyDescent="0.75">
      <c r="A1366" t="s">
        <v>8219</v>
      </c>
      <c r="B1366">
        <v>28</v>
      </c>
      <c r="D1366" t="s">
        <v>8221</v>
      </c>
      <c r="E1366">
        <v>0</v>
      </c>
    </row>
    <row r="1367" spans="1:5" x14ac:dyDescent="0.75">
      <c r="A1367" t="s">
        <v>8219</v>
      </c>
      <c r="B1367">
        <v>11</v>
      </c>
      <c r="D1367" t="s">
        <v>8221</v>
      </c>
      <c r="E1367">
        <v>32</v>
      </c>
    </row>
    <row r="1368" spans="1:5" x14ac:dyDescent="0.75">
      <c r="A1368" t="s">
        <v>8219</v>
      </c>
      <c r="B1368">
        <v>263</v>
      </c>
      <c r="D1368" t="s">
        <v>8221</v>
      </c>
      <c r="E1368">
        <v>1</v>
      </c>
    </row>
    <row r="1369" spans="1:5" x14ac:dyDescent="0.75">
      <c r="A1369" t="s">
        <v>8219</v>
      </c>
      <c r="B1369">
        <v>394</v>
      </c>
      <c r="D1369" t="s">
        <v>8221</v>
      </c>
      <c r="E1369">
        <v>1</v>
      </c>
    </row>
    <row r="1370" spans="1:5" x14ac:dyDescent="0.75">
      <c r="A1370" t="s">
        <v>8219</v>
      </c>
      <c r="B1370">
        <v>1049</v>
      </c>
      <c r="D1370" t="s">
        <v>8221</v>
      </c>
      <c r="E1370">
        <v>1</v>
      </c>
    </row>
    <row r="1371" spans="1:5" x14ac:dyDescent="0.75">
      <c r="A1371" t="s">
        <v>8219</v>
      </c>
      <c r="B1371">
        <v>308</v>
      </c>
      <c r="D1371" t="s">
        <v>8221</v>
      </c>
      <c r="E1371">
        <v>0</v>
      </c>
    </row>
    <row r="1372" spans="1:5" x14ac:dyDescent="0.75">
      <c r="A1372" t="s">
        <v>8219</v>
      </c>
      <c r="B1372">
        <v>1088</v>
      </c>
      <c r="D1372" t="s">
        <v>8221</v>
      </c>
      <c r="E1372">
        <v>0</v>
      </c>
    </row>
    <row r="1373" spans="1:5" x14ac:dyDescent="0.75">
      <c r="A1373" t="s">
        <v>8219</v>
      </c>
      <c r="B1373">
        <v>73</v>
      </c>
      <c r="D1373" t="s">
        <v>8221</v>
      </c>
      <c r="E1373">
        <v>8</v>
      </c>
    </row>
    <row r="1374" spans="1:5" x14ac:dyDescent="0.75">
      <c r="A1374" t="s">
        <v>8219</v>
      </c>
      <c r="B1374">
        <v>143</v>
      </c>
      <c r="D1374" t="s">
        <v>8221</v>
      </c>
      <c r="E1374">
        <v>0</v>
      </c>
    </row>
    <row r="1375" spans="1:5" x14ac:dyDescent="0.75">
      <c r="A1375" t="s">
        <v>8219</v>
      </c>
      <c r="B1375">
        <v>1420</v>
      </c>
      <c r="D1375" t="s">
        <v>8221</v>
      </c>
      <c r="E1375">
        <v>1</v>
      </c>
    </row>
    <row r="1376" spans="1:5" x14ac:dyDescent="0.75">
      <c r="A1376" t="s">
        <v>8219</v>
      </c>
      <c r="B1376">
        <v>305</v>
      </c>
      <c r="D1376" t="s">
        <v>8221</v>
      </c>
      <c r="E1376">
        <v>16</v>
      </c>
    </row>
    <row r="1377" spans="1:5" x14ac:dyDescent="0.75">
      <c r="A1377" t="s">
        <v>8219</v>
      </c>
      <c r="B1377">
        <v>551</v>
      </c>
      <c r="D1377" t="s">
        <v>8221</v>
      </c>
      <c r="E1377">
        <v>12</v>
      </c>
    </row>
    <row r="1378" spans="1:5" x14ac:dyDescent="0.75">
      <c r="A1378" t="s">
        <v>8219</v>
      </c>
      <c r="B1378">
        <v>187</v>
      </c>
      <c r="D1378" t="s">
        <v>8221</v>
      </c>
      <c r="E1378">
        <v>4</v>
      </c>
    </row>
    <row r="1379" spans="1:5" x14ac:dyDescent="0.75">
      <c r="A1379" t="s">
        <v>8219</v>
      </c>
      <c r="B1379">
        <v>325</v>
      </c>
      <c r="D1379" t="s">
        <v>8221</v>
      </c>
      <c r="E1379">
        <v>2</v>
      </c>
    </row>
    <row r="1380" spans="1:5" x14ac:dyDescent="0.75">
      <c r="A1380" t="s">
        <v>8219</v>
      </c>
      <c r="B1380">
        <v>148</v>
      </c>
      <c r="D1380" t="s">
        <v>8221</v>
      </c>
      <c r="E1380">
        <v>3</v>
      </c>
    </row>
    <row r="1381" spans="1:5" x14ac:dyDescent="0.75">
      <c r="A1381" t="s">
        <v>8219</v>
      </c>
      <c r="B1381">
        <v>69</v>
      </c>
      <c r="D1381" t="s">
        <v>8221</v>
      </c>
      <c r="E1381">
        <v>0</v>
      </c>
    </row>
    <row r="1382" spans="1:5" x14ac:dyDescent="0.75">
      <c r="A1382" t="s">
        <v>8219</v>
      </c>
      <c r="B1382">
        <v>173</v>
      </c>
      <c r="D1382" t="s">
        <v>8221</v>
      </c>
      <c r="E1382">
        <v>3</v>
      </c>
    </row>
    <row r="1383" spans="1:5" x14ac:dyDescent="0.75">
      <c r="A1383" t="s">
        <v>8219</v>
      </c>
      <c r="B1383">
        <v>269</v>
      </c>
      <c r="D1383" t="s">
        <v>8221</v>
      </c>
      <c r="E1383">
        <v>4</v>
      </c>
    </row>
    <row r="1384" spans="1:5" x14ac:dyDescent="0.75">
      <c r="A1384" t="s">
        <v>8219</v>
      </c>
      <c r="B1384">
        <v>185</v>
      </c>
      <c r="D1384" t="s">
        <v>8221</v>
      </c>
      <c r="E1384">
        <v>2</v>
      </c>
    </row>
    <row r="1385" spans="1:5" x14ac:dyDescent="0.75">
      <c r="A1385" t="s">
        <v>8219</v>
      </c>
      <c r="B1385">
        <v>176</v>
      </c>
      <c r="D1385" t="s">
        <v>8221</v>
      </c>
      <c r="E1385">
        <v>10</v>
      </c>
    </row>
    <row r="1386" spans="1:5" x14ac:dyDescent="0.75">
      <c r="A1386" t="s">
        <v>8219</v>
      </c>
      <c r="B1386">
        <v>1019</v>
      </c>
      <c r="D1386" t="s">
        <v>8221</v>
      </c>
      <c r="E1386">
        <v>11</v>
      </c>
    </row>
    <row r="1387" spans="1:5" x14ac:dyDescent="0.75">
      <c r="A1387" t="s">
        <v>8219</v>
      </c>
      <c r="B1387">
        <v>113</v>
      </c>
      <c r="D1387" t="s">
        <v>8221</v>
      </c>
      <c r="E1387">
        <v>6</v>
      </c>
    </row>
    <row r="1388" spans="1:5" x14ac:dyDescent="0.75">
      <c r="A1388" t="s">
        <v>8219</v>
      </c>
      <c r="B1388">
        <v>404</v>
      </c>
      <c r="D1388" t="s">
        <v>8221</v>
      </c>
      <c r="E1388">
        <v>2</v>
      </c>
    </row>
    <row r="1389" spans="1:5" x14ac:dyDescent="0.75">
      <c r="A1389" t="s">
        <v>8219</v>
      </c>
      <c r="B1389">
        <v>707</v>
      </c>
      <c r="D1389" t="s">
        <v>8221</v>
      </c>
      <c r="E1389">
        <v>6</v>
      </c>
    </row>
    <row r="1390" spans="1:5" x14ac:dyDescent="0.75">
      <c r="A1390" t="s">
        <v>8219</v>
      </c>
      <c r="B1390">
        <v>392</v>
      </c>
      <c r="D1390" t="s">
        <v>8221</v>
      </c>
      <c r="E1390">
        <v>8</v>
      </c>
    </row>
    <row r="1391" spans="1:5" x14ac:dyDescent="0.75">
      <c r="A1391" t="s">
        <v>8219</v>
      </c>
      <c r="B1391">
        <v>23</v>
      </c>
      <c r="D1391" t="s">
        <v>8221</v>
      </c>
      <c r="E1391">
        <v>37</v>
      </c>
    </row>
    <row r="1392" spans="1:5" x14ac:dyDescent="0.75">
      <c r="A1392" t="s">
        <v>8219</v>
      </c>
      <c r="B1392">
        <v>682</v>
      </c>
      <c r="D1392" t="s">
        <v>8221</v>
      </c>
      <c r="E1392">
        <v>11</v>
      </c>
    </row>
    <row r="1393" spans="1:5" x14ac:dyDescent="0.75">
      <c r="A1393" t="s">
        <v>8219</v>
      </c>
      <c r="B1393">
        <v>37</v>
      </c>
      <c r="D1393" t="s">
        <v>8221</v>
      </c>
      <c r="E1393">
        <v>0</v>
      </c>
    </row>
    <row r="1394" spans="1:5" x14ac:dyDescent="0.75">
      <c r="A1394" t="s">
        <v>8219</v>
      </c>
      <c r="B1394">
        <v>146</v>
      </c>
      <c r="D1394" t="s">
        <v>8221</v>
      </c>
      <c r="E1394">
        <v>10</v>
      </c>
    </row>
    <row r="1395" spans="1:5" x14ac:dyDescent="0.75">
      <c r="A1395" t="s">
        <v>8219</v>
      </c>
      <c r="B1395">
        <v>119</v>
      </c>
      <c r="D1395" t="s">
        <v>8221</v>
      </c>
      <c r="E1395">
        <v>6</v>
      </c>
    </row>
    <row r="1396" spans="1:5" x14ac:dyDescent="0.75">
      <c r="A1396" t="s">
        <v>8219</v>
      </c>
      <c r="B1396">
        <v>163</v>
      </c>
      <c r="D1396" t="s">
        <v>8221</v>
      </c>
      <c r="E1396">
        <v>8</v>
      </c>
    </row>
    <row r="1397" spans="1:5" x14ac:dyDescent="0.75">
      <c r="A1397" t="s">
        <v>8219</v>
      </c>
      <c r="B1397">
        <v>339</v>
      </c>
      <c r="D1397" t="s">
        <v>8221</v>
      </c>
      <c r="E1397">
        <v>6</v>
      </c>
    </row>
    <row r="1398" spans="1:5" x14ac:dyDescent="0.75">
      <c r="A1398" t="s">
        <v>8219</v>
      </c>
      <c r="B1398">
        <v>58</v>
      </c>
      <c r="D1398" t="s">
        <v>8221</v>
      </c>
      <c r="E1398">
        <v>7</v>
      </c>
    </row>
    <row r="1399" spans="1:5" x14ac:dyDescent="0.75">
      <c r="A1399" t="s">
        <v>8219</v>
      </c>
      <c r="B1399">
        <v>456</v>
      </c>
      <c r="D1399" t="s">
        <v>8221</v>
      </c>
      <c r="E1399">
        <v>7</v>
      </c>
    </row>
    <row r="1400" spans="1:5" x14ac:dyDescent="0.75">
      <c r="A1400" t="s">
        <v>8219</v>
      </c>
      <c r="B1400">
        <v>15</v>
      </c>
      <c r="D1400" t="s">
        <v>8221</v>
      </c>
      <c r="E1400">
        <v>5</v>
      </c>
    </row>
    <row r="1401" spans="1:5" x14ac:dyDescent="0.75">
      <c r="A1401" t="s">
        <v>8219</v>
      </c>
      <c r="B1401">
        <v>191</v>
      </c>
      <c r="D1401" t="s">
        <v>8221</v>
      </c>
      <c r="E1401">
        <v>46</v>
      </c>
    </row>
    <row r="1402" spans="1:5" x14ac:dyDescent="0.75">
      <c r="A1402" t="s">
        <v>8219</v>
      </c>
      <c r="B1402">
        <v>17</v>
      </c>
      <c r="D1402" t="s">
        <v>8221</v>
      </c>
      <c r="E1402">
        <v>10</v>
      </c>
    </row>
    <row r="1403" spans="1:5" x14ac:dyDescent="0.75">
      <c r="A1403" t="s">
        <v>8219</v>
      </c>
      <c r="B1403">
        <v>28</v>
      </c>
      <c r="D1403" t="s">
        <v>8221</v>
      </c>
      <c r="E1403">
        <v>19</v>
      </c>
    </row>
    <row r="1404" spans="1:5" x14ac:dyDescent="0.75">
      <c r="A1404" t="s">
        <v>8219</v>
      </c>
      <c r="B1404">
        <v>18</v>
      </c>
      <c r="D1404" t="s">
        <v>8221</v>
      </c>
      <c r="E1404">
        <v>13</v>
      </c>
    </row>
    <row r="1405" spans="1:5" x14ac:dyDescent="0.75">
      <c r="A1405" t="s">
        <v>8219</v>
      </c>
      <c r="B1405">
        <v>61</v>
      </c>
      <c r="D1405" t="s">
        <v>8221</v>
      </c>
      <c r="E1405">
        <v>13</v>
      </c>
    </row>
    <row r="1406" spans="1:5" x14ac:dyDescent="0.75">
      <c r="A1406" t="s">
        <v>8219</v>
      </c>
      <c r="B1406">
        <v>108</v>
      </c>
      <c r="D1406" t="s">
        <v>8221</v>
      </c>
      <c r="E1406">
        <v>4</v>
      </c>
    </row>
    <row r="1407" spans="1:5" x14ac:dyDescent="0.75">
      <c r="A1407" t="s">
        <v>8219</v>
      </c>
      <c r="B1407">
        <v>142</v>
      </c>
      <c r="D1407" t="s">
        <v>8221</v>
      </c>
      <c r="E1407">
        <v>0</v>
      </c>
    </row>
    <row r="1408" spans="1:5" x14ac:dyDescent="0.75">
      <c r="A1408" t="s">
        <v>8219</v>
      </c>
      <c r="B1408">
        <v>74</v>
      </c>
      <c r="D1408" t="s">
        <v>8221</v>
      </c>
      <c r="E1408">
        <v>3</v>
      </c>
    </row>
    <row r="1409" spans="1:5" x14ac:dyDescent="0.75">
      <c r="A1409" t="s">
        <v>8219</v>
      </c>
      <c r="B1409">
        <v>38</v>
      </c>
      <c r="D1409" t="s">
        <v>8221</v>
      </c>
      <c r="E1409">
        <v>1</v>
      </c>
    </row>
    <row r="1410" spans="1:5" x14ac:dyDescent="0.75">
      <c r="A1410" t="s">
        <v>8219</v>
      </c>
      <c r="B1410">
        <v>20</v>
      </c>
      <c r="D1410" t="s">
        <v>8221</v>
      </c>
      <c r="E1410">
        <v>9</v>
      </c>
    </row>
    <row r="1411" spans="1:5" x14ac:dyDescent="0.75">
      <c r="A1411" t="s">
        <v>8219</v>
      </c>
      <c r="B1411">
        <v>24</v>
      </c>
      <c r="D1411" t="s">
        <v>8221</v>
      </c>
      <c r="E1411">
        <v>1</v>
      </c>
    </row>
    <row r="1412" spans="1:5" x14ac:dyDescent="0.75">
      <c r="A1412" t="s">
        <v>8219</v>
      </c>
      <c r="B1412">
        <v>66</v>
      </c>
      <c r="D1412" t="s">
        <v>8221</v>
      </c>
      <c r="E1412">
        <v>1</v>
      </c>
    </row>
    <row r="1413" spans="1:5" x14ac:dyDescent="0.75">
      <c r="A1413" t="s">
        <v>8219</v>
      </c>
      <c r="B1413">
        <v>28</v>
      </c>
      <c r="D1413" t="s">
        <v>8221</v>
      </c>
      <c r="E1413">
        <v>4</v>
      </c>
    </row>
    <row r="1414" spans="1:5" x14ac:dyDescent="0.75">
      <c r="A1414" t="s">
        <v>8219</v>
      </c>
      <c r="B1414">
        <v>24</v>
      </c>
      <c r="D1414" t="s">
        <v>8221</v>
      </c>
      <c r="E1414">
        <v>17</v>
      </c>
    </row>
    <row r="1415" spans="1:5" x14ac:dyDescent="0.75">
      <c r="A1415" t="s">
        <v>8219</v>
      </c>
      <c r="B1415">
        <v>73</v>
      </c>
      <c r="D1415" t="s">
        <v>8221</v>
      </c>
      <c r="E1415">
        <v>0</v>
      </c>
    </row>
    <row r="1416" spans="1:5" x14ac:dyDescent="0.75">
      <c r="A1416" t="s">
        <v>8219</v>
      </c>
      <c r="B1416">
        <v>3</v>
      </c>
      <c r="D1416" t="s">
        <v>8221</v>
      </c>
      <c r="E1416">
        <v>12</v>
      </c>
    </row>
    <row r="1417" spans="1:5" x14ac:dyDescent="0.75">
      <c r="A1417" t="s">
        <v>8219</v>
      </c>
      <c r="B1417">
        <v>20</v>
      </c>
      <c r="D1417" t="s">
        <v>8221</v>
      </c>
      <c r="E1417">
        <v>14</v>
      </c>
    </row>
    <row r="1418" spans="1:5" x14ac:dyDescent="0.75">
      <c r="A1418" t="s">
        <v>8219</v>
      </c>
      <c r="B1418">
        <v>21</v>
      </c>
      <c r="D1418" t="s">
        <v>8221</v>
      </c>
      <c r="E1418">
        <v>1</v>
      </c>
    </row>
    <row r="1419" spans="1:5" x14ac:dyDescent="0.75">
      <c r="A1419" t="s">
        <v>8219</v>
      </c>
      <c r="B1419">
        <v>94</v>
      </c>
      <c r="D1419" t="s">
        <v>8221</v>
      </c>
      <c r="E1419">
        <v>14</v>
      </c>
    </row>
    <row r="1420" spans="1:5" x14ac:dyDescent="0.75">
      <c r="A1420" t="s">
        <v>8219</v>
      </c>
      <c r="B1420">
        <v>139</v>
      </c>
      <c r="D1420" t="s">
        <v>8221</v>
      </c>
      <c r="E1420">
        <v>4</v>
      </c>
    </row>
    <row r="1421" spans="1:5" x14ac:dyDescent="0.75">
      <c r="A1421" t="s">
        <v>8219</v>
      </c>
      <c r="B1421">
        <v>130</v>
      </c>
      <c r="D1421" t="s">
        <v>8221</v>
      </c>
      <c r="E1421">
        <v>2</v>
      </c>
    </row>
    <row r="1422" spans="1:5" x14ac:dyDescent="0.75">
      <c r="A1422" t="s">
        <v>8219</v>
      </c>
      <c r="B1422">
        <v>31</v>
      </c>
      <c r="D1422" t="s">
        <v>8221</v>
      </c>
      <c r="E1422">
        <v>1</v>
      </c>
    </row>
    <row r="1423" spans="1:5" x14ac:dyDescent="0.75">
      <c r="A1423" t="s">
        <v>8219</v>
      </c>
      <c r="B1423">
        <v>13</v>
      </c>
      <c r="D1423" t="s">
        <v>8221</v>
      </c>
      <c r="E1423">
        <v>2</v>
      </c>
    </row>
    <row r="1424" spans="1:5" x14ac:dyDescent="0.75">
      <c r="A1424" t="s">
        <v>8219</v>
      </c>
      <c r="B1424">
        <v>90</v>
      </c>
      <c r="D1424" t="s">
        <v>8221</v>
      </c>
      <c r="E1424">
        <v>1</v>
      </c>
    </row>
    <row r="1425" spans="1:5" x14ac:dyDescent="0.75">
      <c r="A1425" t="s">
        <v>8219</v>
      </c>
      <c r="B1425">
        <v>141</v>
      </c>
      <c r="D1425" t="s">
        <v>8221</v>
      </c>
      <c r="E1425">
        <v>1</v>
      </c>
    </row>
    <row r="1426" spans="1:5" x14ac:dyDescent="0.75">
      <c r="A1426" t="s">
        <v>8219</v>
      </c>
      <c r="B1426">
        <v>23</v>
      </c>
      <c r="D1426" t="s">
        <v>8221</v>
      </c>
      <c r="E1426">
        <v>4</v>
      </c>
    </row>
    <row r="1427" spans="1:5" x14ac:dyDescent="0.75">
      <c r="A1427" t="s">
        <v>8219</v>
      </c>
      <c r="B1427">
        <v>18</v>
      </c>
      <c r="D1427" t="s">
        <v>8221</v>
      </c>
      <c r="E1427">
        <v>3</v>
      </c>
    </row>
    <row r="1428" spans="1:5" x14ac:dyDescent="0.75">
      <c r="A1428" t="s">
        <v>8219</v>
      </c>
      <c r="B1428">
        <v>76</v>
      </c>
      <c r="D1428" t="s">
        <v>8221</v>
      </c>
      <c r="E1428">
        <v>38</v>
      </c>
    </row>
    <row r="1429" spans="1:5" x14ac:dyDescent="0.75">
      <c r="A1429" t="s">
        <v>8219</v>
      </c>
      <c r="B1429">
        <v>93</v>
      </c>
      <c r="D1429" t="s">
        <v>8221</v>
      </c>
      <c r="E1429">
        <v>4</v>
      </c>
    </row>
    <row r="1430" spans="1:5" x14ac:dyDescent="0.75">
      <c r="A1430" t="s">
        <v>8219</v>
      </c>
      <c r="B1430">
        <v>69</v>
      </c>
      <c r="D1430" t="s">
        <v>8221</v>
      </c>
      <c r="E1430">
        <v>0</v>
      </c>
    </row>
    <row r="1431" spans="1:5" x14ac:dyDescent="0.75">
      <c r="A1431" t="s">
        <v>8219</v>
      </c>
      <c r="B1431">
        <v>21</v>
      </c>
      <c r="D1431" t="s">
        <v>8221</v>
      </c>
      <c r="E1431">
        <v>2</v>
      </c>
    </row>
    <row r="1432" spans="1:5" x14ac:dyDescent="0.75">
      <c r="A1432" t="s">
        <v>8219</v>
      </c>
      <c r="B1432">
        <v>57</v>
      </c>
      <c r="D1432" t="s">
        <v>8221</v>
      </c>
      <c r="E1432">
        <v>0</v>
      </c>
    </row>
    <row r="1433" spans="1:5" x14ac:dyDescent="0.75">
      <c r="A1433" t="s">
        <v>8219</v>
      </c>
      <c r="B1433">
        <v>108</v>
      </c>
      <c r="D1433" t="s">
        <v>8221</v>
      </c>
      <c r="E1433">
        <v>1</v>
      </c>
    </row>
    <row r="1434" spans="1:5" x14ac:dyDescent="0.75">
      <c r="A1434" t="s">
        <v>8219</v>
      </c>
      <c r="B1434">
        <v>83</v>
      </c>
      <c r="D1434" t="s">
        <v>8221</v>
      </c>
      <c r="E1434">
        <v>7</v>
      </c>
    </row>
    <row r="1435" spans="1:5" x14ac:dyDescent="0.75">
      <c r="A1435" t="s">
        <v>8219</v>
      </c>
      <c r="B1435">
        <v>96</v>
      </c>
      <c r="D1435" t="s">
        <v>8221</v>
      </c>
      <c r="E1435">
        <v>2</v>
      </c>
    </row>
    <row r="1436" spans="1:5" x14ac:dyDescent="0.75">
      <c r="A1436" t="s">
        <v>8219</v>
      </c>
      <c r="B1436">
        <v>64</v>
      </c>
      <c r="D1436" t="s">
        <v>8221</v>
      </c>
      <c r="E1436">
        <v>4</v>
      </c>
    </row>
    <row r="1437" spans="1:5" x14ac:dyDescent="0.75">
      <c r="A1437" t="s">
        <v>8219</v>
      </c>
      <c r="B1437">
        <v>14</v>
      </c>
      <c r="D1437" t="s">
        <v>8221</v>
      </c>
      <c r="E1437">
        <v>4</v>
      </c>
    </row>
    <row r="1438" spans="1:5" x14ac:dyDescent="0.75">
      <c r="A1438" t="s">
        <v>8219</v>
      </c>
      <c r="B1438">
        <v>169</v>
      </c>
      <c r="D1438" t="s">
        <v>8221</v>
      </c>
      <c r="E1438">
        <v>3</v>
      </c>
    </row>
    <row r="1439" spans="1:5" x14ac:dyDescent="0.75">
      <c r="A1439" t="s">
        <v>8219</v>
      </c>
      <c r="B1439">
        <v>33</v>
      </c>
      <c r="D1439" t="s">
        <v>8221</v>
      </c>
      <c r="E1439">
        <v>2</v>
      </c>
    </row>
    <row r="1440" spans="1:5" x14ac:dyDescent="0.75">
      <c r="A1440" t="s">
        <v>8219</v>
      </c>
      <c r="B1440">
        <v>102</v>
      </c>
      <c r="D1440" t="s">
        <v>8221</v>
      </c>
      <c r="E1440">
        <v>197</v>
      </c>
    </row>
    <row r="1441" spans="1:5" x14ac:dyDescent="0.75">
      <c r="A1441" t="s">
        <v>8219</v>
      </c>
      <c r="B1441">
        <v>104</v>
      </c>
      <c r="D1441" t="s">
        <v>8221</v>
      </c>
      <c r="E1441">
        <v>0</v>
      </c>
    </row>
    <row r="1442" spans="1:5" x14ac:dyDescent="0.75">
      <c r="A1442" t="s">
        <v>8219</v>
      </c>
      <c r="B1442">
        <v>20</v>
      </c>
      <c r="D1442" t="s">
        <v>8221</v>
      </c>
      <c r="E1442">
        <v>1</v>
      </c>
    </row>
    <row r="1443" spans="1:5" x14ac:dyDescent="0.75">
      <c r="A1443" t="s">
        <v>8219</v>
      </c>
      <c r="B1443">
        <v>35</v>
      </c>
      <c r="D1443" t="s">
        <v>8221</v>
      </c>
      <c r="E1443">
        <v>4</v>
      </c>
    </row>
    <row r="1444" spans="1:5" x14ac:dyDescent="0.75">
      <c r="A1444" t="s">
        <v>8219</v>
      </c>
      <c r="B1444">
        <v>94</v>
      </c>
      <c r="D1444" t="s">
        <v>8221</v>
      </c>
      <c r="E1444">
        <v>0</v>
      </c>
    </row>
    <row r="1445" spans="1:5" x14ac:dyDescent="0.75">
      <c r="A1445" t="s">
        <v>8219</v>
      </c>
      <c r="B1445">
        <v>14</v>
      </c>
      <c r="D1445" t="s">
        <v>8221</v>
      </c>
      <c r="E1445">
        <v>7</v>
      </c>
    </row>
    <row r="1446" spans="1:5" x14ac:dyDescent="0.75">
      <c r="A1446" t="s">
        <v>8219</v>
      </c>
      <c r="B1446">
        <v>15</v>
      </c>
      <c r="D1446" t="s">
        <v>8221</v>
      </c>
      <c r="E1446">
        <v>11</v>
      </c>
    </row>
    <row r="1447" spans="1:5" x14ac:dyDescent="0.75">
      <c r="A1447" t="s">
        <v>8219</v>
      </c>
      <c r="B1447">
        <v>51</v>
      </c>
      <c r="D1447" t="s">
        <v>8221</v>
      </c>
      <c r="E1447">
        <v>0</v>
      </c>
    </row>
    <row r="1448" spans="1:5" x14ac:dyDescent="0.75">
      <c r="A1448" t="s">
        <v>8219</v>
      </c>
      <c r="B1448">
        <v>19</v>
      </c>
      <c r="D1448" t="s">
        <v>8221</v>
      </c>
      <c r="E1448">
        <v>6</v>
      </c>
    </row>
    <row r="1449" spans="1:5" x14ac:dyDescent="0.75">
      <c r="A1449" t="s">
        <v>8219</v>
      </c>
      <c r="B1449">
        <v>23</v>
      </c>
      <c r="D1449" t="s">
        <v>8221</v>
      </c>
      <c r="E1449">
        <v>0</v>
      </c>
    </row>
    <row r="1450" spans="1:5" x14ac:dyDescent="0.75">
      <c r="A1450" t="s">
        <v>8219</v>
      </c>
      <c r="B1450">
        <v>97</v>
      </c>
      <c r="D1450" t="s">
        <v>8221</v>
      </c>
      <c r="E1450">
        <v>7</v>
      </c>
    </row>
    <row r="1451" spans="1:5" x14ac:dyDescent="0.75">
      <c r="A1451" t="s">
        <v>8219</v>
      </c>
      <c r="B1451">
        <v>76</v>
      </c>
      <c r="D1451" t="s">
        <v>8221</v>
      </c>
      <c r="E1451">
        <v>94</v>
      </c>
    </row>
    <row r="1452" spans="1:5" x14ac:dyDescent="0.75">
      <c r="A1452" t="s">
        <v>8219</v>
      </c>
      <c r="B1452">
        <v>11</v>
      </c>
      <c r="D1452" t="s">
        <v>8221</v>
      </c>
      <c r="E1452">
        <v>2</v>
      </c>
    </row>
    <row r="1453" spans="1:5" x14ac:dyDescent="0.75">
      <c r="A1453" t="s">
        <v>8219</v>
      </c>
      <c r="B1453">
        <v>52</v>
      </c>
      <c r="D1453" t="s">
        <v>8221</v>
      </c>
      <c r="E1453">
        <v>25</v>
      </c>
    </row>
    <row r="1454" spans="1:5" x14ac:dyDescent="0.75">
      <c r="A1454" t="s">
        <v>8219</v>
      </c>
      <c r="B1454">
        <v>95</v>
      </c>
      <c r="D1454" t="s">
        <v>8221</v>
      </c>
      <c r="E1454">
        <v>17</v>
      </c>
    </row>
    <row r="1455" spans="1:5" x14ac:dyDescent="0.75">
      <c r="A1455" t="s">
        <v>8219</v>
      </c>
      <c r="B1455">
        <v>35</v>
      </c>
      <c r="D1455" t="s">
        <v>8221</v>
      </c>
      <c r="E1455">
        <v>2</v>
      </c>
    </row>
    <row r="1456" spans="1:5" x14ac:dyDescent="0.75">
      <c r="A1456" t="s">
        <v>8219</v>
      </c>
      <c r="B1456">
        <v>21</v>
      </c>
      <c r="D1456" t="s">
        <v>8221</v>
      </c>
      <c r="E1456">
        <v>4</v>
      </c>
    </row>
    <row r="1457" spans="1:5" x14ac:dyDescent="0.75">
      <c r="A1457" t="s">
        <v>8219</v>
      </c>
      <c r="B1457">
        <v>93</v>
      </c>
      <c r="D1457" t="s">
        <v>8221</v>
      </c>
      <c r="E1457">
        <v>5</v>
      </c>
    </row>
    <row r="1458" spans="1:5" x14ac:dyDescent="0.75">
      <c r="A1458" t="s">
        <v>8219</v>
      </c>
      <c r="B1458">
        <v>11</v>
      </c>
      <c r="D1458" t="s">
        <v>8221</v>
      </c>
      <c r="E1458">
        <v>2</v>
      </c>
    </row>
    <row r="1459" spans="1:5" x14ac:dyDescent="0.75">
      <c r="A1459" t="s">
        <v>8219</v>
      </c>
      <c r="B1459">
        <v>21</v>
      </c>
      <c r="D1459" t="s">
        <v>8221</v>
      </c>
      <c r="E1459">
        <v>2</v>
      </c>
    </row>
    <row r="1460" spans="1:5" x14ac:dyDescent="0.75">
      <c r="A1460" t="s">
        <v>8219</v>
      </c>
      <c r="B1460">
        <v>54</v>
      </c>
      <c r="D1460" t="s">
        <v>8221</v>
      </c>
      <c r="E1460">
        <v>3</v>
      </c>
    </row>
    <row r="1461" spans="1:5" x14ac:dyDescent="0.75">
      <c r="A1461" t="s">
        <v>8219</v>
      </c>
      <c r="B1461">
        <v>31</v>
      </c>
      <c r="D1461" t="s">
        <v>8221</v>
      </c>
      <c r="E1461">
        <v>0</v>
      </c>
    </row>
    <row r="1462" spans="1:5" x14ac:dyDescent="0.75">
      <c r="A1462" t="s">
        <v>8219</v>
      </c>
      <c r="B1462">
        <v>132</v>
      </c>
      <c r="D1462" t="s">
        <v>8221</v>
      </c>
      <c r="E1462">
        <v>4</v>
      </c>
    </row>
    <row r="1463" spans="1:5" x14ac:dyDescent="0.75">
      <c r="A1463" t="s">
        <v>8219</v>
      </c>
      <c r="B1463">
        <v>3</v>
      </c>
      <c r="D1463" t="s">
        <v>8221</v>
      </c>
      <c r="E1463">
        <v>1</v>
      </c>
    </row>
    <row r="1464" spans="1:5" x14ac:dyDescent="0.75">
      <c r="A1464" t="s">
        <v>8219</v>
      </c>
      <c r="B1464">
        <v>6</v>
      </c>
      <c r="D1464" t="s">
        <v>8221</v>
      </c>
      <c r="E1464">
        <v>12</v>
      </c>
    </row>
    <row r="1465" spans="1:5" x14ac:dyDescent="0.75">
      <c r="A1465" t="s">
        <v>8219</v>
      </c>
      <c r="B1465">
        <v>10</v>
      </c>
      <c r="D1465" t="s">
        <v>8221</v>
      </c>
      <c r="E1465">
        <v>4</v>
      </c>
    </row>
    <row r="1466" spans="1:5" x14ac:dyDescent="0.75">
      <c r="A1466" t="s">
        <v>8219</v>
      </c>
      <c r="B1466">
        <v>147</v>
      </c>
      <c r="D1466" t="s">
        <v>8221</v>
      </c>
      <c r="E1466">
        <v>91</v>
      </c>
    </row>
    <row r="1467" spans="1:5" x14ac:dyDescent="0.75">
      <c r="A1467" t="s">
        <v>8219</v>
      </c>
      <c r="B1467">
        <v>199</v>
      </c>
      <c r="D1467" t="s">
        <v>8221</v>
      </c>
      <c r="E1467">
        <v>1</v>
      </c>
    </row>
    <row r="1468" spans="1:5" x14ac:dyDescent="0.75">
      <c r="A1468" t="s">
        <v>8219</v>
      </c>
      <c r="B1468">
        <v>50</v>
      </c>
      <c r="D1468" t="s">
        <v>8221</v>
      </c>
      <c r="E1468">
        <v>1</v>
      </c>
    </row>
    <row r="1469" spans="1:5" x14ac:dyDescent="0.75">
      <c r="A1469" t="s">
        <v>8219</v>
      </c>
      <c r="B1469">
        <v>21</v>
      </c>
      <c r="D1469" t="s">
        <v>8221</v>
      </c>
      <c r="E1469">
        <v>0</v>
      </c>
    </row>
    <row r="1470" spans="1:5" x14ac:dyDescent="0.75">
      <c r="A1470" t="s">
        <v>8219</v>
      </c>
      <c r="B1470">
        <v>24</v>
      </c>
      <c r="D1470" t="s">
        <v>8221</v>
      </c>
      <c r="E1470">
        <v>13</v>
      </c>
    </row>
    <row r="1471" spans="1:5" x14ac:dyDescent="0.75">
      <c r="A1471" t="s">
        <v>8219</v>
      </c>
      <c r="B1471">
        <v>32</v>
      </c>
      <c r="D1471" t="s">
        <v>8221</v>
      </c>
      <c r="E1471">
        <v>2</v>
      </c>
    </row>
    <row r="1472" spans="1:5" x14ac:dyDescent="0.75">
      <c r="A1472" t="s">
        <v>8219</v>
      </c>
      <c r="B1472">
        <v>62</v>
      </c>
      <c r="D1472" t="s">
        <v>8221</v>
      </c>
      <c r="E1472">
        <v>0</v>
      </c>
    </row>
    <row r="1473" spans="1:5" x14ac:dyDescent="0.75">
      <c r="A1473" t="s">
        <v>8219</v>
      </c>
      <c r="B1473">
        <v>9</v>
      </c>
      <c r="D1473" t="s">
        <v>8221</v>
      </c>
      <c r="E1473">
        <v>21</v>
      </c>
    </row>
    <row r="1474" spans="1:5" x14ac:dyDescent="0.75">
      <c r="A1474" t="s">
        <v>8219</v>
      </c>
      <c r="B1474">
        <v>38</v>
      </c>
      <c r="D1474" t="s">
        <v>8221</v>
      </c>
      <c r="E1474">
        <v>9</v>
      </c>
    </row>
    <row r="1475" spans="1:5" x14ac:dyDescent="0.75">
      <c r="A1475" t="s">
        <v>8219</v>
      </c>
      <c r="B1475">
        <v>54</v>
      </c>
      <c r="D1475" t="s">
        <v>8221</v>
      </c>
      <c r="E1475">
        <v>6</v>
      </c>
    </row>
    <row r="1476" spans="1:5" x14ac:dyDescent="0.75">
      <c r="A1476" t="s">
        <v>8219</v>
      </c>
      <c r="B1476">
        <v>37</v>
      </c>
      <c r="D1476" t="s">
        <v>8221</v>
      </c>
      <c r="E1476">
        <v>4</v>
      </c>
    </row>
    <row r="1477" spans="1:5" x14ac:dyDescent="0.75">
      <c r="A1477" t="s">
        <v>8219</v>
      </c>
      <c r="B1477">
        <v>39</v>
      </c>
      <c r="D1477" t="s">
        <v>8221</v>
      </c>
      <c r="E1477">
        <v>7</v>
      </c>
    </row>
    <row r="1478" spans="1:5" x14ac:dyDescent="0.75">
      <c r="A1478" t="s">
        <v>8219</v>
      </c>
      <c r="B1478">
        <v>34</v>
      </c>
      <c r="D1478" t="s">
        <v>8221</v>
      </c>
      <c r="E1478">
        <v>5</v>
      </c>
    </row>
    <row r="1479" spans="1:5" x14ac:dyDescent="0.75">
      <c r="A1479" t="s">
        <v>8219</v>
      </c>
      <c r="B1479">
        <v>55</v>
      </c>
      <c r="D1479" t="s">
        <v>8221</v>
      </c>
      <c r="E1479">
        <v>0</v>
      </c>
    </row>
    <row r="1480" spans="1:5" x14ac:dyDescent="0.75">
      <c r="A1480" t="s">
        <v>8219</v>
      </c>
      <c r="B1480">
        <v>32</v>
      </c>
      <c r="D1480" t="s">
        <v>8221</v>
      </c>
      <c r="E1480">
        <v>3</v>
      </c>
    </row>
    <row r="1481" spans="1:5" x14ac:dyDescent="0.75">
      <c r="A1481" t="s">
        <v>8219</v>
      </c>
      <c r="B1481">
        <v>25</v>
      </c>
      <c r="D1481" t="s">
        <v>8221</v>
      </c>
      <c r="E1481">
        <v>9</v>
      </c>
    </row>
    <row r="1482" spans="1:5" x14ac:dyDescent="0.75">
      <c r="A1482" t="s">
        <v>8219</v>
      </c>
      <c r="B1482">
        <v>33</v>
      </c>
      <c r="D1482" t="s">
        <v>8221</v>
      </c>
      <c r="E1482">
        <v>6</v>
      </c>
    </row>
    <row r="1483" spans="1:5" x14ac:dyDescent="0.75">
      <c r="A1483" t="s">
        <v>8219</v>
      </c>
      <c r="B1483">
        <v>108</v>
      </c>
      <c r="D1483" t="s">
        <v>8221</v>
      </c>
      <c r="E1483">
        <v>4</v>
      </c>
    </row>
    <row r="1484" spans="1:5" x14ac:dyDescent="0.75">
      <c r="A1484" t="s">
        <v>8219</v>
      </c>
      <c r="B1484">
        <v>20</v>
      </c>
      <c r="D1484" t="s">
        <v>8221</v>
      </c>
      <c r="E1484">
        <v>1</v>
      </c>
    </row>
    <row r="1485" spans="1:5" x14ac:dyDescent="0.75">
      <c r="A1485" t="s">
        <v>8219</v>
      </c>
      <c r="B1485">
        <v>98</v>
      </c>
      <c r="D1485" t="s">
        <v>8221</v>
      </c>
      <c r="E1485">
        <v>17</v>
      </c>
    </row>
    <row r="1486" spans="1:5" x14ac:dyDescent="0.75">
      <c r="A1486" t="s">
        <v>8219</v>
      </c>
      <c r="B1486">
        <v>196</v>
      </c>
      <c r="D1486" t="s">
        <v>8221</v>
      </c>
      <c r="E1486">
        <v>1</v>
      </c>
    </row>
    <row r="1487" spans="1:5" x14ac:dyDescent="0.75">
      <c r="A1487" t="s">
        <v>8219</v>
      </c>
      <c r="B1487">
        <v>39</v>
      </c>
      <c r="D1487" t="s">
        <v>8221</v>
      </c>
      <c r="E1487">
        <v>13</v>
      </c>
    </row>
    <row r="1488" spans="1:5" x14ac:dyDescent="0.75">
      <c r="A1488" t="s">
        <v>8219</v>
      </c>
      <c r="B1488">
        <v>128</v>
      </c>
      <c r="D1488" t="s">
        <v>8221</v>
      </c>
      <c r="E1488">
        <v>6</v>
      </c>
    </row>
    <row r="1489" spans="1:5" x14ac:dyDescent="0.75">
      <c r="A1489" t="s">
        <v>8219</v>
      </c>
      <c r="B1489">
        <v>71</v>
      </c>
      <c r="D1489" t="s">
        <v>8221</v>
      </c>
      <c r="E1489">
        <v>0</v>
      </c>
    </row>
    <row r="1490" spans="1:5" x14ac:dyDescent="0.75">
      <c r="A1490" t="s">
        <v>8219</v>
      </c>
      <c r="B1490">
        <v>47</v>
      </c>
      <c r="D1490" t="s">
        <v>8221</v>
      </c>
      <c r="E1490">
        <v>2</v>
      </c>
    </row>
    <row r="1491" spans="1:5" x14ac:dyDescent="0.75">
      <c r="A1491" t="s">
        <v>8219</v>
      </c>
      <c r="B1491">
        <v>17</v>
      </c>
      <c r="D1491" t="s">
        <v>8221</v>
      </c>
      <c r="E1491">
        <v>2</v>
      </c>
    </row>
    <row r="1492" spans="1:5" x14ac:dyDescent="0.75">
      <c r="A1492" t="s">
        <v>8219</v>
      </c>
      <c r="B1492">
        <v>91</v>
      </c>
      <c r="D1492" t="s">
        <v>8221</v>
      </c>
      <c r="E1492">
        <v>21</v>
      </c>
    </row>
    <row r="1493" spans="1:5" x14ac:dyDescent="0.75">
      <c r="A1493" t="s">
        <v>8219</v>
      </c>
      <c r="B1493">
        <v>43</v>
      </c>
      <c r="D1493" t="s">
        <v>8221</v>
      </c>
      <c r="E1493">
        <v>13</v>
      </c>
    </row>
    <row r="1494" spans="1:5" x14ac:dyDescent="0.75">
      <c r="A1494" t="s">
        <v>8219</v>
      </c>
      <c r="B1494">
        <v>17</v>
      </c>
      <c r="D1494" t="s">
        <v>8221</v>
      </c>
      <c r="E1494">
        <v>0</v>
      </c>
    </row>
    <row r="1495" spans="1:5" x14ac:dyDescent="0.75">
      <c r="A1495" t="s">
        <v>8219</v>
      </c>
      <c r="B1495">
        <v>33</v>
      </c>
      <c r="D1495" t="s">
        <v>8221</v>
      </c>
      <c r="E1495">
        <v>6</v>
      </c>
    </row>
    <row r="1496" spans="1:5" x14ac:dyDescent="0.75">
      <c r="A1496" t="s">
        <v>8219</v>
      </c>
      <c r="B1496">
        <v>87</v>
      </c>
      <c r="D1496" t="s">
        <v>8221</v>
      </c>
      <c r="E1496">
        <v>0</v>
      </c>
    </row>
    <row r="1497" spans="1:5" x14ac:dyDescent="0.75">
      <c r="A1497" t="s">
        <v>8219</v>
      </c>
      <c r="B1497">
        <v>113</v>
      </c>
      <c r="D1497" t="s">
        <v>8221</v>
      </c>
      <c r="E1497">
        <v>1</v>
      </c>
    </row>
    <row r="1498" spans="1:5" x14ac:dyDescent="0.75">
      <c r="A1498" t="s">
        <v>8219</v>
      </c>
      <c r="B1498">
        <v>14</v>
      </c>
      <c r="D1498" t="s">
        <v>8221</v>
      </c>
      <c r="E1498">
        <v>0</v>
      </c>
    </row>
    <row r="1499" spans="1:5" x14ac:dyDescent="0.75">
      <c r="A1499" t="s">
        <v>8219</v>
      </c>
      <c r="B1499">
        <v>30</v>
      </c>
      <c r="D1499" t="s">
        <v>8221</v>
      </c>
      <c r="E1499">
        <v>12</v>
      </c>
    </row>
    <row r="1500" spans="1:5" x14ac:dyDescent="0.75">
      <c r="A1500" t="s">
        <v>8219</v>
      </c>
      <c r="B1500">
        <v>16</v>
      </c>
      <c r="D1500" t="s">
        <v>8221</v>
      </c>
      <c r="E1500">
        <v>2</v>
      </c>
    </row>
    <row r="1501" spans="1:5" x14ac:dyDescent="0.75">
      <c r="A1501" t="s">
        <v>8219</v>
      </c>
      <c r="B1501">
        <v>46</v>
      </c>
      <c r="D1501" t="s">
        <v>8221</v>
      </c>
      <c r="E1501">
        <v>6</v>
      </c>
    </row>
    <row r="1502" spans="1:5" x14ac:dyDescent="0.75">
      <c r="A1502" t="s">
        <v>8219</v>
      </c>
      <c r="B1502">
        <v>24</v>
      </c>
      <c r="D1502" t="s">
        <v>8221</v>
      </c>
      <c r="E1502">
        <v>1</v>
      </c>
    </row>
    <row r="1503" spans="1:5" x14ac:dyDescent="0.75">
      <c r="A1503" t="s">
        <v>8219</v>
      </c>
      <c r="B1503">
        <v>97</v>
      </c>
      <c r="D1503" t="s">
        <v>8221</v>
      </c>
      <c r="E1503">
        <v>1</v>
      </c>
    </row>
    <row r="1504" spans="1:5" x14ac:dyDescent="0.75">
      <c r="A1504" t="s">
        <v>8219</v>
      </c>
      <c r="B1504">
        <v>59</v>
      </c>
      <c r="D1504" t="s">
        <v>8221</v>
      </c>
      <c r="E1504">
        <v>5</v>
      </c>
    </row>
    <row r="1505" spans="1:5" x14ac:dyDescent="0.75">
      <c r="A1505" t="s">
        <v>8219</v>
      </c>
      <c r="B1505">
        <v>1095</v>
      </c>
      <c r="D1505" t="s">
        <v>8221</v>
      </c>
      <c r="E1505">
        <v>0</v>
      </c>
    </row>
    <row r="1506" spans="1:5" x14ac:dyDescent="0.75">
      <c r="A1506" t="s">
        <v>8219</v>
      </c>
      <c r="B1506">
        <v>218</v>
      </c>
      <c r="D1506" t="s">
        <v>8221</v>
      </c>
      <c r="E1506">
        <v>3</v>
      </c>
    </row>
    <row r="1507" spans="1:5" x14ac:dyDescent="0.75">
      <c r="A1507" t="s">
        <v>8219</v>
      </c>
      <c r="B1507">
        <v>111</v>
      </c>
      <c r="D1507" t="s">
        <v>8221</v>
      </c>
      <c r="E1507">
        <v>8</v>
      </c>
    </row>
    <row r="1508" spans="1:5" x14ac:dyDescent="0.75">
      <c r="A1508" t="s">
        <v>8219</v>
      </c>
      <c r="B1508">
        <v>56</v>
      </c>
      <c r="D1508" t="s">
        <v>8221</v>
      </c>
      <c r="E1508">
        <v>3</v>
      </c>
    </row>
    <row r="1509" spans="1:5" x14ac:dyDescent="0.75">
      <c r="A1509" t="s">
        <v>8219</v>
      </c>
      <c r="B1509">
        <v>265</v>
      </c>
      <c r="D1509" t="s">
        <v>8221</v>
      </c>
      <c r="E1509">
        <v>8</v>
      </c>
    </row>
    <row r="1510" spans="1:5" x14ac:dyDescent="0.75">
      <c r="A1510" t="s">
        <v>8219</v>
      </c>
      <c r="B1510">
        <v>28</v>
      </c>
      <c r="D1510" t="s">
        <v>8221</v>
      </c>
      <c r="E1510">
        <v>1</v>
      </c>
    </row>
    <row r="1511" spans="1:5" x14ac:dyDescent="0.75">
      <c r="A1511" t="s">
        <v>8219</v>
      </c>
      <c r="B1511">
        <v>364</v>
      </c>
      <c r="D1511" t="s">
        <v>8221</v>
      </c>
      <c r="E1511">
        <v>4</v>
      </c>
    </row>
    <row r="1512" spans="1:5" x14ac:dyDescent="0.75">
      <c r="A1512" t="s">
        <v>8219</v>
      </c>
      <c r="B1512">
        <v>27</v>
      </c>
      <c r="D1512" t="s">
        <v>8221</v>
      </c>
      <c r="E1512">
        <v>8</v>
      </c>
    </row>
    <row r="1513" spans="1:5" x14ac:dyDescent="0.75">
      <c r="A1513" t="s">
        <v>8219</v>
      </c>
      <c r="B1513">
        <v>93</v>
      </c>
      <c r="D1513" t="s">
        <v>8221</v>
      </c>
      <c r="E1513">
        <v>1</v>
      </c>
    </row>
    <row r="1514" spans="1:5" x14ac:dyDescent="0.75">
      <c r="A1514" t="s">
        <v>8219</v>
      </c>
      <c r="B1514">
        <v>64</v>
      </c>
      <c r="D1514" t="s">
        <v>8221</v>
      </c>
      <c r="E1514">
        <v>5</v>
      </c>
    </row>
    <row r="1515" spans="1:5" x14ac:dyDescent="0.75">
      <c r="A1515" t="s">
        <v>8219</v>
      </c>
      <c r="B1515">
        <v>22</v>
      </c>
      <c r="D1515" t="s">
        <v>8221</v>
      </c>
      <c r="E1515">
        <v>0</v>
      </c>
    </row>
    <row r="1516" spans="1:5" x14ac:dyDescent="0.75">
      <c r="A1516" t="s">
        <v>8219</v>
      </c>
      <c r="B1516">
        <v>59</v>
      </c>
      <c r="D1516" t="s">
        <v>8221</v>
      </c>
      <c r="E1516">
        <v>0</v>
      </c>
    </row>
    <row r="1517" spans="1:5" x14ac:dyDescent="0.75">
      <c r="A1517" t="s">
        <v>8219</v>
      </c>
      <c r="B1517">
        <v>249</v>
      </c>
      <c r="D1517" t="s">
        <v>8221</v>
      </c>
      <c r="E1517">
        <v>1</v>
      </c>
    </row>
    <row r="1518" spans="1:5" x14ac:dyDescent="0.75">
      <c r="A1518" t="s">
        <v>8219</v>
      </c>
      <c r="B1518">
        <v>392</v>
      </c>
      <c r="D1518" t="s">
        <v>8221</v>
      </c>
      <c r="E1518">
        <v>0</v>
      </c>
    </row>
    <row r="1519" spans="1:5" x14ac:dyDescent="0.75">
      <c r="A1519" t="s">
        <v>8219</v>
      </c>
      <c r="B1519">
        <v>115</v>
      </c>
      <c r="D1519" t="s">
        <v>8221</v>
      </c>
      <c r="E1519">
        <v>0</v>
      </c>
    </row>
    <row r="1520" spans="1:5" x14ac:dyDescent="0.75">
      <c r="A1520" t="s">
        <v>8219</v>
      </c>
      <c r="B1520">
        <v>433</v>
      </c>
      <c r="D1520" t="s">
        <v>8221</v>
      </c>
      <c r="E1520">
        <v>6</v>
      </c>
    </row>
    <row r="1521" spans="1:5" x14ac:dyDescent="0.75">
      <c r="A1521" t="s">
        <v>8219</v>
      </c>
      <c r="B1521">
        <v>20</v>
      </c>
      <c r="D1521" t="s">
        <v>8221</v>
      </c>
      <c r="E1521">
        <v>6</v>
      </c>
    </row>
    <row r="1522" spans="1:5" x14ac:dyDescent="0.75">
      <c r="A1522" t="s">
        <v>8219</v>
      </c>
      <c r="B1522">
        <v>8</v>
      </c>
      <c r="D1522" t="s">
        <v>8221</v>
      </c>
      <c r="E1522">
        <v>14</v>
      </c>
    </row>
    <row r="1523" spans="1:5" x14ac:dyDescent="0.75">
      <c r="A1523" t="s">
        <v>8219</v>
      </c>
      <c r="B1523">
        <v>175</v>
      </c>
      <c r="D1523" t="s">
        <v>8221</v>
      </c>
      <c r="E1523">
        <v>6</v>
      </c>
    </row>
    <row r="1524" spans="1:5" x14ac:dyDescent="0.75">
      <c r="A1524" t="s">
        <v>8219</v>
      </c>
      <c r="B1524">
        <v>104</v>
      </c>
      <c r="D1524" t="s">
        <v>8221</v>
      </c>
      <c r="E1524">
        <v>33</v>
      </c>
    </row>
    <row r="1525" spans="1:5" x14ac:dyDescent="0.75">
      <c r="A1525" t="s">
        <v>8219</v>
      </c>
      <c r="B1525">
        <v>17</v>
      </c>
      <c r="D1525" t="s">
        <v>8221</v>
      </c>
      <c r="E1525">
        <v>4</v>
      </c>
    </row>
    <row r="1526" spans="1:5" x14ac:dyDescent="0.75">
      <c r="A1526" t="s">
        <v>8219</v>
      </c>
      <c r="B1526">
        <v>277</v>
      </c>
      <c r="D1526" t="s">
        <v>8221</v>
      </c>
      <c r="E1526">
        <v>1</v>
      </c>
    </row>
    <row r="1527" spans="1:5" x14ac:dyDescent="0.75">
      <c r="A1527" t="s">
        <v>8219</v>
      </c>
      <c r="B1527">
        <v>118</v>
      </c>
      <c r="D1527" t="s">
        <v>8221</v>
      </c>
      <c r="E1527">
        <v>0</v>
      </c>
    </row>
    <row r="1528" spans="1:5" x14ac:dyDescent="0.75">
      <c r="A1528" t="s">
        <v>8219</v>
      </c>
      <c r="B1528">
        <v>97</v>
      </c>
      <c r="D1528" t="s">
        <v>8221</v>
      </c>
      <c r="E1528">
        <v>6</v>
      </c>
    </row>
    <row r="1529" spans="1:5" x14ac:dyDescent="0.75">
      <c r="A1529" t="s">
        <v>8219</v>
      </c>
      <c r="B1529">
        <v>20</v>
      </c>
      <c r="D1529" t="s">
        <v>8221</v>
      </c>
      <c r="E1529">
        <v>6</v>
      </c>
    </row>
    <row r="1530" spans="1:5" x14ac:dyDescent="0.75">
      <c r="A1530" t="s">
        <v>8219</v>
      </c>
      <c r="B1530">
        <v>26</v>
      </c>
      <c r="D1530" t="s">
        <v>8221</v>
      </c>
      <c r="E1530">
        <v>1</v>
      </c>
    </row>
    <row r="1531" spans="1:5" x14ac:dyDescent="0.75">
      <c r="A1531" t="s">
        <v>8219</v>
      </c>
      <c r="B1531">
        <v>128</v>
      </c>
      <c r="D1531" t="s">
        <v>8221</v>
      </c>
      <c r="E1531">
        <v>3</v>
      </c>
    </row>
    <row r="1532" spans="1:5" x14ac:dyDescent="0.75">
      <c r="A1532" t="s">
        <v>8219</v>
      </c>
      <c r="B1532">
        <v>15</v>
      </c>
    </row>
    <row r="1533" spans="1:5" x14ac:dyDescent="0.75">
      <c r="A1533" t="s">
        <v>8219</v>
      </c>
      <c r="B1533">
        <v>25</v>
      </c>
    </row>
    <row r="1534" spans="1:5" x14ac:dyDescent="0.75">
      <c r="A1534" t="s">
        <v>8219</v>
      </c>
      <c r="B1534">
        <v>55</v>
      </c>
    </row>
    <row r="1535" spans="1:5" x14ac:dyDescent="0.75">
      <c r="A1535" t="s">
        <v>8219</v>
      </c>
      <c r="B1535">
        <v>107</v>
      </c>
    </row>
    <row r="1536" spans="1:5" x14ac:dyDescent="0.75">
      <c r="A1536" t="s">
        <v>8219</v>
      </c>
      <c r="B1536">
        <v>557</v>
      </c>
    </row>
    <row r="1537" spans="1:2" x14ac:dyDescent="0.75">
      <c r="A1537" t="s">
        <v>8219</v>
      </c>
      <c r="B1537">
        <v>40</v>
      </c>
    </row>
    <row r="1538" spans="1:2" x14ac:dyDescent="0.75">
      <c r="A1538" t="s">
        <v>8219</v>
      </c>
      <c r="B1538">
        <v>36</v>
      </c>
    </row>
    <row r="1539" spans="1:2" x14ac:dyDescent="0.75">
      <c r="A1539" t="s">
        <v>8219</v>
      </c>
      <c r="B1539">
        <v>159</v>
      </c>
    </row>
    <row r="1540" spans="1:2" x14ac:dyDescent="0.75">
      <c r="A1540" t="s">
        <v>8219</v>
      </c>
      <c r="B1540">
        <v>41</v>
      </c>
    </row>
    <row r="1541" spans="1:2" x14ac:dyDescent="0.75">
      <c r="A1541" t="s">
        <v>8219</v>
      </c>
      <c r="B1541">
        <v>226</v>
      </c>
    </row>
    <row r="1542" spans="1:2" x14ac:dyDescent="0.75">
      <c r="A1542" t="s">
        <v>8219</v>
      </c>
      <c r="B1542">
        <v>30</v>
      </c>
    </row>
    <row r="1543" spans="1:2" x14ac:dyDescent="0.75">
      <c r="A1543" t="s">
        <v>8219</v>
      </c>
      <c r="B1543">
        <v>103</v>
      </c>
    </row>
    <row r="1544" spans="1:2" x14ac:dyDescent="0.75">
      <c r="A1544" t="s">
        <v>8219</v>
      </c>
      <c r="B1544">
        <v>62</v>
      </c>
    </row>
    <row r="1545" spans="1:2" x14ac:dyDescent="0.75">
      <c r="A1545" t="s">
        <v>8219</v>
      </c>
      <c r="B1545">
        <v>6</v>
      </c>
    </row>
    <row r="1546" spans="1:2" x14ac:dyDescent="0.75">
      <c r="A1546" t="s">
        <v>8219</v>
      </c>
      <c r="B1546">
        <v>182</v>
      </c>
    </row>
    <row r="1547" spans="1:2" x14ac:dyDescent="0.75">
      <c r="A1547" t="s">
        <v>8219</v>
      </c>
      <c r="B1547">
        <v>145</v>
      </c>
    </row>
    <row r="1548" spans="1:2" x14ac:dyDescent="0.75">
      <c r="A1548" t="s">
        <v>8219</v>
      </c>
      <c r="B1548">
        <v>25</v>
      </c>
    </row>
    <row r="1549" spans="1:2" x14ac:dyDescent="0.75">
      <c r="A1549" t="s">
        <v>8219</v>
      </c>
      <c r="B1549">
        <v>320</v>
      </c>
    </row>
    <row r="1550" spans="1:2" x14ac:dyDescent="0.75">
      <c r="A1550" t="s">
        <v>8219</v>
      </c>
      <c r="B1550">
        <v>99</v>
      </c>
    </row>
    <row r="1551" spans="1:2" x14ac:dyDescent="0.75">
      <c r="A1551" t="s">
        <v>8219</v>
      </c>
      <c r="B1551">
        <v>348</v>
      </c>
    </row>
    <row r="1552" spans="1:2" x14ac:dyDescent="0.75">
      <c r="A1552" t="s">
        <v>8219</v>
      </c>
      <c r="B1552">
        <v>41</v>
      </c>
    </row>
    <row r="1553" spans="1:2" x14ac:dyDescent="0.75">
      <c r="A1553" t="s">
        <v>8219</v>
      </c>
      <c r="B1553">
        <v>29</v>
      </c>
    </row>
    <row r="1554" spans="1:2" x14ac:dyDescent="0.75">
      <c r="A1554" t="s">
        <v>8219</v>
      </c>
      <c r="B1554">
        <v>25</v>
      </c>
    </row>
    <row r="1555" spans="1:2" x14ac:dyDescent="0.75">
      <c r="A1555" t="s">
        <v>8219</v>
      </c>
      <c r="B1555">
        <v>23</v>
      </c>
    </row>
    <row r="1556" spans="1:2" x14ac:dyDescent="0.75">
      <c r="A1556" t="s">
        <v>8219</v>
      </c>
      <c r="B1556">
        <v>1260</v>
      </c>
    </row>
    <row r="1557" spans="1:2" x14ac:dyDescent="0.75">
      <c r="A1557" t="s">
        <v>8219</v>
      </c>
      <c r="B1557">
        <v>307</v>
      </c>
    </row>
    <row r="1558" spans="1:2" x14ac:dyDescent="0.75">
      <c r="A1558" t="s">
        <v>8219</v>
      </c>
      <c r="B1558">
        <v>329</v>
      </c>
    </row>
    <row r="1559" spans="1:2" x14ac:dyDescent="0.75">
      <c r="A1559" t="s">
        <v>8219</v>
      </c>
      <c r="B1559">
        <v>32</v>
      </c>
    </row>
    <row r="1560" spans="1:2" x14ac:dyDescent="0.75">
      <c r="A1560" t="s">
        <v>8219</v>
      </c>
      <c r="B1560">
        <v>27</v>
      </c>
    </row>
    <row r="1561" spans="1:2" x14ac:dyDescent="0.75">
      <c r="A1561" t="s">
        <v>8219</v>
      </c>
      <c r="B1561">
        <v>236</v>
      </c>
    </row>
    <row r="1562" spans="1:2" x14ac:dyDescent="0.75">
      <c r="A1562" t="s">
        <v>8219</v>
      </c>
      <c r="B1562">
        <v>42</v>
      </c>
    </row>
    <row r="1563" spans="1:2" x14ac:dyDescent="0.75">
      <c r="A1563" t="s">
        <v>8219</v>
      </c>
      <c r="B1563">
        <v>95</v>
      </c>
    </row>
    <row r="1564" spans="1:2" x14ac:dyDescent="0.75">
      <c r="A1564" t="s">
        <v>8219</v>
      </c>
      <c r="B1564">
        <v>37</v>
      </c>
    </row>
    <row r="1565" spans="1:2" x14ac:dyDescent="0.75">
      <c r="A1565" t="s">
        <v>8219</v>
      </c>
      <c r="B1565">
        <v>128</v>
      </c>
    </row>
    <row r="1566" spans="1:2" x14ac:dyDescent="0.75">
      <c r="A1566" t="s">
        <v>8219</v>
      </c>
      <c r="B1566">
        <v>156</v>
      </c>
    </row>
    <row r="1567" spans="1:2" x14ac:dyDescent="0.75">
      <c r="A1567" t="s">
        <v>8219</v>
      </c>
      <c r="B1567">
        <v>64</v>
      </c>
    </row>
    <row r="1568" spans="1:2" x14ac:dyDescent="0.75">
      <c r="A1568" t="s">
        <v>8219</v>
      </c>
      <c r="B1568">
        <v>58</v>
      </c>
    </row>
    <row r="1569" spans="1:2" x14ac:dyDescent="0.75">
      <c r="A1569" t="s">
        <v>8219</v>
      </c>
      <c r="B1569">
        <v>20</v>
      </c>
    </row>
    <row r="1570" spans="1:2" x14ac:dyDescent="0.75">
      <c r="A1570" t="s">
        <v>8219</v>
      </c>
      <c r="B1570">
        <v>47</v>
      </c>
    </row>
    <row r="1571" spans="1:2" x14ac:dyDescent="0.75">
      <c r="A1571" t="s">
        <v>8219</v>
      </c>
      <c r="B1571">
        <v>54</v>
      </c>
    </row>
    <row r="1572" spans="1:2" x14ac:dyDescent="0.75">
      <c r="A1572" t="s">
        <v>8219</v>
      </c>
      <c r="B1572">
        <v>9</v>
      </c>
    </row>
    <row r="1573" spans="1:2" x14ac:dyDescent="0.75">
      <c r="A1573" t="s">
        <v>8219</v>
      </c>
      <c r="B1573">
        <v>213</v>
      </c>
    </row>
    <row r="1574" spans="1:2" x14ac:dyDescent="0.75">
      <c r="A1574" t="s">
        <v>8219</v>
      </c>
      <c r="B1574">
        <v>57</v>
      </c>
    </row>
    <row r="1575" spans="1:2" x14ac:dyDescent="0.75">
      <c r="A1575" t="s">
        <v>8219</v>
      </c>
      <c r="B1575">
        <v>25</v>
      </c>
    </row>
    <row r="1576" spans="1:2" x14ac:dyDescent="0.75">
      <c r="A1576" t="s">
        <v>8219</v>
      </c>
      <c r="B1576">
        <v>104</v>
      </c>
    </row>
    <row r="1577" spans="1:2" x14ac:dyDescent="0.75">
      <c r="A1577" t="s">
        <v>8219</v>
      </c>
      <c r="B1577">
        <v>34</v>
      </c>
    </row>
    <row r="1578" spans="1:2" x14ac:dyDescent="0.75">
      <c r="A1578" t="s">
        <v>8219</v>
      </c>
      <c r="B1578">
        <v>67</v>
      </c>
    </row>
    <row r="1579" spans="1:2" x14ac:dyDescent="0.75">
      <c r="A1579" t="s">
        <v>8219</v>
      </c>
      <c r="B1579">
        <v>241</v>
      </c>
    </row>
    <row r="1580" spans="1:2" x14ac:dyDescent="0.75">
      <c r="A1580" t="s">
        <v>8219</v>
      </c>
      <c r="B1580">
        <v>123</v>
      </c>
    </row>
    <row r="1581" spans="1:2" x14ac:dyDescent="0.75">
      <c r="A1581" t="s">
        <v>8219</v>
      </c>
      <c r="B1581">
        <v>302</v>
      </c>
    </row>
    <row r="1582" spans="1:2" x14ac:dyDescent="0.75">
      <c r="A1582" t="s">
        <v>8219</v>
      </c>
      <c r="B1582">
        <v>89</v>
      </c>
    </row>
    <row r="1583" spans="1:2" x14ac:dyDescent="0.75">
      <c r="A1583" t="s">
        <v>8219</v>
      </c>
      <c r="B1583">
        <v>41</v>
      </c>
    </row>
    <row r="1584" spans="1:2" x14ac:dyDescent="0.75">
      <c r="A1584" t="s">
        <v>8219</v>
      </c>
      <c r="B1584">
        <v>69</v>
      </c>
    </row>
    <row r="1585" spans="1:2" x14ac:dyDescent="0.75">
      <c r="A1585" t="s">
        <v>8219</v>
      </c>
      <c r="B1585">
        <v>52</v>
      </c>
    </row>
    <row r="1586" spans="1:2" x14ac:dyDescent="0.75">
      <c r="A1586" t="s">
        <v>8219</v>
      </c>
      <c r="B1586">
        <v>57</v>
      </c>
    </row>
    <row r="1587" spans="1:2" x14ac:dyDescent="0.75">
      <c r="A1587" t="s">
        <v>8219</v>
      </c>
      <c r="B1587">
        <v>74</v>
      </c>
    </row>
    <row r="1588" spans="1:2" x14ac:dyDescent="0.75">
      <c r="A1588" t="s">
        <v>8219</v>
      </c>
      <c r="B1588">
        <v>63</v>
      </c>
    </row>
    <row r="1589" spans="1:2" x14ac:dyDescent="0.75">
      <c r="A1589" t="s">
        <v>8219</v>
      </c>
      <c r="B1589">
        <v>72</v>
      </c>
    </row>
    <row r="1590" spans="1:2" x14ac:dyDescent="0.75">
      <c r="A1590" t="s">
        <v>8219</v>
      </c>
      <c r="B1590">
        <v>71</v>
      </c>
    </row>
    <row r="1591" spans="1:2" x14ac:dyDescent="0.75">
      <c r="A1591" t="s">
        <v>8219</v>
      </c>
      <c r="B1591">
        <v>21</v>
      </c>
    </row>
    <row r="1592" spans="1:2" x14ac:dyDescent="0.75">
      <c r="A1592" t="s">
        <v>8219</v>
      </c>
      <c r="B1592">
        <v>930</v>
      </c>
    </row>
    <row r="1593" spans="1:2" x14ac:dyDescent="0.75">
      <c r="A1593" t="s">
        <v>8219</v>
      </c>
      <c r="B1593">
        <v>55</v>
      </c>
    </row>
    <row r="1594" spans="1:2" x14ac:dyDescent="0.75">
      <c r="A1594" t="s">
        <v>8219</v>
      </c>
      <c r="B1594">
        <v>61</v>
      </c>
    </row>
    <row r="1595" spans="1:2" x14ac:dyDescent="0.75">
      <c r="A1595" t="s">
        <v>8219</v>
      </c>
      <c r="B1595">
        <v>82</v>
      </c>
    </row>
    <row r="1596" spans="1:2" x14ac:dyDescent="0.75">
      <c r="A1596" t="s">
        <v>8219</v>
      </c>
      <c r="B1596">
        <v>71</v>
      </c>
    </row>
    <row r="1597" spans="1:2" x14ac:dyDescent="0.75">
      <c r="A1597" t="s">
        <v>8219</v>
      </c>
      <c r="B1597">
        <v>117</v>
      </c>
    </row>
    <row r="1598" spans="1:2" x14ac:dyDescent="0.75">
      <c r="A1598" t="s">
        <v>8219</v>
      </c>
      <c r="B1598">
        <v>29</v>
      </c>
    </row>
    <row r="1599" spans="1:2" x14ac:dyDescent="0.75">
      <c r="A1599" t="s">
        <v>8219</v>
      </c>
      <c r="B1599">
        <v>74</v>
      </c>
    </row>
    <row r="1600" spans="1:2" x14ac:dyDescent="0.75">
      <c r="A1600" t="s">
        <v>8219</v>
      </c>
      <c r="B1600">
        <v>23</v>
      </c>
    </row>
    <row r="1601" spans="1:2" x14ac:dyDescent="0.75">
      <c r="A1601" t="s">
        <v>8219</v>
      </c>
      <c r="B1601">
        <v>60</v>
      </c>
    </row>
    <row r="1602" spans="1:2" x14ac:dyDescent="0.75">
      <c r="A1602" t="s">
        <v>8219</v>
      </c>
      <c r="B1602">
        <v>55</v>
      </c>
    </row>
    <row r="1603" spans="1:2" x14ac:dyDescent="0.75">
      <c r="A1603" t="s">
        <v>8219</v>
      </c>
      <c r="B1603">
        <v>51</v>
      </c>
    </row>
    <row r="1604" spans="1:2" x14ac:dyDescent="0.75">
      <c r="A1604" t="s">
        <v>8219</v>
      </c>
      <c r="B1604">
        <v>78</v>
      </c>
    </row>
    <row r="1605" spans="1:2" x14ac:dyDescent="0.75">
      <c r="A1605" t="s">
        <v>8219</v>
      </c>
      <c r="B1605">
        <v>62</v>
      </c>
    </row>
    <row r="1606" spans="1:2" x14ac:dyDescent="0.75">
      <c r="A1606" t="s">
        <v>8219</v>
      </c>
      <c r="B1606">
        <v>45</v>
      </c>
    </row>
    <row r="1607" spans="1:2" x14ac:dyDescent="0.75">
      <c r="A1607" t="s">
        <v>8219</v>
      </c>
      <c r="B1607">
        <v>15</v>
      </c>
    </row>
    <row r="1608" spans="1:2" x14ac:dyDescent="0.75">
      <c r="A1608" t="s">
        <v>8219</v>
      </c>
      <c r="B1608">
        <v>151</v>
      </c>
    </row>
    <row r="1609" spans="1:2" x14ac:dyDescent="0.75">
      <c r="A1609" t="s">
        <v>8219</v>
      </c>
      <c r="B1609">
        <v>68</v>
      </c>
    </row>
    <row r="1610" spans="1:2" x14ac:dyDescent="0.75">
      <c r="A1610" t="s">
        <v>8219</v>
      </c>
      <c r="B1610">
        <v>46</v>
      </c>
    </row>
    <row r="1611" spans="1:2" x14ac:dyDescent="0.75">
      <c r="A1611" t="s">
        <v>8219</v>
      </c>
      <c r="B1611">
        <v>24</v>
      </c>
    </row>
    <row r="1612" spans="1:2" x14ac:dyDescent="0.75">
      <c r="A1612" t="s">
        <v>8219</v>
      </c>
      <c r="B1612">
        <v>70</v>
      </c>
    </row>
    <row r="1613" spans="1:2" x14ac:dyDescent="0.75">
      <c r="A1613" t="s">
        <v>8219</v>
      </c>
      <c r="B1613">
        <v>244</v>
      </c>
    </row>
    <row r="1614" spans="1:2" x14ac:dyDescent="0.75">
      <c r="A1614" t="s">
        <v>8219</v>
      </c>
      <c r="B1614">
        <v>82</v>
      </c>
    </row>
    <row r="1615" spans="1:2" x14ac:dyDescent="0.75">
      <c r="A1615" t="s">
        <v>8219</v>
      </c>
      <c r="B1615">
        <v>226</v>
      </c>
    </row>
    <row r="1616" spans="1:2" x14ac:dyDescent="0.75">
      <c r="A1616" t="s">
        <v>8219</v>
      </c>
      <c r="B1616">
        <v>60</v>
      </c>
    </row>
    <row r="1617" spans="1:2" x14ac:dyDescent="0.75">
      <c r="A1617" t="s">
        <v>8219</v>
      </c>
      <c r="B1617">
        <v>322</v>
      </c>
    </row>
    <row r="1618" spans="1:2" x14ac:dyDescent="0.75">
      <c r="A1618" t="s">
        <v>8219</v>
      </c>
      <c r="B1618">
        <v>94</v>
      </c>
    </row>
    <row r="1619" spans="1:2" x14ac:dyDescent="0.75">
      <c r="A1619" t="s">
        <v>8219</v>
      </c>
      <c r="B1619">
        <v>47</v>
      </c>
    </row>
    <row r="1620" spans="1:2" x14ac:dyDescent="0.75">
      <c r="A1620" t="s">
        <v>8219</v>
      </c>
      <c r="B1620">
        <v>115</v>
      </c>
    </row>
    <row r="1621" spans="1:2" x14ac:dyDescent="0.75">
      <c r="A1621" t="s">
        <v>8219</v>
      </c>
      <c r="B1621">
        <v>134</v>
      </c>
    </row>
    <row r="1622" spans="1:2" x14ac:dyDescent="0.75">
      <c r="A1622" t="s">
        <v>8219</v>
      </c>
      <c r="B1622">
        <v>35</v>
      </c>
    </row>
    <row r="1623" spans="1:2" x14ac:dyDescent="0.75">
      <c r="A1623" t="s">
        <v>8219</v>
      </c>
      <c r="B1623">
        <v>104</v>
      </c>
    </row>
    <row r="1624" spans="1:2" x14ac:dyDescent="0.75">
      <c r="A1624" t="s">
        <v>8219</v>
      </c>
      <c r="B1624">
        <v>184</v>
      </c>
    </row>
    <row r="1625" spans="1:2" x14ac:dyDescent="0.75">
      <c r="A1625" t="s">
        <v>8219</v>
      </c>
      <c r="B1625">
        <v>119</v>
      </c>
    </row>
    <row r="1626" spans="1:2" x14ac:dyDescent="0.75">
      <c r="A1626" t="s">
        <v>8219</v>
      </c>
      <c r="B1626">
        <v>59</v>
      </c>
    </row>
    <row r="1627" spans="1:2" x14ac:dyDescent="0.75">
      <c r="A1627" t="s">
        <v>8219</v>
      </c>
      <c r="B1627">
        <v>113</v>
      </c>
    </row>
    <row r="1628" spans="1:2" x14ac:dyDescent="0.75">
      <c r="A1628" t="s">
        <v>8219</v>
      </c>
      <c r="B1628">
        <v>84</v>
      </c>
    </row>
    <row r="1629" spans="1:2" x14ac:dyDescent="0.75">
      <c r="A1629" t="s">
        <v>8219</v>
      </c>
      <c r="B1629">
        <v>74</v>
      </c>
    </row>
    <row r="1630" spans="1:2" x14ac:dyDescent="0.75">
      <c r="A1630" t="s">
        <v>8219</v>
      </c>
      <c r="B1630">
        <v>216</v>
      </c>
    </row>
    <row r="1631" spans="1:2" x14ac:dyDescent="0.75">
      <c r="A1631" t="s">
        <v>8219</v>
      </c>
      <c r="B1631">
        <v>39</v>
      </c>
    </row>
    <row r="1632" spans="1:2" x14ac:dyDescent="0.75">
      <c r="A1632" t="s">
        <v>8219</v>
      </c>
      <c r="B1632">
        <v>21</v>
      </c>
    </row>
    <row r="1633" spans="1:2" x14ac:dyDescent="0.75">
      <c r="A1633" t="s">
        <v>8219</v>
      </c>
      <c r="B1633">
        <v>30</v>
      </c>
    </row>
    <row r="1634" spans="1:2" x14ac:dyDescent="0.75">
      <c r="A1634" t="s">
        <v>8219</v>
      </c>
      <c r="B1634">
        <v>37</v>
      </c>
    </row>
    <row r="1635" spans="1:2" x14ac:dyDescent="0.75">
      <c r="A1635" t="s">
        <v>8219</v>
      </c>
      <c r="B1635">
        <v>202</v>
      </c>
    </row>
    <row r="1636" spans="1:2" x14ac:dyDescent="0.75">
      <c r="A1636" t="s">
        <v>8219</v>
      </c>
      <c r="B1636">
        <v>37</v>
      </c>
    </row>
    <row r="1637" spans="1:2" x14ac:dyDescent="0.75">
      <c r="A1637" t="s">
        <v>8219</v>
      </c>
      <c r="B1637">
        <v>28</v>
      </c>
    </row>
    <row r="1638" spans="1:2" x14ac:dyDescent="0.75">
      <c r="A1638" t="s">
        <v>8219</v>
      </c>
      <c r="B1638">
        <v>26</v>
      </c>
    </row>
    <row r="1639" spans="1:2" x14ac:dyDescent="0.75">
      <c r="A1639" t="s">
        <v>8219</v>
      </c>
      <c r="B1639">
        <v>61</v>
      </c>
    </row>
    <row r="1640" spans="1:2" x14ac:dyDescent="0.75">
      <c r="A1640" t="s">
        <v>8219</v>
      </c>
      <c r="B1640">
        <v>115</v>
      </c>
    </row>
    <row r="1641" spans="1:2" x14ac:dyDescent="0.75">
      <c r="A1641" t="s">
        <v>8219</v>
      </c>
      <c r="B1641">
        <v>181</v>
      </c>
    </row>
    <row r="1642" spans="1:2" x14ac:dyDescent="0.75">
      <c r="A1642" t="s">
        <v>8219</v>
      </c>
      <c r="B1642">
        <v>110</v>
      </c>
    </row>
    <row r="1643" spans="1:2" x14ac:dyDescent="0.75">
      <c r="A1643" t="s">
        <v>8219</v>
      </c>
      <c r="B1643">
        <v>269</v>
      </c>
    </row>
    <row r="1644" spans="1:2" x14ac:dyDescent="0.75">
      <c r="A1644" t="s">
        <v>8219</v>
      </c>
      <c r="B1644">
        <v>79</v>
      </c>
    </row>
    <row r="1645" spans="1:2" x14ac:dyDescent="0.75">
      <c r="A1645" t="s">
        <v>8219</v>
      </c>
      <c r="B1645">
        <v>104</v>
      </c>
    </row>
    <row r="1646" spans="1:2" x14ac:dyDescent="0.75">
      <c r="A1646" t="s">
        <v>8219</v>
      </c>
      <c r="B1646">
        <v>34</v>
      </c>
    </row>
    <row r="1647" spans="1:2" x14ac:dyDescent="0.75">
      <c r="A1647" t="s">
        <v>8219</v>
      </c>
      <c r="B1647">
        <v>167</v>
      </c>
    </row>
    <row r="1648" spans="1:2" x14ac:dyDescent="0.75">
      <c r="A1648" t="s">
        <v>8219</v>
      </c>
      <c r="B1648">
        <v>183</v>
      </c>
    </row>
    <row r="1649" spans="1:2" x14ac:dyDescent="0.75">
      <c r="A1649" t="s">
        <v>8219</v>
      </c>
      <c r="B1649">
        <v>71</v>
      </c>
    </row>
    <row r="1650" spans="1:2" x14ac:dyDescent="0.75">
      <c r="A1650" t="s">
        <v>8219</v>
      </c>
      <c r="B1650">
        <v>69</v>
      </c>
    </row>
    <row r="1651" spans="1:2" x14ac:dyDescent="0.75">
      <c r="A1651" t="s">
        <v>8219</v>
      </c>
      <c r="B1651">
        <v>270</v>
      </c>
    </row>
    <row r="1652" spans="1:2" x14ac:dyDescent="0.75">
      <c r="A1652" t="s">
        <v>8219</v>
      </c>
      <c r="B1652">
        <v>193</v>
      </c>
    </row>
    <row r="1653" spans="1:2" x14ac:dyDescent="0.75">
      <c r="A1653" t="s">
        <v>8219</v>
      </c>
      <c r="B1653">
        <v>57</v>
      </c>
    </row>
    <row r="1654" spans="1:2" x14ac:dyDescent="0.75">
      <c r="A1654" t="s">
        <v>8219</v>
      </c>
      <c r="B1654">
        <v>200</v>
      </c>
    </row>
    <row r="1655" spans="1:2" x14ac:dyDescent="0.75">
      <c r="A1655" t="s">
        <v>8219</v>
      </c>
      <c r="B1655">
        <v>88</v>
      </c>
    </row>
    <row r="1656" spans="1:2" x14ac:dyDescent="0.75">
      <c r="A1656" t="s">
        <v>8219</v>
      </c>
      <c r="B1656">
        <v>213</v>
      </c>
    </row>
    <row r="1657" spans="1:2" x14ac:dyDescent="0.75">
      <c r="A1657" t="s">
        <v>8219</v>
      </c>
      <c r="B1657">
        <v>20</v>
      </c>
    </row>
    <row r="1658" spans="1:2" x14ac:dyDescent="0.75">
      <c r="A1658" t="s">
        <v>8219</v>
      </c>
      <c r="B1658">
        <v>50</v>
      </c>
    </row>
    <row r="1659" spans="1:2" x14ac:dyDescent="0.75">
      <c r="A1659" t="s">
        <v>8219</v>
      </c>
      <c r="B1659">
        <v>115</v>
      </c>
    </row>
    <row r="1660" spans="1:2" x14ac:dyDescent="0.75">
      <c r="A1660" t="s">
        <v>8219</v>
      </c>
      <c r="B1660">
        <v>186</v>
      </c>
    </row>
    <row r="1661" spans="1:2" x14ac:dyDescent="0.75">
      <c r="A1661" t="s">
        <v>8219</v>
      </c>
      <c r="B1661">
        <v>18</v>
      </c>
    </row>
    <row r="1662" spans="1:2" x14ac:dyDescent="0.75">
      <c r="A1662" t="s">
        <v>8219</v>
      </c>
      <c r="B1662">
        <v>176</v>
      </c>
    </row>
    <row r="1663" spans="1:2" x14ac:dyDescent="0.75">
      <c r="A1663" t="s">
        <v>8219</v>
      </c>
      <c r="B1663">
        <v>41</v>
      </c>
    </row>
    <row r="1664" spans="1:2" x14ac:dyDescent="0.75">
      <c r="A1664" t="s">
        <v>8219</v>
      </c>
      <c r="B1664">
        <v>75</v>
      </c>
    </row>
    <row r="1665" spans="1:2" x14ac:dyDescent="0.75">
      <c r="A1665" t="s">
        <v>8219</v>
      </c>
      <c r="B1665">
        <v>97</v>
      </c>
    </row>
    <row r="1666" spans="1:2" x14ac:dyDescent="0.75">
      <c r="A1666" t="s">
        <v>8219</v>
      </c>
      <c r="B1666">
        <v>73</v>
      </c>
    </row>
    <row r="1667" spans="1:2" x14ac:dyDescent="0.75">
      <c r="A1667" t="s">
        <v>8219</v>
      </c>
      <c r="B1667">
        <v>49</v>
      </c>
    </row>
    <row r="1668" spans="1:2" x14ac:dyDescent="0.75">
      <c r="A1668" t="s">
        <v>8219</v>
      </c>
      <c r="B1668">
        <v>134</v>
      </c>
    </row>
    <row r="1669" spans="1:2" x14ac:dyDescent="0.75">
      <c r="A1669" t="s">
        <v>8219</v>
      </c>
      <c r="B1669">
        <v>68</v>
      </c>
    </row>
    <row r="1670" spans="1:2" x14ac:dyDescent="0.75">
      <c r="A1670" t="s">
        <v>8219</v>
      </c>
      <c r="B1670">
        <v>49</v>
      </c>
    </row>
    <row r="1671" spans="1:2" x14ac:dyDescent="0.75">
      <c r="A1671" t="s">
        <v>8219</v>
      </c>
      <c r="B1671">
        <v>63</v>
      </c>
    </row>
    <row r="1672" spans="1:2" x14ac:dyDescent="0.75">
      <c r="A1672" t="s">
        <v>8219</v>
      </c>
      <c r="B1672">
        <v>163</v>
      </c>
    </row>
    <row r="1673" spans="1:2" x14ac:dyDescent="0.75">
      <c r="A1673" t="s">
        <v>8219</v>
      </c>
      <c r="B1673">
        <v>288</v>
      </c>
    </row>
    <row r="1674" spans="1:2" x14ac:dyDescent="0.75">
      <c r="A1674" t="s">
        <v>8219</v>
      </c>
      <c r="B1674">
        <v>42</v>
      </c>
    </row>
    <row r="1675" spans="1:2" x14ac:dyDescent="0.75">
      <c r="A1675" t="s">
        <v>8219</v>
      </c>
      <c r="B1675">
        <v>70</v>
      </c>
    </row>
    <row r="1676" spans="1:2" x14ac:dyDescent="0.75">
      <c r="A1676" t="s">
        <v>8219</v>
      </c>
      <c r="B1676">
        <v>30</v>
      </c>
    </row>
    <row r="1677" spans="1:2" x14ac:dyDescent="0.75">
      <c r="A1677" t="s">
        <v>8219</v>
      </c>
      <c r="B1677">
        <v>51</v>
      </c>
    </row>
    <row r="1678" spans="1:2" x14ac:dyDescent="0.75">
      <c r="A1678" t="s">
        <v>8219</v>
      </c>
      <c r="B1678">
        <v>145</v>
      </c>
    </row>
    <row r="1679" spans="1:2" x14ac:dyDescent="0.75">
      <c r="A1679" t="s">
        <v>8219</v>
      </c>
      <c r="B1679">
        <v>21</v>
      </c>
    </row>
    <row r="1680" spans="1:2" x14ac:dyDescent="0.75">
      <c r="A1680" t="s">
        <v>8219</v>
      </c>
      <c r="B1680">
        <v>286</v>
      </c>
    </row>
    <row r="1681" spans="1:2" x14ac:dyDescent="0.75">
      <c r="A1681" t="s">
        <v>8219</v>
      </c>
      <c r="B1681">
        <v>12</v>
      </c>
    </row>
    <row r="1682" spans="1:2" x14ac:dyDescent="0.75">
      <c r="A1682" t="s">
        <v>8219</v>
      </c>
      <c r="B1682">
        <v>100</v>
      </c>
    </row>
    <row r="1683" spans="1:2" x14ac:dyDescent="0.75">
      <c r="A1683" t="s">
        <v>8219</v>
      </c>
      <c r="B1683">
        <v>100</v>
      </c>
    </row>
    <row r="1684" spans="1:2" x14ac:dyDescent="0.75">
      <c r="A1684" t="s">
        <v>8219</v>
      </c>
      <c r="B1684">
        <v>34</v>
      </c>
    </row>
    <row r="1685" spans="1:2" x14ac:dyDescent="0.75">
      <c r="A1685" t="s">
        <v>8219</v>
      </c>
      <c r="B1685">
        <v>63</v>
      </c>
    </row>
    <row r="1686" spans="1:2" x14ac:dyDescent="0.75">
      <c r="A1686" t="s">
        <v>8219</v>
      </c>
      <c r="B1686">
        <v>30</v>
      </c>
    </row>
    <row r="1687" spans="1:2" x14ac:dyDescent="0.75">
      <c r="A1687" t="s">
        <v>8219</v>
      </c>
      <c r="B1687">
        <v>47</v>
      </c>
    </row>
    <row r="1688" spans="1:2" x14ac:dyDescent="0.75">
      <c r="A1688" t="s">
        <v>8219</v>
      </c>
      <c r="B1688">
        <v>237</v>
      </c>
    </row>
    <row r="1689" spans="1:2" x14ac:dyDescent="0.75">
      <c r="A1689" t="s">
        <v>8219</v>
      </c>
      <c r="B1689">
        <v>47</v>
      </c>
    </row>
    <row r="1690" spans="1:2" x14ac:dyDescent="0.75">
      <c r="A1690" t="s">
        <v>8219</v>
      </c>
      <c r="B1690">
        <v>15</v>
      </c>
    </row>
    <row r="1691" spans="1:2" x14ac:dyDescent="0.75">
      <c r="A1691" t="s">
        <v>8219</v>
      </c>
      <c r="B1691">
        <v>81</v>
      </c>
    </row>
    <row r="1692" spans="1:2" x14ac:dyDescent="0.75">
      <c r="A1692" t="s">
        <v>8219</v>
      </c>
      <c r="B1692">
        <v>122</v>
      </c>
    </row>
    <row r="1693" spans="1:2" x14ac:dyDescent="0.75">
      <c r="A1693" t="s">
        <v>8219</v>
      </c>
      <c r="B1693">
        <v>34</v>
      </c>
    </row>
    <row r="1694" spans="1:2" x14ac:dyDescent="0.75">
      <c r="A1694" t="s">
        <v>8219</v>
      </c>
      <c r="B1694">
        <v>207</v>
      </c>
    </row>
    <row r="1695" spans="1:2" x14ac:dyDescent="0.75">
      <c r="A1695" t="s">
        <v>8219</v>
      </c>
      <c r="B1695">
        <v>25</v>
      </c>
    </row>
    <row r="1696" spans="1:2" x14ac:dyDescent="0.75">
      <c r="A1696" t="s">
        <v>8219</v>
      </c>
      <c r="B1696">
        <v>72</v>
      </c>
    </row>
    <row r="1697" spans="1:2" x14ac:dyDescent="0.75">
      <c r="A1697" t="s">
        <v>8219</v>
      </c>
      <c r="B1697">
        <v>14</v>
      </c>
    </row>
    <row r="1698" spans="1:2" x14ac:dyDescent="0.75">
      <c r="A1698" t="s">
        <v>8219</v>
      </c>
      <c r="B1698">
        <v>15</v>
      </c>
    </row>
    <row r="1699" spans="1:2" x14ac:dyDescent="0.75">
      <c r="A1699" t="s">
        <v>8219</v>
      </c>
      <c r="B1699">
        <v>91</v>
      </c>
    </row>
    <row r="1700" spans="1:2" x14ac:dyDescent="0.75">
      <c r="A1700" t="s">
        <v>8219</v>
      </c>
      <c r="B1700">
        <v>24</v>
      </c>
    </row>
    <row r="1701" spans="1:2" x14ac:dyDescent="0.75">
      <c r="A1701" t="s">
        <v>8219</v>
      </c>
      <c r="B1701">
        <v>27</v>
      </c>
    </row>
    <row r="1702" spans="1:2" x14ac:dyDescent="0.75">
      <c r="A1702" t="s">
        <v>8219</v>
      </c>
      <c r="B1702">
        <v>47</v>
      </c>
    </row>
    <row r="1703" spans="1:2" x14ac:dyDescent="0.75">
      <c r="A1703" t="s">
        <v>8219</v>
      </c>
      <c r="B1703">
        <v>44</v>
      </c>
    </row>
    <row r="1704" spans="1:2" x14ac:dyDescent="0.75">
      <c r="A1704" t="s">
        <v>8219</v>
      </c>
      <c r="B1704">
        <v>72</v>
      </c>
    </row>
    <row r="1705" spans="1:2" x14ac:dyDescent="0.75">
      <c r="A1705" t="s">
        <v>8219</v>
      </c>
      <c r="B1705">
        <v>63</v>
      </c>
    </row>
    <row r="1706" spans="1:2" x14ac:dyDescent="0.75">
      <c r="A1706" t="s">
        <v>8219</v>
      </c>
      <c r="B1706">
        <v>88</v>
      </c>
    </row>
    <row r="1707" spans="1:2" x14ac:dyDescent="0.75">
      <c r="A1707" t="s">
        <v>8219</v>
      </c>
      <c r="B1707">
        <v>70</v>
      </c>
    </row>
    <row r="1708" spans="1:2" x14ac:dyDescent="0.75">
      <c r="A1708" t="s">
        <v>8219</v>
      </c>
      <c r="B1708">
        <v>50</v>
      </c>
    </row>
    <row r="1709" spans="1:2" x14ac:dyDescent="0.75">
      <c r="A1709" t="s">
        <v>8219</v>
      </c>
      <c r="B1709">
        <v>35</v>
      </c>
    </row>
    <row r="1710" spans="1:2" x14ac:dyDescent="0.75">
      <c r="A1710" t="s">
        <v>8219</v>
      </c>
      <c r="B1710">
        <v>175</v>
      </c>
    </row>
    <row r="1711" spans="1:2" x14ac:dyDescent="0.75">
      <c r="A1711" t="s">
        <v>8219</v>
      </c>
      <c r="B1711">
        <v>20</v>
      </c>
    </row>
    <row r="1712" spans="1:2" x14ac:dyDescent="0.75">
      <c r="A1712" t="s">
        <v>8219</v>
      </c>
      <c r="B1712">
        <v>54</v>
      </c>
    </row>
    <row r="1713" spans="1:2" x14ac:dyDescent="0.75">
      <c r="A1713" t="s">
        <v>8219</v>
      </c>
      <c r="B1713">
        <v>20</v>
      </c>
    </row>
    <row r="1714" spans="1:2" x14ac:dyDescent="0.75">
      <c r="A1714" t="s">
        <v>8219</v>
      </c>
      <c r="B1714">
        <v>57</v>
      </c>
    </row>
    <row r="1715" spans="1:2" x14ac:dyDescent="0.75">
      <c r="A1715" t="s">
        <v>8219</v>
      </c>
      <c r="B1715">
        <v>31</v>
      </c>
    </row>
    <row r="1716" spans="1:2" x14ac:dyDescent="0.75">
      <c r="A1716" t="s">
        <v>8219</v>
      </c>
      <c r="B1716">
        <v>31</v>
      </c>
    </row>
    <row r="1717" spans="1:2" x14ac:dyDescent="0.75">
      <c r="A1717" t="s">
        <v>8219</v>
      </c>
      <c r="B1717">
        <v>45</v>
      </c>
    </row>
    <row r="1718" spans="1:2" x14ac:dyDescent="0.75">
      <c r="A1718" t="s">
        <v>8219</v>
      </c>
      <c r="B1718">
        <v>41</v>
      </c>
    </row>
    <row r="1719" spans="1:2" x14ac:dyDescent="0.75">
      <c r="A1719" t="s">
        <v>8219</v>
      </c>
      <c r="B1719">
        <v>29</v>
      </c>
    </row>
    <row r="1720" spans="1:2" x14ac:dyDescent="0.75">
      <c r="A1720" t="s">
        <v>8219</v>
      </c>
      <c r="B1720">
        <v>58</v>
      </c>
    </row>
    <row r="1721" spans="1:2" x14ac:dyDescent="0.75">
      <c r="A1721" t="s">
        <v>8219</v>
      </c>
      <c r="B1721">
        <v>89</v>
      </c>
    </row>
    <row r="1722" spans="1:2" x14ac:dyDescent="0.75">
      <c r="A1722" t="s">
        <v>8219</v>
      </c>
      <c r="B1722">
        <v>125</v>
      </c>
    </row>
    <row r="1723" spans="1:2" x14ac:dyDescent="0.75">
      <c r="A1723" t="s">
        <v>8219</v>
      </c>
      <c r="B1723">
        <v>18</v>
      </c>
    </row>
    <row r="1724" spans="1:2" x14ac:dyDescent="0.75">
      <c r="A1724" t="s">
        <v>8219</v>
      </c>
      <c r="B1724">
        <v>32</v>
      </c>
    </row>
    <row r="1725" spans="1:2" x14ac:dyDescent="0.75">
      <c r="A1725" t="s">
        <v>8219</v>
      </c>
      <c r="B1725">
        <v>16</v>
      </c>
    </row>
    <row r="1726" spans="1:2" x14ac:dyDescent="0.75">
      <c r="A1726" t="s">
        <v>8219</v>
      </c>
      <c r="B1726">
        <v>38</v>
      </c>
    </row>
    <row r="1727" spans="1:2" x14ac:dyDescent="0.75">
      <c r="A1727" t="s">
        <v>8219</v>
      </c>
      <c r="B1727">
        <v>15</v>
      </c>
    </row>
    <row r="1728" spans="1:2" x14ac:dyDescent="0.75">
      <c r="A1728" t="s">
        <v>8219</v>
      </c>
      <c r="B1728">
        <v>23</v>
      </c>
    </row>
    <row r="1729" spans="1:2" x14ac:dyDescent="0.75">
      <c r="A1729" t="s">
        <v>8219</v>
      </c>
      <c r="B1729">
        <v>49</v>
      </c>
    </row>
    <row r="1730" spans="1:2" x14ac:dyDescent="0.75">
      <c r="A1730" t="s">
        <v>8219</v>
      </c>
      <c r="B1730">
        <v>10</v>
      </c>
    </row>
    <row r="1731" spans="1:2" x14ac:dyDescent="0.75">
      <c r="A1731" t="s">
        <v>8219</v>
      </c>
      <c r="B1731">
        <v>15</v>
      </c>
    </row>
    <row r="1732" spans="1:2" x14ac:dyDescent="0.75">
      <c r="A1732" t="s">
        <v>8219</v>
      </c>
      <c r="B1732">
        <v>57</v>
      </c>
    </row>
    <row r="1733" spans="1:2" x14ac:dyDescent="0.75">
      <c r="A1733" t="s">
        <v>8219</v>
      </c>
      <c r="B1733">
        <v>33</v>
      </c>
    </row>
    <row r="1734" spans="1:2" x14ac:dyDescent="0.75">
      <c r="A1734" t="s">
        <v>8219</v>
      </c>
      <c r="B1734">
        <v>9</v>
      </c>
    </row>
    <row r="1735" spans="1:2" x14ac:dyDescent="0.75">
      <c r="A1735" t="s">
        <v>8219</v>
      </c>
      <c r="B1735">
        <v>26</v>
      </c>
    </row>
    <row r="1736" spans="1:2" x14ac:dyDescent="0.75">
      <c r="A1736" t="s">
        <v>8219</v>
      </c>
      <c r="B1736">
        <v>69</v>
      </c>
    </row>
    <row r="1737" spans="1:2" x14ac:dyDescent="0.75">
      <c r="A1737" t="s">
        <v>8219</v>
      </c>
      <c r="B1737">
        <v>65</v>
      </c>
    </row>
    <row r="1738" spans="1:2" x14ac:dyDescent="0.75">
      <c r="A1738" t="s">
        <v>8219</v>
      </c>
      <c r="B1738">
        <v>83</v>
      </c>
    </row>
    <row r="1739" spans="1:2" x14ac:dyDescent="0.75">
      <c r="A1739" t="s">
        <v>8219</v>
      </c>
      <c r="B1739">
        <v>111</v>
      </c>
    </row>
    <row r="1740" spans="1:2" x14ac:dyDescent="0.75">
      <c r="A1740" t="s">
        <v>8219</v>
      </c>
      <c r="B1740">
        <v>46</v>
      </c>
    </row>
    <row r="1741" spans="1:2" x14ac:dyDescent="0.75">
      <c r="A1741" t="s">
        <v>8219</v>
      </c>
      <c r="B1741">
        <v>63</v>
      </c>
    </row>
    <row r="1742" spans="1:2" x14ac:dyDescent="0.75">
      <c r="A1742" t="s">
        <v>8219</v>
      </c>
      <c r="B1742">
        <v>9</v>
      </c>
    </row>
    <row r="1743" spans="1:2" x14ac:dyDescent="0.75">
      <c r="A1743" t="s">
        <v>8219</v>
      </c>
      <c r="B1743">
        <v>34</v>
      </c>
    </row>
    <row r="1744" spans="1:2" x14ac:dyDescent="0.75">
      <c r="A1744" t="s">
        <v>8219</v>
      </c>
      <c r="B1744">
        <v>112</v>
      </c>
    </row>
    <row r="1745" spans="1:2" x14ac:dyDescent="0.75">
      <c r="A1745" t="s">
        <v>8219</v>
      </c>
      <c r="B1745">
        <v>47</v>
      </c>
    </row>
    <row r="1746" spans="1:2" x14ac:dyDescent="0.75">
      <c r="A1746" t="s">
        <v>8219</v>
      </c>
      <c r="B1746">
        <v>38</v>
      </c>
    </row>
    <row r="1747" spans="1:2" x14ac:dyDescent="0.75">
      <c r="A1747" t="s">
        <v>8219</v>
      </c>
      <c r="B1747">
        <v>28</v>
      </c>
    </row>
    <row r="1748" spans="1:2" x14ac:dyDescent="0.75">
      <c r="A1748" t="s">
        <v>8219</v>
      </c>
      <c r="B1748">
        <v>78</v>
      </c>
    </row>
    <row r="1749" spans="1:2" x14ac:dyDescent="0.75">
      <c r="A1749" t="s">
        <v>8219</v>
      </c>
      <c r="B1749">
        <v>23</v>
      </c>
    </row>
    <row r="1750" spans="1:2" x14ac:dyDescent="0.75">
      <c r="A1750" t="s">
        <v>8219</v>
      </c>
      <c r="B1750">
        <v>40</v>
      </c>
    </row>
    <row r="1751" spans="1:2" x14ac:dyDescent="0.75">
      <c r="A1751" t="s">
        <v>8219</v>
      </c>
      <c r="B1751">
        <v>13</v>
      </c>
    </row>
    <row r="1752" spans="1:2" x14ac:dyDescent="0.75">
      <c r="A1752" t="s">
        <v>8219</v>
      </c>
      <c r="B1752">
        <v>18</v>
      </c>
    </row>
    <row r="1753" spans="1:2" x14ac:dyDescent="0.75">
      <c r="A1753" t="s">
        <v>8219</v>
      </c>
      <c r="B1753">
        <v>22</v>
      </c>
    </row>
    <row r="1754" spans="1:2" x14ac:dyDescent="0.75">
      <c r="A1754" t="s">
        <v>8219</v>
      </c>
      <c r="B1754">
        <v>79</v>
      </c>
    </row>
    <row r="1755" spans="1:2" x14ac:dyDescent="0.75">
      <c r="A1755" t="s">
        <v>8219</v>
      </c>
      <c r="B1755">
        <v>14</v>
      </c>
    </row>
    <row r="1756" spans="1:2" x14ac:dyDescent="0.75">
      <c r="A1756" t="s">
        <v>8219</v>
      </c>
      <c r="B1756">
        <v>51</v>
      </c>
    </row>
    <row r="1757" spans="1:2" x14ac:dyDescent="0.75">
      <c r="A1757" t="s">
        <v>8219</v>
      </c>
      <c r="B1757">
        <v>54</v>
      </c>
    </row>
    <row r="1758" spans="1:2" x14ac:dyDescent="0.75">
      <c r="A1758" t="s">
        <v>8219</v>
      </c>
      <c r="B1758">
        <v>70</v>
      </c>
    </row>
    <row r="1759" spans="1:2" x14ac:dyDescent="0.75">
      <c r="A1759" t="s">
        <v>8219</v>
      </c>
      <c r="B1759">
        <v>44</v>
      </c>
    </row>
    <row r="1760" spans="1:2" x14ac:dyDescent="0.75">
      <c r="A1760" t="s">
        <v>8219</v>
      </c>
      <c r="B1760">
        <v>55</v>
      </c>
    </row>
    <row r="1761" spans="1:2" x14ac:dyDescent="0.75">
      <c r="A1761" t="s">
        <v>8219</v>
      </c>
      <c r="B1761">
        <v>15</v>
      </c>
    </row>
    <row r="1762" spans="1:2" x14ac:dyDescent="0.75">
      <c r="A1762" t="s">
        <v>8219</v>
      </c>
      <c r="B1762">
        <v>27</v>
      </c>
    </row>
    <row r="1763" spans="1:2" x14ac:dyDescent="0.75">
      <c r="A1763" t="s">
        <v>8219</v>
      </c>
      <c r="B1763">
        <v>21</v>
      </c>
    </row>
    <row r="1764" spans="1:2" x14ac:dyDescent="0.75">
      <c r="A1764" t="s">
        <v>8219</v>
      </c>
      <c r="B1764">
        <v>162</v>
      </c>
    </row>
    <row r="1765" spans="1:2" x14ac:dyDescent="0.75">
      <c r="A1765" t="s">
        <v>8219</v>
      </c>
      <c r="B1765">
        <v>23</v>
      </c>
    </row>
    <row r="1766" spans="1:2" x14ac:dyDescent="0.75">
      <c r="A1766" t="s">
        <v>8219</v>
      </c>
      <c r="B1766">
        <v>72</v>
      </c>
    </row>
    <row r="1767" spans="1:2" x14ac:dyDescent="0.75">
      <c r="A1767" t="s">
        <v>8219</v>
      </c>
      <c r="B1767">
        <v>68</v>
      </c>
    </row>
    <row r="1768" spans="1:2" x14ac:dyDescent="0.75">
      <c r="A1768" t="s">
        <v>8219</v>
      </c>
      <c r="B1768">
        <v>20</v>
      </c>
    </row>
    <row r="1769" spans="1:2" x14ac:dyDescent="0.75">
      <c r="A1769" t="s">
        <v>8219</v>
      </c>
      <c r="B1769">
        <v>26</v>
      </c>
    </row>
    <row r="1770" spans="1:2" x14ac:dyDescent="0.75">
      <c r="A1770" t="s">
        <v>8219</v>
      </c>
      <c r="B1770">
        <v>72</v>
      </c>
    </row>
    <row r="1771" spans="1:2" x14ac:dyDescent="0.75">
      <c r="A1771" t="s">
        <v>8219</v>
      </c>
      <c r="B1771">
        <v>3</v>
      </c>
    </row>
    <row r="1772" spans="1:2" x14ac:dyDescent="0.75">
      <c r="A1772" t="s">
        <v>8219</v>
      </c>
      <c r="B1772">
        <v>18</v>
      </c>
    </row>
    <row r="1773" spans="1:2" x14ac:dyDescent="0.75">
      <c r="A1773" t="s">
        <v>8219</v>
      </c>
      <c r="B1773">
        <v>30</v>
      </c>
    </row>
    <row r="1774" spans="1:2" x14ac:dyDescent="0.75">
      <c r="A1774" t="s">
        <v>8219</v>
      </c>
      <c r="B1774">
        <v>23</v>
      </c>
    </row>
    <row r="1775" spans="1:2" x14ac:dyDescent="0.75">
      <c r="A1775" t="s">
        <v>8219</v>
      </c>
      <c r="B1775">
        <v>54</v>
      </c>
    </row>
    <row r="1776" spans="1:2" x14ac:dyDescent="0.75">
      <c r="A1776" t="s">
        <v>8219</v>
      </c>
      <c r="B1776">
        <v>26</v>
      </c>
    </row>
    <row r="1777" spans="1:2" x14ac:dyDescent="0.75">
      <c r="A1777" t="s">
        <v>8219</v>
      </c>
      <c r="B1777">
        <v>9</v>
      </c>
    </row>
    <row r="1778" spans="1:2" x14ac:dyDescent="0.75">
      <c r="A1778" t="s">
        <v>8219</v>
      </c>
      <c r="B1778">
        <v>27</v>
      </c>
    </row>
    <row r="1779" spans="1:2" x14ac:dyDescent="0.75">
      <c r="A1779" t="s">
        <v>8219</v>
      </c>
      <c r="B1779">
        <v>30</v>
      </c>
    </row>
    <row r="1780" spans="1:2" x14ac:dyDescent="0.75">
      <c r="A1780" t="s">
        <v>8219</v>
      </c>
      <c r="B1780">
        <v>52</v>
      </c>
    </row>
    <row r="1781" spans="1:2" x14ac:dyDescent="0.75">
      <c r="A1781" t="s">
        <v>8219</v>
      </c>
      <c r="B1781">
        <v>17</v>
      </c>
    </row>
    <row r="1782" spans="1:2" x14ac:dyDescent="0.75">
      <c r="A1782" t="s">
        <v>8219</v>
      </c>
      <c r="B1782">
        <v>19</v>
      </c>
    </row>
    <row r="1783" spans="1:2" x14ac:dyDescent="0.75">
      <c r="A1783" t="s">
        <v>8219</v>
      </c>
      <c r="B1783">
        <v>77</v>
      </c>
    </row>
    <row r="1784" spans="1:2" x14ac:dyDescent="0.75">
      <c r="A1784" t="s">
        <v>8219</v>
      </c>
      <c r="B1784">
        <v>21</v>
      </c>
    </row>
    <row r="1785" spans="1:2" x14ac:dyDescent="0.75">
      <c r="A1785" t="s">
        <v>8219</v>
      </c>
      <c r="B1785">
        <v>38</v>
      </c>
    </row>
    <row r="1786" spans="1:2" x14ac:dyDescent="0.75">
      <c r="A1786" t="s">
        <v>8219</v>
      </c>
      <c r="B1786">
        <v>28</v>
      </c>
    </row>
    <row r="1787" spans="1:2" x14ac:dyDescent="0.75">
      <c r="A1787" t="s">
        <v>8219</v>
      </c>
      <c r="B1787">
        <v>48</v>
      </c>
    </row>
    <row r="1788" spans="1:2" x14ac:dyDescent="0.75">
      <c r="A1788" t="s">
        <v>8219</v>
      </c>
      <c r="B1788">
        <v>46</v>
      </c>
    </row>
    <row r="1789" spans="1:2" x14ac:dyDescent="0.75">
      <c r="A1789" t="s">
        <v>8219</v>
      </c>
      <c r="B1789">
        <v>30</v>
      </c>
    </row>
    <row r="1790" spans="1:2" x14ac:dyDescent="0.75">
      <c r="A1790" t="s">
        <v>8219</v>
      </c>
      <c r="B1790">
        <v>64</v>
      </c>
    </row>
    <row r="1791" spans="1:2" x14ac:dyDescent="0.75">
      <c r="A1791" t="s">
        <v>8219</v>
      </c>
      <c r="B1791">
        <v>15</v>
      </c>
    </row>
    <row r="1792" spans="1:2" x14ac:dyDescent="0.75">
      <c r="A1792" t="s">
        <v>8219</v>
      </c>
      <c r="B1792">
        <v>41</v>
      </c>
    </row>
    <row r="1793" spans="1:2" x14ac:dyDescent="0.75">
      <c r="A1793" t="s">
        <v>8219</v>
      </c>
      <c r="B1793">
        <v>35</v>
      </c>
    </row>
    <row r="1794" spans="1:2" x14ac:dyDescent="0.75">
      <c r="A1794" t="s">
        <v>8219</v>
      </c>
      <c r="B1794">
        <v>45</v>
      </c>
    </row>
    <row r="1795" spans="1:2" x14ac:dyDescent="0.75">
      <c r="A1795" t="s">
        <v>8219</v>
      </c>
      <c r="B1795">
        <v>62</v>
      </c>
    </row>
    <row r="1796" spans="1:2" x14ac:dyDescent="0.75">
      <c r="A1796" t="s">
        <v>8219</v>
      </c>
      <c r="B1796">
        <v>22</v>
      </c>
    </row>
    <row r="1797" spans="1:2" x14ac:dyDescent="0.75">
      <c r="A1797" t="s">
        <v>8219</v>
      </c>
      <c r="B1797">
        <v>18</v>
      </c>
    </row>
    <row r="1798" spans="1:2" x14ac:dyDescent="0.75">
      <c r="A1798" t="s">
        <v>8219</v>
      </c>
      <c r="B1798">
        <v>12</v>
      </c>
    </row>
    <row r="1799" spans="1:2" x14ac:dyDescent="0.75">
      <c r="A1799" t="s">
        <v>8219</v>
      </c>
      <c r="B1799">
        <v>44</v>
      </c>
    </row>
    <row r="1800" spans="1:2" x14ac:dyDescent="0.75">
      <c r="A1800" t="s">
        <v>8219</v>
      </c>
      <c r="B1800">
        <v>27</v>
      </c>
    </row>
    <row r="1801" spans="1:2" x14ac:dyDescent="0.75">
      <c r="A1801" t="s">
        <v>8219</v>
      </c>
      <c r="B1801">
        <v>38</v>
      </c>
    </row>
    <row r="1802" spans="1:2" x14ac:dyDescent="0.75">
      <c r="A1802" t="s">
        <v>8219</v>
      </c>
      <c r="B1802">
        <v>28</v>
      </c>
    </row>
    <row r="1803" spans="1:2" x14ac:dyDescent="0.75">
      <c r="A1803" t="s">
        <v>8219</v>
      </c>
      <c r="B1803">
        <v>24</v>
      </c>
    </row>
    <row r="1804" spans="1:2" x14ac:dyDescent="0.75">
      <c r="A1804" t="s">
        <v>8219</v>
      </c>
      <c r="B1804">
        <v>65</v>
      </c>
    </row>
    <row r="1805" spans="1:2" x14ac:dyDescent="0.75">
      <c r="A1805" t="s">
        <v>8219</v>
      </c>
      <c r="B1805">
        <v>46</v>
      </c>
    </row>
    <row r="1806" spans="1:2" x14ac:dyDescent="0.75">
      <c r="A1806" t="s">
        <v>8219</v>
      </c>
      <c r="B1806">
        <v>85</v>
      </c>
    </row>
    <row r="1807" spans="1:2" x14ac:dyDescent="0.75">
      <c r="A1807" t="s">
        <v>8219</v>
      </c>
      <c r="B1807">
        <v>66</v>
      </c>
    </row>
    <row r="1808" spans="1:2" x14ac:dyDescent="0.75">
      <c r="A1808" t="s">
        <v>8219</v>
      </c>
      <c r="B1808">
        <v>165</v>
      </c>
    </row>
    <row r="1809" spans="1:2" x14ac:dyDescent="0.75">
      <c r="A1809" t="s">
        <v>8219</v>
      </c>
      <c r="B1809">
        <v>17</v>
      </c>
    </row>
    <row r="1810" spans="1:2" x14ac:dyDescent="0.75">
      <c r="A1810" t="s">
        <v>8219</v>
      </c>
      <c r="B1810">
        <v>3</v>
      </c>
    </row>
    <row r="1811" spans="1:2" x14ac:dyDescent="0.75">
      <c r="A1811" t="s">
        <v>8219</v>
      </c>
      <c r="B1811">
        <v>17</v>
      </c>
    </row>
    <row r="1812" spans="1:2" x14ac:dyDescent="0.75">
      <c r="A1812" t="s">
        <v>8219</v>
      </c>
      <c r="B1812">
        <v>91</v>
      </c>
    </row>
    <row r="1813" spans="1:2" x14ac:dyDescent="0.75">
      <c r="A1813" t="s">
        <v>8219</v>
      </c>
      <c r="B1813">
        <v>67</v>
      </c>
    </row>
    <row r="1814" spans="1:2" x14ac:dyDescent="0.75">
      <c r="A1814" t="s">
        <v>8219</v>
      </c>
      <c r="B1814">
        <v>18</v>
      </c>
    </row>
    <row r="1815" spans="1:2" x14ac:dyDescent="0.75">
      <c r="A1815" t="s">
        <v>8219</v>
      </c>
      <c r="B1815">
        <v>21</v>
      </c>
    </row>
    <row r="1816" spans="1:2" x14ac:dyDescent="0.75">
      <c r="A1816" t="s">
        <v>8219</v>
      </c>
      <c r="B1816">
        <v>40</v>
      </c>
    </row>
    <row r="1817" spans="1:2" x14ac:dyDescent="0.75">
      <c r="A1817" t="s">
        <v>8219</v>
      </c>
      <c r="B1817">
        <v>78</v>
      </c>
    </row>
    <row r="1818" spans="1:2" x14ac:dyDescent="0.75">
      <c r="A1818" t="s">
        <v>8219</v>
      </c>
      <c r="B1818">
        <v>26</v>
      </c>
    </row>
    <row r="1819" spans="1:2" x14ac:dyDescent="0.75">
      <c r="A1819" t="s">
        <v>8219</v>
      </c>
      <c r="B1819">
        <v>14</v>
      </c>
    </row>
    <row r="1820" spans="1:2" x14ac:dyDescent="0.75">
      <c r="A1820" t="s">
        <v>8219</v>
      </c>
      <c r="B1820">
        <v>44</v>
      </c>
    </row>
    <row r="1821" spans="1:2" x14ac:dyDescent="0.75">
      <c r="A1821" t="s">
        <v>8219</v>
      </c>
      <c r="B1821">
        <v>9</v>
      </c>
    </row>
    <row r="1822" spans="1:2" x14ac:dyDescent="0.75">
      <c r="A1822" t="s">
        <v>8219</v>
      </c>
      <c r="B1822">
        <v>30</v>
      </c>
    </row>
    <row r="1823" spans="1:2" x14ac:dyDescent="0.75">
      <c r="A1823" t="s">
        <v>8219</v>
      </c>
      <c r="B1823">
        <v>45</v>
      </c>
    </row>
    <row r="1824" spans="1:2" x14ac:dyDescent="0.75">
      <c r="A1824" t="s">
        <v>8219</v>
      </c>
      <c r="B1824">
        <v>56</v>
      </c>
    </row>
    <row r="1825" spans="1:2" x14ac:dyDescent="0.75">
      <c r="A1825" t="s">
        <v>8219</v>
      </c>
      <c r="B1825">
        <v>46</v>
      </c>
    </row>
    <row r="1826" spans="1:2" x14ac:dyDescent="0.75">
      <c r="A1826" t="s">
        <v>8219</v>
      </c>
      <c r="B1826">
        <v>34</v>
      </c>
    </row>
    <row r="1827" spans="1:2" x14ac:dyDescent="0.75">
      <c r="A1827" t="s">
        <v>8219</v>
      </c>
      <c r="B1827">
        <v>98</v>
      </c>
    </row>
    <row r="1828" spans="1:2" x14ac:dyDescent="0.75">
      <c r="A1828" t="s">
        <v>8219</v>
      </c>
      <c r="B1828">
        <v>46</v>
      </c>
    </row>
    <row r="1829" spans="1:2" x14ac:dyDescent="0.75">
      <c r="A1829" t="s">
        <v>8219</v>
      </c>
      <c r="B1829">
        <v>10</v>
      </c>
    </row>
    <row r="1830" spans="1:2" x14ac:dyDescent="0.75">
      <c r="A1830" t="s">
        <v>8219</v>
      </c>
      <c r="B1830">
        <v>76</v>
      </c>
    </row>
    <row r="1831" spans="1:2" x14ac:dyDescent="0.75">
      <c r="A1831" t="s">
        <v>8219</v>
      </c>
      <c r="B1831">
        <v>104</v>
      </c>
    </row>
    <row r="1832" spans="1:2" x14ac:dyDescent="0.75">
      <c r="A1832" t="s">
        <v>8219</v>
      </c>
      <c r="B1832">
        <v>87</v>
      </c>
    </row>
    <row r="1833" spans="1:2" x14ac:dyDescent="0.75">
      <c r="A1833" t="s">
        <v>8219</v>
      </c>
      <c r="B1833">
        <v>29</v>
      </c>
    </row>
    <row r="1834" spans="1:2" x14ac:dyDescent="0.75">
      <c r="A1834" t="s">
        <v>8219</v>
      </c>
      <c r="B1834">
        <v>51</v>
      </c>
    </row>
    <row r="1835" spans="1:2" x14ac:dyDescent="0.75">
      <c r="A1835" t="s">
        <v>8219</v>
      </c>
      <c r="B1835">
        <v>12</v>
      </c>
    </row>
    <row r="1836" spans="1:2" x14ac:dyDescent="0.75">
      <c r="A1836" t="s">
        <v>8219</v>
      </c>
      <c r="B1836">
        <v>72</v>
      </c>
    </row>
    <row r="1837" spans="1:2" x14ac:dyDescent="0.75">
      <c r="A1837" t="s">
        <v>8219</v>
      </c>
      <c r="B1837">
        <v>21</v>
      </c>
    </row>
    <row r="1838" spans="1:2" x14ac:dyDescent="0.75">
      <c r="A1838" t="s">
        <v>8219</v>
      </c>
      <c r="B1838">
        <v>42</v>
      </c>
    </row>
    <row r="1839" spans="1:2" x14ac:dyDescent="0.75">
      <c r="A1839" t="s">
        <v>8219</v>
      </c>
      <c r="B1839">
        <v>71</v>
      </c>
    </row>
    <row r="1840" spans="1:2" x14ac:dyDescent="0.75">
      <c r="A1840" t="s">
        <v>8219</v>
      </c>
      <c r="B1840">
        <v>168</v>
      </c>
    </row>
    <row r="1841" spans="1:2" x14ac:dyDescent="0.75">
      <c r="A1841" t="s">
        <v>8219</v>
      </c>
      <c r="B1841">
        <v>19</v>
      </c>
    </row>
    <row r="1842" spans="1:2" x14ac:dyDescent="0.75">
      <c r="A1842" t="s">
        <v>8219</v>
      </c>
      <c r="B1842">
        <v>37</v>
      </c>
    </row>
    <row r="1843" spans="1:2" x14ac:dyDescent="0.75">
      <c r="A1843" t="s">
        <v>8219</v>
      </c>
      <c r="B1843">
        <v>36</v>
      </c>
    </row>
    <row r="1844" spans="1:2" x14ac:dyDescent="0.75">
      <c r="A1844" t="s">
        <v>8219</v>
      </c>
      <c r="B1844">
        <v>14</v>
      </c>
    </row>
    <row r="1845" spans="1:2" x14ac:dyDescent="0.75">
      <c r="A1845" t="s">
        <v>8219</v>
      </c>
      <c r="B1845">
        <v>18</v>
      </c>
    </row>
    <row r="1846" spans="1:2" x14ac:dyDescent="0.75">
      <c r="A1846" t="s">
        <v>8219</v>
      </c>
      <c r="B1846">
        <v>82</v>
      </c>
    </row>
    <row r="1847" spans="1:2" x14ac:dyDescent="0.75">
      <c r="A1847" t="s">
        <v>8219</v>
      </c>
      <c r="B1847">
        <v>43</v>
      </c>
    </row>
    <row r="1848" spans="1:2" x14ac:dyDescent="0.75">
      <c r="A1848" t="s">
        <v>8219</v>
      </c>
      <c r="B1848">
        <v>8</v>
      </c>
    </row>
    <row r="1849" spans="1:2" x14ac:dyDescent="0.75">
      <c r="A1849" t="s">
        <v>8219</v>
      </c>
      <c r="B1849">
        <v>45</v>
      </c>
    </row>
    <row r="1850" spans="1:2" x14ac:dyDescent="0.75">
      <c r="A1850" t="s">
        <v>8219</v>
      </c>
      <c r="B1850">
        <v>20</v>
      </c>
    </row>
    <row r="1851" spans="1:2" x14ac:dyDescent="0.75">
      <c r="A1851" t="s">
        <v>8219</v>
      </c>
      <c r="B1851">
        <v>31</v>
      </c>
    </row>
    <row r="1852" spans="1:2" x14ac:dyDescent="0.75">
      <c r="A1852" t="s">
        <v>8219</v>
      </c>
      <c r="B1852">
        <v>25</v>
      </c>
    </row>
    <row r="1853" spans="1:2" x14ac:dyDescent="0.75">
      <c r="A1853" t="s">
        <v>8219</v>
      </c>
      <c r="B1853">
        <v>14</v>
      </c>
    </row>
    <row r="1854" spans="1:2" x14ac:dyDescent="0.75">
      <c r="A1854" t="s">
        <v>8219</v>
      </c>
      <c r="B1854">
        <v>45</v>
      </c>
    </row>
    <row r="1855" spans="1:2" x14ac:dyDescent="0.75">
      <c r="A1855" t="s">
        <v>8219</v>
      </c>
      <c r="B1855">
        <v>20</v>
      </c>
    </row>
    <row r="1856" spans="1:2" x14ac:dyDescent="0.75">
      <c r="A1856" t="s">
        <v>8219</v>
      </c>
      <c r="B1856">
        <v>39</v>
      </c>
    </row>
    <row r="1857" spans="1:2" x14ac:dyDescent="0.75">
      <c r="A1857" t="s">
        <v>8219</v>
      </c>
      <c r="B1857">
        <v>16</v>
      </c>
    </row>
    <row r="1858" spans="1:2" x14ac:dyDescent="0.75">
      <c r="A1858" t="s">
        <v>8219</v>
      </c>
      <c r="B1858">
        <v>37</v>
      </c>
    </row>
    <row r="1859" spans="1:2" x14ac:dyDescent="0.75">
      <c r="A1859" t="s">
        <v>8219</v>
      </c>
      <c r="B1859">
        <v>14</v>
      </c>
    </row>
    <row r="1860" spans="1:2" x14ac:dyDescent="0.75">
      <c r="A1860" t="s">
        <v>8219</v>
      </c>
      <c r="B1860">
        <v>21</v>
      </c>
    </row>
    <row r="1861" spans="1:2" x14ac:dyDescent="0.75">
      <c r="A1861" t="s">
        <v>8219</v>
      </c>
      <c r="B1861">
        <v>69</v>
      </c>
    </row>
    <row r="1862" spans="1:2" x14ac:dyDescent="0.75">
      <c r="A1862" t="s">
        <v>8219</v>
      </c>
      <c r="B1862">
        <v>16</v>
      </c>
    </row>
    <row r="1863" spans="1:2" x14ac:dyDescent="0.75">
      <c r="A1863" t="s">
        <v>8219</v>
      </c>
      <c r="B1863">
        <v>55</v>
      </c>
    </row>
    <row r="1864" spans="1:2" x14ac:dyDescent="0.75">
      <c r="A1864" t="s">
        <v>8219</v>
      </c>
      <c r="B1864">
        <v>27</v>
      </c>
    </row>
    <row r="1865" spans="1:2" x14ac:dyDescent="0.75">
      <c r="A1865" t="s">
        <v>8219</v>
      </c>
      <c r="B1865">
        <v>36</v>
      </c>
    </row>
    <row r="1866" spans="1:2" x14ac:dyDescent="0.75">
      <c r="A1866" t="s">
        <v>8219</v>
      </c>
      <c r="B1866">
        <v>19</v>
      </c>
    </row>
    <row r="1867" spans="1:2" x14ac:dyDescent="0.75">
      <c r="A1867" t="s">
        <v>8219</v>
      </c>
      <c r="B1867">
        <v>12</v>
      </c>
    </row>
    <row r="1868" spans="1:2" x14ac:dyDescent="0.75">
      <c r="A1868" t="s">
        <v>8219</v>
      </c>
      <c r="B1868">
        <v>17</v>
      </c>
    </row>
    <row r="1869" spans="1:2" x14ac:dyDescent="0.75">
      <c r="A1869" t="s">
        <v>8219</v>
      </c>
      <c r="B1869">
        <v>114</v>
      </c>
    </row>
    <row r="1870" spans="1:2" x14ac:dyDescent="0.75">
      <c r="A1870" t="s">
        <v>8219</v>
      </c>
      <c r="B1870">
        <v>93</v>
      </c>
    </row>
    <row r="1871" spans="1:2" x14ac:dyDescent="0.75">
      <c r="A1871" t="s">
        <v>8219</v>
      </c>
      <c r="B1871">
        <v>36</v>
      </c>
    </row>
    <row r="1872" spans="1:2" x14ac:dyDescent="0.75">
      <c r="A1872" t="s">
        <v>8219</v>
      </c>
      <c r="B1872">
        <v>61</v>
      </c>
    </row>
    <row r="1873" spans="1:2" x14ac:dyDescent="0.75">
      <c r="A1873" t="s">
        <v>8219</v>
      </c>
      <c r="B1873">
        <v>47</v>
      </c>
    </row>
    <row r="1874" spans="1:2" x14ac:dyDescent="0.75">
      <c r="A1874" t="s">
        <v>8219</v>
      </c>
      <c r="B1874">
        <v>17</v>
      </c>
    </row>
    <row r="1875" spans="1:2" x14ac:dyDescent="0.75">
      <c r="A1875" t="s">
        <v>8219</v>
      </c>
      <c r="B1875">
        <v>63</v>
      </c>
    </row>
    <row r="1876" spans="1:2" x14ac:dyDescent="0.75">
      <c r="A1876" t="s">
        <v>8219</v>
      </c>
      <c r="B1876">
        <v>9</v>
      </c>
    </row>
    <row r="1877" spans="1:2" x14ac:dyDescent="0.75">
      <c r="A1877" t="s">
        <v>8219</v>
      </c>
      <c r="B1877">
        <v>30</v>
      </c>
    </row>
    <row r="1878" spans="1:2" x14ac:dyDescent="0.75">
      <c r="A1878" t="s">
        <v>8219</v>
      </c>
      <c r="B1878">
        <v>23</v>
      </c>
    </row>
    <row r="1879" spans="1:2" x14ac:dyDescent="0.75">
      <c r="A1879" t="s">
        <v>8219</v>
      </c>
      <c r="B1879">
        <v>33</v>
      </c>
    </row>
    <row r="1880" spans="1:2" x14ac:dyDescent="0.75">
      <c r="A1880" t="s">
        <v>8219</v>
      </c>
      <c r="B1880">
        <v>39</v>
      </c>
    </row>
    <row r="1881" spans="1:2" x14ac:dyDescent="0.75">
      <c r="A1881" t="s">
        <v>8219</v>
      </c>
      <c r="B1881">
        <v>17</v>
      </c>
    </row>
    <row r="1882" spans="1:2" x14ac:dyDescent="0.75">
      <c r="A1882" t="s">
        <v>8219</v>
      </c>
      <c r="B1882">
        <v>6</v>
      </c>
    </row>
    <row r="1883" spans="1:2" x14ac:dyDescent="0.75">
      <c r="A1883" t="s">
        <v>8219</v>
      </c>
      <c r="B1883">
        <v>39</v>
      </c>
    </row>
    <row r="1884" spans="1:2" x14ac:dyDescent="0.75">
      <c r="A1884" t="s">
        <v>8219</v>
      </c>
      <c r="B1884">
        <v>57</v>
      </c>
    </row>
    <row r="1885" spans="1:2" x14ac:dyDescent="0.75">
      <c r="A1885" t="s">
        <v>8219</v>
      </c>
      <c r="B1885">
        <v>56</v>
      </c>
    </row>
    <row r="1886" spans="1:2" x14ac:dyDescent="0.75">
      <c r="A1886" t="s">
        <v>8219</v>
      </c>
      <c r="B1886">
        <v>13</v>
      </c>
    </row>
    <row r="1887" spans="1:2" x14ac:dyDescent="0.75">
      <c r="A1887" t="s">
        <v>8219</v>
      </c>
      <c r="B1887">
        <v>95</v>
      </c>
    </row>
    <row r="1888" spans="1:2" x14ac:dyDescent="0.75">
      <c r="A1888" t="s">
        <v>8219</v>
      </c>
      <c r="B1888">
        <v>80</v>
      </c>
    </row>
    <row r="1889" spans="1:2" x14ac:dyDescent="0.75">
      <c r="A1889" t="s">
        <v>8219</v>
      </c>
      <c r="B1889">
        <v>133</v>
      </c>
    </row>
    <row r="1890" spans="1:2" x14ac:dyDescent="0.75">
      <c r="A1890" t="s">
        <v>8219</v>
      </c>
      <c r="B1890">
        <v>44</v>
      </c>
    </row>
    <row r="1891" spans="1:2" x14ac:dyDescent="0.75">
      <c r="A1891" t="s">
        <v>8219</v>
      </c>
      <c r="B1891">
        <v>30</v>
      </c>
    </row>
    <row r="1892" spans="1:2" x14ac:dyDescent="0.75">
      <c r="A1892" t="s">
        <v>8219</v>
      </c>
      <c r="B1892">
        <v>56</v>
      </c>
    </row>
    <row r="1893" spans="1:2" x14ac:dyDescent="0.75">
      <c r="A1893" t="s">
        <v>8219</v>
      </c>
      <c r="B1893">
        <v>66</v>
      </c>
    </row>
    <row r="1894" spans="1:2" x14ac:dyDescent="0.75">
      <c r="A1894" t="s">
        <v>8219</v>
      </c>
      <c r="B1894">
        <v>29</v>
      </c>
    </row>
    <row r="1895" spans="1:2" x14ac:dyDescent="0.75">
      <c r="A1895" t="s">
        <v>8219</v>
      </c>
      <c r="B1895">
        <v>72</v>
      </c>
    </row>
    <row r="1896" spans="1:2" x14ac:dyDescent="0.75">
      <c r="A1896" t="s">
        <v>8219</v>
      </c>
      <c r="B1896">
        <v>27</v>
      </c>
    </row>
    <row r="1897" spans="1:2" x14ac:dyDescent="0.75">
      <c r="A1897" t="s">
        <v>8219</v>
      </c>
      <c r="B1897">
        <v>10</v>
      </c>
    </row>
    <row r="1898" spans="1:2" x14ac:dyDescent="0.75">
      <c r="A1898" t="s">
        <v>8219</v>
      </c>
      <c r="B1898">
        <v>35</v>
      </c>
    </row>
    <row r="1899" spans="1:2" x14ac:dyDescent="0.75">
      <c r="A1899" t="s">
        <v>8219</v>
      </c>
      <c r="B1899">
        <v>29</v>
      </c>
    </row>
    <row r="1900" spans="1:2" x14ac:dyDescent="0.75">
      <c r="A1900" t="s">
        <v>8219</v>
      </c>
      <c r="B1900">
        <v>13</v>
      </c>
    </row>
    <row r="1901" spans="1:2" x14ac:dyDescent="0.75">
      <c r="A1901" t="s">
        <v>8219</v>
      </c>
      <c r="B1901">
        <v>72</v>
      </c>
    </row>
    <row r="1902" spans="1:2" x14ac:dyDescent="0.75">
      <c r="A1902" t="s">
        <v>8219</v>
      </c>
      <c r="B1902">
        <v>78</v>
      </c>
    </row>
    <row r="1903" spans="1:2" x14ac:dyDescent="0.75">
      <c r="A1903" t="s">
        <v>8219</v>
      </c>
      <c r="B1903">
        <v>49</v>
      </c>
    </row>
    <row r="1904" spans="1:2" x14ac:dyDescent="0.75">
      <c r="A1904" t="s">
        <v>8219</v>
      </c>
      <c r="B1904">
        <v>42</v>
      </c>
    </row>
    <row r="1905" spans="1:2" x14ac:dyDescent="0.75">
      <c r="A1905" t="s">
        <v>8219</v>
      </c>
      <c r="B1905">
        <v>35</v>
      </c>
    </row>
    <row r="1906" spans="1:2" x14ac:dyDescent="0.75">
      <c r="A1906" t="s">
        <v>8219</v>
      </c>
      <c r="B1906">
        <v>42</v>
      </c>
    </row>
    <row r="1907" spans="1:2" x14ac:dyDescent="0.75">
      <c r="A1907" t="s">
        <v>8219</v>
      </c>
      <c r="B1907">
        <v>42</v>
      </c>
    </row>
    <row r="1908" spans="1:2" x14ac:dyDescent="0.75">
      <c r="A1908" t="s">
        <v>8219</v>
      </c>
      <c r="B1908">
        <v>31</v>
      </c>
    </row>
    <row r="1909" spans="1:2" x14ac:dyDescent="0.75">
      <c r="A1909" t="s">
        <v>8219</v>
      </c>
      <c r="B1909">
        <v>38</v>
      </c>
    </row>
    <row r="1910" spans="1:2" x14ac:dyDescent="0.75">
      <c r="A1910" t="s">
        <v>8219</v>
      </c>
      <c r="B1910">
        <v>8</v>
      </c>
    </row>
    <row r="1911" spans="1:2" x14ac:dyDescent="0.75">
      <c r="A1911" t="s">
        <v>8219</v>
      </c>
      <c r="B1911">
        <v>39</v>
      </c>
    </row>
    <row r="1912" spans="1:2" x14ac:dyDescent="0.75">
      <c r="A1912" t="s">
        <v>8219</v>
      </c>
      <c r="B1912">
        <v>29</v>
      </c>
    </row>
    <row r="1913" spans="1:2" x14ac:dyDescent="0.75">
      <c r="A1913" t="s">
        <v>8219</v>
      </c>
      <c r="B1913">
        <v>72</v>
      </c>
    </row>
    <row r="1914" spans="1:2" x14ac:dyDescent="0.75">
      <c r="A1914" t="s">
        <v>8219</v>
      </c>
      <c r="B1914">
        <v>15</v>
      </c>
    </row>
    <row r="1915" spans="1:2" x14ac:dyDescent="0.75">
      <c r="A1915" t="s">
        <v>8219</v>
      </c>
      <c r="B1915">
        <v>33</v>
      </c>
    </row>
    <row r="1916" spans="1:2" x14ac:dyDescent="0.75">
      <c r="A1916" t="s">
        <v>8219</v>
      </c>
      <c r="B1916">
        <v>15</v>
      </c>
    </row>
    <row r="1917" spans="1:2" x14ac:dyDescent="0.75">
      <c r="A1917" t="s">
        <v>8219</v>
      </c>
      <c r="B1917">
        <v>19</v>
      </c>
    </row>
    <row r="1918" spans="1:2" x14ac:dyDescent="0.75">
      <c r="A1918" t="s">
        <v>8219</v>
      </c>
      <c r="B1918">
        <v>17</v>
      </c>
    </row>
    <row r="1919" spans="1:2" x14ac:dyDescent="0.75">
      <c r="A1919" t="s">
        <v>8219</v>
      </c>
      <c r="B1919">
        <v>44</v>
      </c>
    </row>
    <row r="1920" spans="1:2" x14ac:dyDescent="0.75">
      <c r="A1920" t="s">
        <v>8219</v>
      </c>
      <c r="B1920">
        <v>10</v>
      </c>
    </row>
    <row r="1921" spans="1:2" x14ac:dyDescent="0.75">
      <c r="A1921" t="s">
        <v>8219</v>
      </c>
      <c r="B1921">
        <v>46</v>
      </c>
    </row>
    <row r="1922" spans="1:2" x14ac:dyDescent="0.75">
      <c r="A1922" t="s">
        <v>8219</v>
      </c>
      <c r="B1922">
        <v>11</v>
      </c>
    </row>
    <row r="1923" spans="1:2" x14ac:dyDescent="0.75">
      <c r="A1923" t="s">
        <v>8219</v>
      </c>
      <c r="B1923">
        <v>13</v>
      </c>
    </row>
    <row r="1924" spans="1:2" x14ac:dyDescent="0.75">
      <c r="A1924" t="s">
        <v>8219</v>
      </c>
      <c r="B1924">
        <v>33</v>
      </c>
    </row>
    <row r="1925" spans="1:2" x14ac:dyDescent="0.75">
      <c r="A1925" t="s">
        <v>8219</v>
      </c>
      <c r="B1925">
        <v>28</v>
      </c>
    </row>
    <row r="1926" spans="1:2" x14ac:dyDescent="0.75">
      <c r="A1926" t="s">
        <v>8219</v>
      </c>
      <c r="B1926">
        <v>21</v>
      </c>
    </row>
    <row r="1927" spans="1:2" x14ac:dyDescent="0.75">
      <c r="A1927" t="s">
        <v>8219</v>
      </c>
      <c r="B1927">
        <v>13</v>
      </c>
    </row>
    <row r="1928" spans="1:2" x14ac:dyDescent="0.75">
      <c r="A1928" t="s">
        <v>8219</v>
      </c>
      <c r="B1928">
        <v>34</v>
      </c>
    </row>
    <row r="1929" spans="1:2" x14ac:dyDescent="0.75">
      <c r="A1929" t="s">
        <v>8219</v>
      </c>
      <c r="B1929">
        <v>80</v>
      </c>
    </row>
    <row r="1930" spans="1:2" x14ac:dyDescent="0.75">
      <c r="A1930" t="s">
        <v>8219</v>
      </c>
      <c r="B1930">
        <v>74</v>
      </c>
    </row>
    <row r="1931" spans="1:2" x14ac:dyDescent="0.75">
      <c r="A1931" t="s">
        <v>8219</v>
      </c>
      <c r="B1931">
        <v>7</v>
      </c>
    </row>
    <row r="1932" spans="1:2" x14ac:dyDescent="0.75">
      <c r="A1932" t="s">
        <v>8219</v>
      </c>
      <c r="B1932">
        <v>34</v>
      </c>
    </row>
    <row r="1933" spans="1:2" x14ac:dyDescent="0.75">
      <c r="A1933" t="s">
        <v>8219</v>
      </c>
      <c r="B1933">
        <v>86</v>
      </c>
    </row>
    <row r="1934" spans="1:2" x14ac:dyDescent="0.75">
      <c r="A1934" t="s">
        <v>8219</v>
      </c>
      <c r="B1934">
        <v>37</v>
      </c>
    </row>
    <row r="1935" spans="1:2" x14ac:dyDescent="0.75">
      <c r="A1935" t="s">
        <v>8219</v>
      </c>
      <c r="B1935">
        <v>18</v>
      </c>
    </row>
    <row r="1936" spans="1:2" x14ac:dyDescent="0.75">
      <c r="A1936" t="s">
        <v>8219</v>
      </c>
      <c r="B1936">
        <v>22</v>
      </c>
    </row>
    <row r="1937" spans="1:2" x14ac:dyDescent="0.75">
      <c r="A1937" t="s">
        <v>8219</v>
      </c>
      <c r="B1937">
        <v>26</v>
      </c>
    </row>
    <row r="1938" spans="1:2" x14ac:dyDescent="0.75">
      <c r="A1938" t="s">
        <v>8219</v>
      </c>
      <c r="B1938">
        <v>27</v>
      </c>
    </row>
    <row r="1939" spans="1:2" x14ac:dyDescent="0.75">
      <c r="A1939" t="s">
        <v>8219</v>
      </c>
      <c r="B1939">
        <v>8</v>
      </c>
    </row>
    <row r="1940" spans="1:2" x14ac:dyDescent="0.75">
      <c r="A1940" t="s">
        <v>8219</v>
      </c>
      <c r="B1940">
        <v>204</v>
      </c>
    </row>
    <row r="1941" spans="1:2" x14ac:dyDescent="0.75">
      <c r="A1941" t="s">
        <v>8219</v>
      </c>
      <c r="B1941">
        <v>46</v>
      </c>
    </row>
    <row r="1942" spans="1:2" x14ac:dyDescent="0.75">
      <c r="A1942" t="s">
        <v>8219</v>
      </c>
      <c r="B1942">
        <v>17</v>
      </c>
    </row>
    <row r="1943" spans="1:2" x14ac:dyDescent="0.75">
      <c r="A1943" t="s">
        <v>8219</v>
      </c>
      <c r="B1943">
        <v>28</v>
      </c>
    </row>
    <row r="1944" spans="1:2" x14ac:dyDescent="0.75">
      <c r="A1944" t="s">
        <v>8219</v>
      </c>
      <c r="B1944">
        <v>83</v>
      </c>
    </row>
    <row r="1945" spans="1:2" x14ac:dyDescent="0.75">
      <c r="A1945" t="s">
        <v>8219</v>
      </c>
      <c r="B1945">
        <v>13</v>
      </c>
    </row>
    <row r="1946" spans="1:2" x14ac:dyDescent="0.75">
      <c r="A1946" t="s">
        <v>8219</v>
      </c>
      <c r="B1946">
        <v>8</v>
      </c>
    </row>
    <row r="1947" spans="1:2" x14ac:dyDescent="0.75">
      <c r="A1947" t="s">
        <v>8219</v>
      </c>
      <c r="B1947">
        <v>32</v>
      </c>
    </row>
    <row r="1948" spans="1:2" x14ac:dyDescent="0.75">
      <c r="A1948" t="s">
        <v>8219</v>
      </c>
      <c r="B1948">
        <v>85</v>
      </c>
    </row>
    <row r="1949" spans="1:2" x14ac:dyDescent="0.75">
      <c r="A1949" t="s">
        <v>8219</v>
      </c>
      <c r="B1949">
        <v>29</v>
      </c>
    </row>
    <row r="1950" spans="1:2" x14ac:dyDescent="0.75">
      <c r="A1950" t="s">
        <v>8219</v>
      </c>
      <c r="B1950">
        <v>24</v>
      </c>
    </row>
    <row r="1951" spans="1:2" x14ac:dyDescent="0.75">
      <c r="A1951" t="s">
        <v>8219</v>
      </c>
      <c r="B1951">
        <v>8</v>
      </c>
    </row>
    <row r="1952" spans="1:2" x14ac:dyDescent="0.75">
      <c r="A1952" t="s">
        <v>8219</v>
      </c>
      <c r="B1952">
        <v>19</v>
      </c>
    </row>
    <row r="1953" spans="1:2" x14ac:dyDescent="0.75">
      <c r="A1953" t="s">
        <v>8219</v>
      </c>
      <c r="B1953">
        <v>336</v>
      </c>
    </row>
    <row r="1954" spans="1:2" x14ac:dyDescent="0.75">
      <c r="A1954" t="s">
        <v>8219</v>
      </c>
      <c r="B1954">
        <v>13</v>
      </c>
    </row>
    <row r="1955" spans="1:2" x14ac:dyDescent="0.75">
      <c r="A1955" t="s">
        <v>8219</v>
      </c>
      <c r="B1955">
        <v>42</v>
      </c>
    </row>
    <row r="1956" spans="1:2" x14ac:dyDescent="0.75">
      <c r="A1956" t="s">
        <v>8219</v>
      </c>
      <c r="B1956">
        <v>64</v>
      </c>
    </row>
    <row r="1957" spans="1:2" x14ac:dyDescent="0.75">
      <c r="A1957" t="s">
        <v>8219</v>
      </c>
      <c r="B1957">
        <v>25</v>
      </c>
    </row>
    <row r="1958" spans="1:2" x14ac:dyDescent="0.75">
      <c r="A1958" t="s">
        <v>8219</v>
      </c>
      <c r="B1958">
        <v>20</v>
      </c>
    </row>
    <row r="1959" spans="1:2" x14ac:dyDescent="0.75">
      <c r="A1959" t="s">
        <v>8219</v>
      </c>
      <c r="B1959">
        <v>104</v>
      </c>
    </row>
    <row r="1960" spans="1:2" x14ac:dyDescent="0.75">
      <c r="A1960" t="s">
        <v>8219</v>
      </c>
      <c r="B1960">
        <v>53</v>
      </c>
    </row>
    <row r="1961" spans="1:2" x14ac:dyDescent="0.75">
      <c r="A1961" t="s">
        <v>8219</v>
      </c>
      <c r="B1961">
        <v>14</v>
      </c>
    </row>
    <row r="1962" spans="1:2" x14ac:dyDescent="0.75">
      <c r="A1962" t="s">
        <v>8219</v>
      </c>
      <c r="B1962">
        <v>20</v>
      </c>
    </row>
    <row r="1963" spans="1:2" x14ac:dyDescent="0.75">
      <c r="A1963" t="s">
        <v>8219</v>
      </c>
      <c r="B1963">
        <v>558</v>
      </c>
    </row>
    <row r="1964" spans="1:2" x14ac:dyDescent="0.75">
      <c r="A1964" t="s">
        <v>8219</v>
      </c>
      <c r="B1964">
        <v>22</v>
      </c>
    </row>
    <row r="1965" spans="1:2" x14ac:dyDescent="0.75">
      <c r="A1965" t="s">
        <v>8219</v>
      </c>
      <c r="B1965">
        <v>24</v>
      </c>
    </row>
    <row r="1966" spans="1:2" x14ac:dyDescent="0.75">
      <c r="A1966" t="s">
        <v>8219</v>
      </c>
      <c r="B1966">
        <v>74</v>
      </c>
    </row>
    <row r="1967" spans="1:2" x14ac:dyDescent="0.75">
      <c r="A1967" t="s">
        <v>8219</v>
      </c>
      <c r="B1967">
        <v>54</v>
      </c>
    </row>
    <row r="1968" spans="1:2" x14ac:dyDescent="0.75">
      <c r="A1968" t="s">
        <v>8219</v>
      </c>
      <c r="B1968">
        <v>31</v>
      </c>
    </row>
    <row r="1969" spans="1:2" x14ac:dyDescent="0.75">
      <c r="A1969" t="s">
        <v>8219</v>
      </c>
      <c r="B1969">
        <v>25</v>
      </c>
    </row>
    <row r="1970" spans="1:2" x14ac:dyDescent="0.75">
      <c r="A1970" t="s">
        <v>8219</v>
      </c>
      <c r="B1970">
        <v>17</v>
      </c>
    </row>
    <row r="1971" spans="1:2" x14ac:dyDescent="0.75">
      <c r="A1971" t="s">
        <v>8219</v>
      </c>
      <c r="B1971">
        <v>12</v>
      </c>
    </row>
    <row r="1972" spans="1:2" x14ac:dyDescent="0.75">
      <c r="A1972" t="s">
        <v>8219</v>
      </c>
      <c r="B1972">
        <v>38</v>
      </c>
    </row>
    <row r="1973" spans="1:2" x14ac:dyDescent="0.75">
      <c r="A1973" t="s">
        <v>8219</v>
      </c>
      <c r="B1973">
        <v>41</v>
      </c>
    </row>
    <row r="1974" spans="1:2" x14ac:dyDescent="0.75">
      <c r="A1974" t="s">
        <v>8219</v>
      </c>
      <c r="B1974">
        <v>19</v>
      </c>
    </row>
    <row r="1975" spans="1:2" x14ac:dyDescent="0.75">
      <c r="A1975" t="s">
        <v>8219</v>
      </c>
      <c r="B1975">
        <v>41</v>
      </c>
    </row>
    <row r="1976" spans="1:2" x14ac:dyDescent="0.75">
      <c r="A1976" t="s">
        <v>8219</v>
      </c>
      <c r="B1976">
        <v>26</v>
      </c>
    </row>
    <row r="1977" spans="1:2" x14ac:dyDescent="0.75">
      <c r="A1977" t="s">
        <v>8219</v>
      </c>
      <c r="B1977">
        <v>25</v>
      </c>
    </row>
    <row r="1978" spans="1:2" x14ac:dyDescent="0.75">
      <c r="A1978" t="s">
        <v>8219</v>
      </c>
      <c r="B1978">
        <v>9</v>
      </c>
    </row>
    <row r="1979" spans="1:2" x14ac:dyDescent="0.75">
      <c r="A1979" t="s">
        <v>8219</v>
      </c>
      <c r="B1979">
        <v>78</v>
      </c>
    </row>
    <row r="1980" spans="1:2" x14ac:dyDescent="0.75">
      <c r="A1980" t="s">
        <v>8219</v>
      </c>
      <c r="B1980">
        <v>45</v>
      </c>
    </row>
    <row r="1981" spans="1:2" x14ac:dyDescent="0.75">
      <c r="A1981" t="s">
        <v>8219</v>
      </c>
      <c r="B1981">
        <v>102</v>
      </c>
    </row>
    <row r="1982" spans="1:2" x14ac:dyDescent="0.75">
      <c r="A1982" t="s">
        <v>8219</v>
      </c>
      <c r="B1982">
        <v>5</v>
      </c>
    </row>
    <row r="1983" spans="1:2" x14ac:dyDescent="0.75">
      <c r="A1983" t="s">
        <v>8219</v>
      </c>
      <c r="B1983">
        <v>27</v>
      </c>
    </row>
    <row r="1984" spans="1:2" x14ac:dyDescent="0.75">
      <c r="A1984" t="s">
        <v>8219</v>
      </c>
      <c r="B1984">
        <v>37</v>
      </c>
    </row>
    <row r="1985" spans="1:2" x14ac:dyDescent="0.75">
      <c r="A1985" t="s">
        <v>8219</v>
      </c>
      <c r="B1985">
        <v>14</v>
      </c>
    </row>
    <row r="1986" spans="1:2" x14ac:dyDescent="0.75">
      <c r="A1986" t="s">
        <v>8219</v>
      </c>
      <c r="B1986">
        <v>27</v>
      </c>
    </row>
    <row r="1987" spans="1:2" x14ac:dyDescent="0.75">
      <c r="A1987" t="s">
        <v>8219</v>
      </c>
      <c r="B1987">
        <v>45</v>
      </c>
    </row>
    <row r="1988" spans="1:2" x14ac:dyDescent="0.75">
      <c r="A1988" t="s">
        <v>8219</v>
      </c>
      <c r="B1988">
        <v>49</v>
      </c>
    </row>
    <row r="1989" spans="1:2" x14ac:dyDescent="0.75">
      <c r="A1989" t="s">
        <v>8219</v>
      </c>
      <c r="B1989">
        <v>24</v>
      </c>
    </row>
    <row r="1990" spans="1:2" x14ac:dyDescent="0.75">
      <c r="A1990" t="s">
        <v>8219</v>
      </c>
      <c r="B1990">
        <v>112</v>
      </c>
    </row>
    <row r="1991" spans="1:2" x14ac:dyDescent="0.75">
      <c r="A1991" t="s">
        <v>8219</v>
      </c>
      <c r="B1991">
        <v>23</v>
      </c>
    </row>
    <row r="1992" spans="1:2" x14ac:dyDescent="0.75">
      <c r="A1992" t="s">
        <v>8219</v>
      </c>
      <c r="B1992">
        <v>54</v>
      </c>
    </row>
    <row r="1993" spans="1:2" x14ac:dyDescent="0.75">
      <c r="A1993" t="s">
        <v>8219</v>
      </c>
      <c r="B1993">
        <v>28</v>
      </c>
    </row>
    <row r="1994" spans="1:2" x14ac:dyDescent="0.75">
      <c r="A1994" t="s">
        <v>8219</v>
      </c>
      <c r="B1994">
        <v>11</v>
      </c>
    </row>
    <row r="1995" spans="1:2" x14ac:dyDescent="0.75">
      <c r="A1995" t="s">
        <v>8219</v>
      </c>
      <c r="B1995">
        <v>62</v>
      </c>
    </row>
    <row r="1996" spans="1:2" x14ac:dyDescent="0.75">
      <c r="A1996" t="s">
        <v>8219</v>
      </c>
      <c r="B1996">
        <v>73</v>
      </c>
    </row>
    <row r="1997" spans="1:2" x14ac:dyDescent="0.75">
      <c r="A1997" t="s">
        <v>8219</v>
      </c>
      <c r="B1997">
        <v>18</v>
      </c>
    </row>
    <row r="1998" spans="1:2" x14ac:dyDescent="0.75">
      <c r="A1998" t="s">
        <v>8219</v>
      </c>
      <c r="B1998">
        <v>35</v>
      </c>
    </row>
    <row r="1999" spans="1:2" x14ac:dyDescent="0.75">
      <c r="A1999" t="s">
        <v>8219</v>
      </c>
      <c r="B1999">
        <v>43</v>
      </c>
    </row>
    <row r="2000" spans="1:2" x14ac:dyDescent="0.75">
      <c r="A2000" t="s">
        <v>8219</v>
      </c>
      <c r="B2000">
        <v>36</v>
      </c>
    </row>
    <row r="2001" spans="1:2" x14ac:dyDescent="0.75">
      <c r="A2001" t="s">
        <v>8219</v>
      </c>
      <c r="B2001">
        <v>62</v>
      </c>
    </row>
    <row r="2002" spans="1:2" x14ac:dyDescent="0.75">
      <c r="A2002" t="s">
        <v>8219</v>
      </c>
      <c r="B2002">
        <v>15</v>
      </c>
    </row>
    <row r="2003" spans="1:2" x14ac:dyDescent="0.75">
      <c r="A2003" t="s">
        <v>8219</v>
      </c>
      <c r="B2003">
        <v>33</v>
      </c>
    </row>
    <row r="2004" spans="1:2" x14ac:dyDescent="0.75">
      <c r="A2004" t="s">
        <v>8219</v>
      </c>
      <c r="B2004">
        <v>27</v>
      </c>
    </row>
    <row r="2005" spans="1:2" x14ac:dyDescent="0.75">
      <c r="A2005" t="s">
        <v>8219</v>
      </c>
      <c r="B2005">
        <v>17</v>
      </c>
    </row>
    <row r="2006" spans="1:2" x14ac:dyDescent="0.75">
      <c r="A2006" t="s">
        <v>8219</v>
      </c>
      <c r="B2006">
        <v>4</v>
      </c>
    </row>
    <row r="2007" spans="1:2" x14ac:dyDescent="0.75">
      <c r="A2007" t="s">
        <v>8219</v>
      </c>
      <c r="B2007">
        <v>53</v>
      </c>
    </row>
    <row r="2008" spans="1:2" x14ac:dyDescent="0.75">
      <c r="A2008" t="s">
        <v>8219</v>
      </c>
      <c r="B2008">
        <v>49</v>
      </c>
    </row>
    <row r="2009" spans="1:2" x14ac:dyDescent="0.75">
      <c r="A2009" t="s">
        <v>8219</v>
      </c>
      <c r="B2009">
        <v>57</v>
      </c>
    </row>
    <row r="2010" spans="1:2" x14ac:dyDescent="0.75">
      <c r="A2010" t="s">
        <v>8219</v>
      </c>
      <c r="B2010">
        <v>69</v>
      </c>
    </row>
    <row r="2011" spans="1:2" x14ac:dyDescent="0.75">
      <c r="A2011" t="s">
        <v>8219</v>
      </c>
      <c r="B2011">
        <v>15</v>
      </c>
    </row>
    <row r="2012" spans="1:2" x14ac:dyDescent="0.75">
      <c r="A2012" t="s">
        <v>8219</v>
      </c>
      <c r="B2012">
        <v>64</v>
      </c>
    </row>
    <row r="2013" spans="1:2" x14ac:dyDescent="0.75">
      <c r="A2013" t="s">
        <v>8219</v>
      </c>
      <c r="B2013">
        <v>20</v>
      </c>
    </row>
    <row r="2014" spans="1:2" x14ac:dyDescent="0.75">
      <c r="A2014" t="s">
        <v>8219</v>
      </c>
      <c r="B2014">
        <v>27</v>
      </c>
    </row>
    <row r="2015" spans="1:2" x14ac:dyDescent="0.75">
      <c r="A2015" t="s">
        <v>8219</v>
      </c>
      <c r="B2015">
        <v>21</v>
      </c>
    </row>
    <row r="2016" spans="1:2" x14ac:dyDescent="0.75">
      <c r="A2016" t="s">
        <v>8219</v>
      </c>
      <c r="B2016">
        <v>31</v>
      </c>
    </row>
    <row r="2017" spans="1:2" x14ac:dyDescent="0.75">
      <c r="A2017" t="s">
        <v>8219</v>
      </c>
      <c r="B2017">
        <v>51</v>
      </c>
    </row>
    <row r="2018" spans="1:2" x14ac:dyDescent="0.75">
      <c r="A2018" t="s">
        <v>8219</v>
      </c>
      <c r="B2018">
        <v>57</v>
      </c>
    </row>
    <row r="2019" spans="1:2" x14ac:dyDescent="0.75">
      <c r="A2019" t="s">
        <v>8219</v>
      </c>
      <c r="B2019">
        <v>20</v>
      </c>
    </row>
    <row r="2020" spans="1:2" x14ac:dyDescent="0.75">
      <c r="A2020" t="s">
        <v>8219</v>
      </c>
      <c r="B2020">
        <v>71</v>
      </c>
    </row>
    <row r="2021" spans="1:2" x14ac:dyDescent="0.75">
      <c r="A2021" t="s">
        <v>8219</v>
      </c>
      <c r="B2021">
        <v>72</v>
      </c>
    </row>
    <row r="2022" spans="1:2" x14ac:dyDescent="0.75">
      <c r="A2022" t="s">
        <v>8219</v>
      </c>
      <c r="B2022">
        <v>45</v>
      </c>
    </row>
    <row r="2023" spans="1:2" x14ac:dyDescent="0.75">
      <c r="A2023" t="s">
        <v>8219</v>
      </c>
      <c r="B2023">
        <v>51</v>
      </c>
    </row>
    <row r="2024" spans="1:2" x14ac:dyDescent="0.75">
      <c r="A2024" t="s">
        <v>8219</v>
      </c>
      <c r="B2024">
        <v>56</v>
      </c>
    </row>
    <row r="2025" spans="1:2" x14ac:dyDescent="0.75">
      <c r="A2025" t="s">
        <v>8219</v>
      </c>
      <c r="B2025">
        <v>17</v>
      </c>
    </row>
    <row r="2026" spans="1:2" x14ac:dyDescent="0.75">
      <c r="A2026" t="s">
        <v>8219</v>
      </c>
      <c r="B2026">
        <v>197</v>
      </c>
    </row>
    <row r="2027" spans="1:2" x14ac:dyDescent="0.75">
      <c r="A2027" t="s">
        <v>8219</v>
      </c>
      <c r="B2027">
        <v>70</v>
      </c>
    </row>
    <row r="2028" spans="1:2" x14ac:dyDescent="0.75">
      <c r="A2028" t="s">
        <v>8219</v>
      </c>
      <c r="B2028">
        <v>21</v>
      </c>
    </row>
    <row r="2029" spans="1:2" x14ac:dyDescent="0.75">
      <c r="A2029" t="s">
        <v>8219</v>
      </c>
      <c r="B2029">
        <v>34</v>
      </c>
    </row>
    <row r="2030" spans="1:2" x14ac:dyDescent="0.75">
      <c r="A2030" t="s">
        <v>8219</v>
      </c>
      <c r="B2030">
        <v>39</v>
      </c>
    </row>
    <row r="2031" spans="1:2" x14ac:dyDescent="0.75">
      <c r="A2031" t="s">
        <v>8219</v>
      </c>
      <c r="B2031">
        <v>78</v>
      </c>
    </row>
    <row r="2032" spans="1:2" x14ac:dyDescent="0.75">
      <c r="A2032" t="s">
        <v>8219</v>
      </c>
      <c r="B2032">
        <v>48</v>
      </c>
    </row>
    <row r="2033" spans="1:2" x14ac:dyDescent="0.75">
      <c r="A2033" t="s">
        <v>8219</v>
      </c>
      <c r="B2033">
        <v>29</v>
      </c>
    </row>
    <row r="2034" spans="1:2" x14ac:dyDescent="0.75">
      <c r="A2034" t="s">
        <v>8219</v>
      </c>
      <c r="B2034">
        <v>73</v>
      </c>
    </row>
    <row r="2035" spans="1:2" x14ac:dyDescent="0.75">
      <c r="A2035" t="s">
        <v>8219</v>
      </c>
      <c r="B2035">
        <v>8</v>
      </c>
    </row>
    <row r="2036" spans="1:2" x14ac:dyDescent="0.75">
      <c r="A2036" t="s">
        <v>8219</v>
      </c>
      <c r="B2036">
        <v>17</v>
      </c>
    </row>
    <row r="2037" spans="1:2" x14ac:dyDescent="0.75">
      <c r="A2037" t="s">
        <v>8219</v>
      </c>
      <c r="B2037">
        <v>9</v>
      </c>
    </row>
    <row r="2038" spans="1:2" x14ac:dyDescent="0.75">
      <c r="A2038" t="s">
        <v>8219</v>
      </c>
      <c r="B2038">
        <v>17</v>
      </c>
    </row>
    <row r="2039" spans="1:2" x14ac:dyDescent="0.75">
      <c r="A2039" t="s">
        <v>8219</v>
      </c>
      <c r="B2039">
        <v>33</v>
      </c>
    </row>
    <row r="2040" spans="1:2" x14ac:dyDescent="0.75">
      <c r="A2040" t="s">
        <v>8219</v>
      </c>
      <c r="B2040">
        <v>38</v>
      </c>
    </row>
    <row r="2041" spans="1:2" x14ac:dyDescent="0.75">
      <c r="A2041" t="s">
        <v>8219</v>
      </c>
      <c r="B2041">
        <v>79</v>
      </c>
    </row>
    <row r="2042" spans="1:2" x14ac:dyDescent="0.75">
      <c r="A2042" t="s">
        <v>8219</v>
      </c>
      <c r="B2042">
        <v>46</v>
      </c>
    </row>
    <row r="2043" spans="1:2" x14ac:dyDescent="0.75">
      <c r="A2043" t="s">
        <v>8219</v>
      </c>
      <c r="B2043">
        <v>20</v>
      </c>
    </row>
    <row r="2044" spans="1:2" x14ac:dyDescent="0.75">
      <c r="A2044" t="s">
        <v>8219</v>
      </c>
      <c r="B2044">
        <v>20</v>
      </c>
    </row>
    <row r="2045" spans="1:2" x14ac:dyDescent="0.75">
      <c r="A2045" t="s">
        <v>8219</v>
      </c>
      <c r="B2045">
        <v>13</v>
      </c>
    </row>
    <row r="2046" spans="1:2" x14ac:dyDescent="0.75">
      <c r="A2046" t="s">
        <v>8219</v>
      </c>
      <c r="B2046">
        <v>22</v>
      </c>
    </row>
    <row r="2047" spans="1:2" x14ac:dyDescent="0.75">
      <c r="A2047" t="s">
        <v>8219</v>
      </c>
      <c r="B2047">
        <v>36</v>
      </c>
    </row>
    <row r="2048" spans="1:2" x14ac:dyDescent="0.75">
      <c r="A2048" t="s">
        <v>8219</v>
      </c>
      <c r="B2048">
        <v>40</v>
      </c>
    </row>
    <row r="2049" spans="1:2" x14ac:dyDescent="0.75">
      <c r="A2049" t="s">
        <v>8219</v>
      </c>
      <c r="B2049">
        <v>9</v>
      </c>
    </row>
    <row r="2050" spans="1:2" x14ac:dyDescent="0.75">
      <c r="A2050" t="s">
        <v>8219</v>
      </c>
      <c r="B2050">
        <v>19</v>
      </c>
    </row>
    <row r="2051" spans="1:2" x14ac:dyDescent="0.75">
      <c r="A2051" t="s">
        <v>8219</v>
      </c>
      <c r="B2051">
        <v>14</v>
      </c>
    </row>
    <row r="2052" spans="1:2" x14ac:dyDescent="0.75">
      <c r="A2052" t="s">
        <v>8219</v>
      </c>
      <c r="B2052">
        <v>38</v>
      </c>
    </row>
    <row r="2053" spans="1:2" x14ac:dyDescent="0.75">
      <c r="A2053" t="s">
        <v>8219</v>
      </c>
      <c r="B2053">
        <v>58</v>
      </c>
    </row>
    <row r="2054" spans="1:2" x14ac:dyDescent="0.75">
      <c r="A2054" t="s">
        <v>8219</v>
      </c>
      <c r="B2054">
        <v>28</v>
      </c>
    </row>
    <row r="2055" spans="1:2" x14ac:dyDescent="0.75">
      <c r="A2055" t="s">
        <v>8219</v>
      </c>
      <c r="B2055">
        <v>17</v>
      </c>
    </row>
    <row r="2056" spans="1:2" x14ac:dyDescent="0.75">
      <c r="A2056" t="s">
        <v>8219</v>
      </c>
      <c r="B2056">
        <v>12</v>
      </c>
    </row>
    <row r="2057" spans="1:2" x14ac:dyDescent="0.75">
      <c r="A2057" t="s">
        <v>8219</v>
      </c>
      <c r="B2057">
        <v>40</v>
      </c>
    </row>
    <row r="2058" spans="1:2" x14ac:dyDescent="0.75">
      <c r="A2058" t="s">
        <v>8219</v>
      </c>
      <c r="B2058">
        <v>57</v>
      </c>
    </row>
    <row r="2059" spans="1:2" x14ac:dyDescent="0.75">
      <c r="A2059" t="s">
        <v>8219</v>
      </c>
      <c r="B2059">
        <v>114</v>
      </c>
    </row>
    <row r="2060" spans="1:2" x14ac:dyDescent="0.75">
      <c r="A2060" t="s">
        <v>8219</v>
      </c>
      <c r="B2060">
        <v>31</v>
      </c>
    </row>
    <row r="2061" spans="1:2" x14ac:dyDescent="0.75">
      <c r="A2061" t="s">
        <v>8219</v>
      </c>
      <c r="B2061">
        <v>3</v>
      </c>
    </row>
    <row r="2062" spans="1:2" x14ac:dyDescent="0.75">
      <c r="A2062" t="s">
        <v>8219</v>
      </c>
      <c r="B2062">
        <v>16</v>
      </c>
    </row>
    <row r="2063" spans="1:2" x14ac:dyDescent="0.75">
      <c r="A2063" t="s">
        <v>8219</v>
      </c>
      <c r="B2063">
        <v>199</v>
      </c>
    </row>
    <row r="2064" spans="1:2" x14ac:dyDescent="0.75">
      <c r="A2064" t="s">
        <v>8219</v>
      </c>
      <c r="B2064">
        <v>31</v>
      </c>
    </row>
    <row r="2065" spans="1:2" x14ac:dyDescent="0.75">
      <c r="A2065" t="s">
        <v>8219</v>
      </c>
      <c r="B2065">
        <v>30</v>
      </c>
    </row>
    <row r="2066" spans="1:2" x14ac:dyDescent="0.75">
      <c r="A2066" t="s">
        <v>8219</v>
      </c>
      <c r="B2066">
        <v>34</v>
      </c>
    </row>
    <row r="2067" spans="1:2" x14ac:dyDescent="0.75">
      <c r="A2067" t="s">
        <v>8219</v>
      </c>
      <c r="B2067">
        <v>18</v>
      </c>
    </row>
    <row r="2068" spans="1:2" x14ac:dyDescent="0.75">
      <c r="A2068" t="s">
        <v>8219</v>
      </c>
      <c r="B2068">
        <v>67</v>
      </c>
    </row>
    <row r="2069" spans="1:2" x14ac:dyDescent="0.75">
      <c r="A2069" t="s">
        <v>8219</v>
      </c>
      <c r="B2069">
        <v>66</v>
      </c>
    </row>
    <row r="2070" spans="1:2" x14ac:dyDescent="0.75">
      <c r="A2070" t="s">
        <v>8219</v>
      </c>
      <c r="B2070">
        <v>23</v>
      </c>
    </row>
    <row r="2071" spans="1:2" x14ac:dyDescent="0.75">
      <c r="A2071" t="s">
        <v>8219</v>
      </c>
      <c r="B2071">
        <v>126</v>
      </c>
    </row>
    <row r="2072" spans="1:2" x14ac:dyDescent="0.75">
      <c r="A2072" t="s">
        <v>8219</v>
      </c>
      <c r="B2072">
        <v>6</v>
      </c>
    </row>
    <row r="2073" spans="1:2" x14ac:dyDescent="0.75">
      <c r="A2073" t="s">
        <v>8219</v>
      </c>
      <c r="B2073">
        <v>25</v>
      </c>
    </row>
    <row r="2074" spans="1:2" x14ac:dyDescent="0.75">
      <c r="A2074" t="s">
        <v>8219</v>
      </c>
      <c r="B2074">
        <v>39</v>
      </c>
    </row>
    <row r="2075" spans="1:2" x14ac:dyDescent="0.75">
      <c r="A2075" t="s">
        <v>8219</v>
      </c>
      <c r="B2075">
        <v>62</v>
      </c>
    </row>
    <row r="2076" spans="1:2" x14ac:dyDescent="0.75">
      <c r="A2076" t="s">
        <v>8219</v>
      </c>
      <c r="B2076">
        <v>31</v>
      </c>
    </row>
    <row r="2077" spans="1:2" x14ac:dyDescent="0.75">
      <c r="A2077" t="s">
        <v>8219</v>
      </c>
      <c r="B2077">
        <v>274</v>
      </c>
    </row>
    <row r="2078" spans="1:2" x14ac:dyDescent="0.75">
      <c r="A2078" t="s">
        <v>8219</v>
      </c>
      <c r="B2078">
        <v>17</v>
      </c>
    </row>
    <row r="2079" spans="1:2" x14ac:dyDescent="0.75">
      <c r="A2079" t="s">
        <v>8219</v>
      </c>
      <c r="B2079">
        <v>14</v>
      </c>
    </row>
    <row r="2080" spans="1:2" x14ac:dyDescent="0.75">
      <c r="A2080" t="s">
        <v>8219</v>
      </c>
      <c r="B2080">
        <v>60</v>
      </c>
    </row>
    <row r="2081" spans="1:2" x14ac:dyDescent="0.75">
      <c r="A2081" t="s">
        <v>8219</v>
      </c>
      <c r="B2081">
        <v>33</v>
      </c>
    </row>
    <row r="2082" spans="1:2" x14ac:dyDescent="0.75">
      <c r="A2082" t="s">
        <v>8219</v>
      </c>
      <c r="B2082">
        <v>78</v>
      </c>
    </row>
    <row r="2083" spans="1:2" x14ac:dyDescent="0.75">
      <c r="A2083" t="s">
        <v>8219</v>
      </c>
      <c r="B2083">
        <v>30</v>
      </c>
    </row>
    <row r="2084" spans="1:2" x14ac:dyDescent="0.75">
      <c r="A2084" t="s">
        <v>8219</v>
      </c>
      <c r="B2084">
        <v>136</v>
      </c>
    </row>
    <row r="2085" spans="1:2" x14ac:dyDescent="0.75">
      <c r="A2085" t="s">
        <v>8219</v>
      </c>
      <c r="B2085">
        <v>40</v>
      </c>
    </row>
    <row r="2086" spans="1:2" x14ac:dyDescent="0.75">
      <c r="A2086" t="s">
        <v>8219</v>
      </c>
      <c r="B2086">
        <v>18</v>
      </c>
    </row>
    <row r="2087" spans="1:2" x14ac:dyDescent="0.75">
      <c r="A2087" t="s">
        <v>8219</v>
      </c>
      <c r="B2087">
        <v>39</v>
      </c>
    </row>
    <row r="2088" spans="1:2" x14ac:dyDescent="0.75">
      <c r="A2088" t="s">
        <v>8219</v>
      </c>
      <c r="B2088">
        <v>21</v>
      </c>
    </row>
    <row r="2089" spans="1:2" x14ac:dyDescent="0.75">
      <c r="A2089" t="s">
        <v>8219</v>
      </c>
      <c r="B2089">
        <v>30</v>
      </c>
    </row>
    <row r="2090" spans="1:2" x14ac:dyDescent="0.75">
      <c r="A2090" t="s">
        <v>8219</v>
      </c>
      <c r="B2090">
        <v>27</v>
      </c>
    </row>
    <row r="2091" spans="1:2" x14ac:dyDescent="0.75">
      <c r="A2091" t="s">
        <v>8219</v>
      </c>
      <c r="B2091">
        <v>35</v>
      </c>
    </row>
    <row r="2092" spans="1:2" x14ac:dyDescent="0.75">
      <c r="A2092" t="s">
        <v>8219</v>
      </c>
      <c r="B2092">
        <v>13</v>
      </c>
    </row>
    <row r="2093" spans="1:2" x14ac:dyDescent="0.75">
      <c r="A2093" t="s">
        <v>8219</v>
      </c>
      <c r="B2093">
        <v>23</v>
      </c>
    </row>
    <row r="2094" spans="1:2" x14ac:dyDescent="0.75">
      <c r="A2094" t="s">
        <v>8219</v>
      </c>
      <c r="B2094">
        <v>39</v>
      </c>
    </row>
    <row r="2095" spans="1:2" x14ac:dyDescent="0.75">
      <c r="A2095" t="s">
        <v>8219</v>
      </c>
      <c r="B2095">
        <v>35</v>
      </c>
    </row>
    <row r="2096" spans="1:2" x14ac:dyDescent="0.75">
      <c r="A2096" t="s">
        <v>8219</v>
      </c>
      <c r="B2096">
        <v>27</v>
      </c>
    </row>
    <row r="2097" spans="1:2" x14ac:dyDescent="0.75">
      <c r="A2097" t="s">
        <v>8219</v>
      </c>
      <c r="B2097">
        <v>21</v>
      </c>
    </row>
    <row r="2098" spans="1:2" x14ac:dyDescent="0.75">
      <c r="A2098" t="s">
        <v>8219</v>
      </c>
      <c r="B2098">
        <v>104</v>
      </c>
    </row>
    <row r="2099" spans="1:2" x14ac:dyDescent="0.75">
      <c r="A2099" t="s">
        <v>8219</v>
      </c>
      <c r="B2099">
        <v>19</v>
      </c>
    </row>
    <row r="2100" spans="1:2" x14ac:dyDescent="0.75">
      <c r="A2100" t="s">
        <v>8219</v>
      </c>
      <c r="B2100">
        <v>97</v>
      </c>
    </row>
    <row r="2101" spans="1:2" x14ac:dyDescent="0.75">
      <c r="A2101" t="s">
        <v>8219</v>
      </c>
      <c r="B2101">
        <v>27</v>
      </c>
    </row>
    <row r="2102" spans="1:2" x14ac:dyDescent="0.75">
      <c r="A2102" t="s">
        <v>8219</v>
      </c>
      <c r="B2102">
        <v>24</v>
      </c>
    </row>
    <row r="2103" spans="1:2" x14ac:dyDescent="0.75">
      <c r="A2103" t="s">
        <v>8219</v>
      </c>
      <c r="B2103">
        <v>13</v>
      </c>
    </row>
    <row r="2104" spans="1:2" x14ac:dyDescent="0.75">
      <c r="A2104" t="s">
        <v>8219</v>
      </c>
      <c r="B2104">
        <v>46</v>
      </c>
    </row>
    <row r="2105" spans="1:2" x14ac:dyDescent="0.75">
      <c r="A2105" t="s">
        <v>8219</v>
      </c>
      <c r="B2105">
        <v>4</v>
      </c>
    </row>
    <row r="2106" spans="1:2" x14ac:dyDescent="0.75">
      <c r="A2106" t="s">
        <v>8219</v>
      </c>
      <c r="B2106">
        <v>40</v>
      </c>
    </row>
    <row r="2107" spans="1:2" x14ac:dyDescent="0.75">
      <c r="A2107" t="s">
        <v>8219</v>
      </c>
      <c r="B2107">
        <v>44</v>
      </c>
    </row>
    <row r="2108" spans="1:2" x14ac:dyDescent="0.75">
      <c r="A2108" t="s">
        <v>8219</v>
      </c>
      <c r="B2108">
        <v>35</v>
      </c>
    </row>
    <row r="2109" spans="1:2" x14ac:dyDescent="0.75">
      <c r="A2109" t="s">
        <v>8219</v>
      </c>
      <c r="B2109">
        <v>63</v>
      </c>
    </row>
    <row r="2110" spans="1:2" x14ac:dyDescent="0.75">
      <c r="A2110" t="s">
        <v>8219</v>
      </c>
      <c r="B2110">
        <v>89</v>
      </c>
    </row>
    <row r="2111" spans="1:2" x14ac:dyDescent="0.75">
      <c r="A2111" t="s">
        <v>8219</v>
      </c>
      <c r="B2111">
        <v>15</v>
      </c>
    </row>
    <row r="2112" spans="1:2" x14ac:dyDescent="0.75">
      <c r="A2112" t="s">
        <v>8219</v>
      </c>
      <c r="B2112">
        <v>46</v>
      </c>
    </row>
    <row r="2113" spans="1:2" x14ac:dyDescent="0.75">
      <c r="A2113" t="s">
        <v>8219</v>
      </c>
      <c r="B2113">
        <v>33</v>
      </c>
    </row>
    <row r="2114" spans="1:2" x14ac:dyDescent="0.75">
      <c r="A2114" t="s">
        <v>8219</v>
      </c>
      <c r="B2114">
        <v>52</v>
      </c>
    </row>
    <row r="2115" spans="1:2" x14ac:dyDescent="0.75">
      <c r="A2115" t="s">
        <v>8219</v>
      </c>
      <c r="B2115">
        <v>7</v>
      </c>
    </row>
    <row r="2116" spans="1:2" x14ac:dyDescent="0.75">
      <c r="A2116" t="s">
        <v>8219</v>
      </c>
      <c r="B2116">
        <v>28</v>
      </c>
    </row>
    <row r="2117" spans="1:2" x14ac:dyDescent="0.75">
      <c r="A2117" t="s">
        <v>8219</v>
      </c>
      <c r="B2117">
        <v>11</v>
      </c>
    </row>
    <row r="2118" spans="1:2" x14ac:dyDescent="0.75">
      <c r="A2118" t="s">
        <v>8219</v>
      </c>
      <c r="B2118">
        <v>15</v>
      </c>
    </row>
    <row r="2119" spans="1:2" x14ac:dyDescent="0.75">
      <c r="A2119" t="s">
        <v>8219</v>
      </c>
      <c r="B2119">
        <v>30</v>
      </c>
    </row>
    <row r="2120" spans="1:2" x14ac:dyDescent="0.75">
      <c r="A2120" t="s">
        <v>8219</v>
      </c>
      <c r="B2120">
        <v>27</v>
      </c>
    </row>
    <row r="2121" spans="1:2" x14ac:dyDescent="0.75">
      <c r="A2121" t="s">
        <v>8219</v>
      </c>
      <c r="B2121">
        <v>28</v>
      </c>
    </row>
    <row r="2122" spans="1:2" x14ac:dyDescent="0.75">
      <c r="A2122" t="s">
        <v>8219</v>
      </c>
      <c r="B2122">
        <v>17</v>
      </c>
    </row>
    <row r="2123" spans="1:2" x14ac:dyDescent="0.75">
      <c r="A2123" t="s">
        <v>8219</v>
      </c>
      <c r="B2123">
        <v>50</v>
      </c>
    </row>
    <row r="2124" spans="1:2" x14ac:dyDescent="0.75">
      <c r="A2124" t="s">
        <v>8219</v>
      </c>
      <c r="B2124">
        <v>26</v>
      </c>
    </row>
    <row r="2125" spans="1:2" x14ac:dyDescent="0.75">
      <c r="A2125" t="s">
        <v>8219</v>
      </c>
      <c r="B2125">
        <v>88</v>
      </c>
    </row>
    <row r="2126" spans="1:2" x14ac:dyDescent="0.75">
      <c r="A2126" t="s">
        <v>8219</v>
      </c>
      <c r="B2126">
        <v>91</v>
      </c>
    </row>
    <row r="2127" spans="1:2" x14ac:dyDescent="0.75">
      <c r="A2127" t="s">
        <v>8219</v>
      </c>
      <c r="B2127">
        <v>3</v>
      </c>
    </row>
    <row r="2128" spans="1:2" x14ac:dyDescent="0.75">
      <c r="A2128" t="s">
        <v>8219</v>
      </c>
      <c r="B2128">
        <v>28</v>
      </c>
    </row>
    <row r="2129" spans="1:2" x14ac:dyDescent="0.75">
      <c r="A2129" t="s">
        <v>8219</v>
      </c>
      <c r="B2129">
        <v>77</v>
      </c>
    </row>
    <row r="2130" spans="1:2" x14ac:dyDescent="0.75">
      <c r="A2130" t="s">
        <v>8219</v>
      </c>
      <c r="B2130">
        <v>27</v>
      </c>
    </row>
    <row r="2131" spans="1:2" x14ac:dyDescent="0.75">
      <c r="A2131" t="s">
        <v>8219</v>
      </c>
      <c r="B2131">
        <v>107</v>
      </c>
    </row>
    <row r="2132" spans="1:2" x14ac:dyDescent="0.75">
      <c r="A2132" t="s">
        <v>8219</v>
      </c>
      <c r="B2132">
        <v>96</v>
      </c>
    </row>
    <row r="2133" spans="1:2" x14ac:dyDescent="0.75">
      <c r="A2133" t="s">
        <v>8219</v>
      </c>
      <c r="B2133">
        <v>56</v>
      </c>
    </row>
    <row r="2134" spans="1:2" x14ac:dyDescent="0.75">
      <c r="A2134" t="s">
        <v>8219</v>
      </c>
      <c r="B2134">
        <v>58</v>
      </c>
    </row>
    <row r="2135" spans="1:2" x14ac:dyDescent="0.75">
      <c r="A2135" t="s">
        <v>8219</v>
      </c>
      <c r="B2135">
        <v>15</v>
      </c>
    </row>
    <row r="2136" spans="1:2" x14ac:dyDescent="0.75">
      <c r="A2136" t="s">
        <v>8219</v>
      </c>
      <c r="B2136">
        <v>20</v>
      </c>
    </row>
    <row r="2137" spans="1:2" x14ac:dyDescent="0.75">
      <c r="A2137" t="s">
        <v>8219</v>
      </c>
      <c r="B2137">
        <v>38</v>
      </c>
    </row>
    <row r="2138" spans="1:2" x14ac:dyDescent="0.75">
      <c r="A2138" t="s">
        <v>8219</v>
      </c>
      <c r="B2138">
        <v>33</v>
      </c>
    </row>
    <row r="2139" spans="1:2" x14ac:dyDescent="0.75">
      <c r="A2139" t="s">
        <v>8219</v>
      </c>
      <c r="B2139">
        <v>57</v>
      </c>
    </row>
    <row r="2140" spans="1:2" x14ac:dyDescent="0.75">
      <c r="A2140" t="s">
        <v>8219</v>
      </c>
      <c r="B2140">
        <v>25</v>
      </c>
    </row>
    <row r="2141" spans="1:2" x14ac:dyDescent="0.75">
      <c r="A2141" t="s">
        <v>8219</v>
      </c>
      <c r="B2141">
        <v>14</v>
      </c>
    </row>
    <row r="2142" spans="1:2" x14ac:dyDescent="0.75">
      <c r="A2142" t="s">
        <v>8219</v>
      </c>
      <c r="B2142">
        <v>94</v>
      </c>
    </row>
    <row r="2143" spans="1:2" x14ac:dyDescent="0.75">
      <c r="A2143" t="s">
        <v>8219</v>
      </c>
      <c r="B2143">
        <v>59</v>
      </c>
    </row>
    <row r="2144" spans="1:2" x14ac:dyDescent="0.75">
      <c r="A2144" t="s">
        <v>8219</v>
      </c>
      <c r="B2144">
        <v>36</v>
      </c>
    </row>
    <row r="2145" spans="1:2" x14ac:dyDescent="0.75">
      <c r="A2145" t="s">
        <v>8219</v>
      </c>
      <c r="B2145">
        <v>115</v>
      </c>
    </row>
    <row r="2146" spans="1:2" x14ac:dyDescent="0.75">
      <c r="A2146" t="s">
        <v>8219</v>
      </c>
      <c r="B2146">
        <v>30</v>
      </c>
    </row>
    <row r="2147" spans="1:2" x14ac:dyDescent="0.75">
      <c r="A2147" t="s">
        <v>8219</v>
      </c>
      <c r="B2147">
        <v>52</v>
      </c>
    </row>
    <row r="2148" spans="1:2" x14ac:dyDescent="0.75">
      <c r="A2148" t="s">
        <v>8219</v>
      </c>
      <c r="B2148">
        <v>27</v>
      </c>
    </row>
    <row r="2149" spans="1:2" x14ac:dyDescent="0.75">
      <c r="A2149" t="s">
        <v>8219</v>
      </c>
      <c r="B2149">
        <v>24</v>
      </c>
    </row>
    <row r="2150" spans="1:2" x14ac:dyDescent="0.75">
      <c r="A2150" t="s">
        <v>8219</v>
      </c>
      <c r="B2150">
        <v>10</v>
      </c>
    </row>
    <row r="2151" spans="1:2" x14ac:dyDescent="0.75">
      <c r="A2151" t="s">
        <v>8219</v>
      </c>
      <c r="B2151">
        <v>30</v>
      </c>
    </row>
    <row r="2152" spans="1:2" x14ac:dyDescent="0.75">
      <c r="A2152" t="s">
        <v>8219</v>
      </c>
      <c r="B2152">
        <v>71</v>
      </c>
    </row>
    <row r="2153" spans="1:2" x14ac:dyDescent="0.75">
      <c r="A2153" t="s">
        <v>8219</v>
      </c>
      <c r="B2153">
        <v>10</v>
      </c>
    </row>
    <row r="2154" spans="1:2" x14ac:dyDescent="0.75">
      <c r="A2154" t="s">
        <v>8219</v>
      </c>
      <c r="B2154">
        <v>24</v>
      </c>
    </row>
    <row r="2155" spans="1:2" x14ac:dyDescent="0.75">
      <c r="A2155" t="s">
        <v>8219</v>
      </c>
      <c r="B2155">
        <v>38</v>
      </c>
    </row>
    <row r="2156" spans="1:2" x14ac:dyDescent="0.75">
      <c r="A2156" t="s">
        <v>8219</v>
      </c>
      <c r="B2156">
        <v>26</v>
      </c>
    </row>
    <row r="2157" spans="1:2" x14ac:dyDescent="0.75">
      <c r="A2157" t="s">
        <v>8219</v>
      </c>
      <c r="B2157">
        <v>19</v>
      </c>
    </row>
    <row r="2158" spans="1:2" x14ac:dyDescent="0.75">
      <c r="A2158" t="s">
        <v>8219</v>
      </c>
      <c r="B2158">
        <v>11</v>
      </c>
    </row>
    <row r="2159" spans="1:2" x14ac:dyDescent="0.75">
      <c r="A2159" t="s">
        <v>8219</v>
      </c>
      <c r="B2159">
        <v>27</v>
      </c>
    </row>
    <row r="2160" spans="1:2" x14ac:dyDescent="0.75">
      <c r="A2160" t="s">
        <v>8219</v>
      </c>
      <c r="B2160">
        <v>34</v>
      </c>
    </row>
    <row r="2161" spans="1:2" x14ac:dyDescent="0.75">
      <c r="A2161" t="s">
        <v>8219</v>
      </c>
      <c r="B2161">
        <v>20</v>
      </c>
    </row>
    <row r="2162" spans="1:2" x14ac:dyDescent="0.75">
      <c r="A2162" t="s">
        <v>8219</v>
      </c>
      <c r="B2162">
        <v>37</v>
      </c>
    </row>
    <row r="2163" spans="1:2" x14ac:dyDescent="0.75">
      <c r="A2163" t="s">
        <v>8219</v>
      </c>
      <c r="B2163">
        <v>20</v>
      </c>
    </row>
    <row r="2164" spans="1:2" x14ac:dyDescent="0.75">
      <c r="A2164" t="s">
        <v>8219</v>
      </c>
      <c r="B2164">
        <v>10</v>
      </c>
    </row>
    <row r="2165" spans="1:2" x14ac:dyDescent="0.75">
      <c r="A2165" t="s">
        <v>8219</v>
      </c>
      <c r="B2165">
        <v>26</v>
      </c>
    </row>
    <row r="2166" spans="1:2" x14ac:dyDescent="0.75">
      <c r="A2166" t="s">
        <v>8219</v>
      </c>
      <c r="B2166">
        <v>20</v>
      </c>
    </row>
    <row r="2167" spans="1:2" x14ac:dyDescent="0.75">
      <c r="A2167" t="s">
        <v>8219</v>
      </c>
      <c r="B2167">
        <v>46</v>
      </c>
    </row>
    <row r="2168" spans="1:2" x14ac:dyDescent="0.75">
      <c r="A2168" t="s">
        <v>8219</v>
      </c>
      <c r="B2168">
        <v>76</v>
      </c>
    </row>
    <row r="2169" spans="1:2" x14ac:dyDescent="0.75">
      <c r="A2169" t="s">
        <v>8219</v>
      </c>
      <c r="B2169">
        <v>41</v>
      </c>
    </row>
    <row r="2170" spans="1:2" x14ac:dyDescent="0.75">
      <c r="A2170" t="s">
        <v>8219</v>
      </c>
      <c r="B2170">
        <v>7</v>
      </c>
    </row>
    <row r="2171" spans="1:2" x14ac:dyDescent="0.75">
      <c r="A2171" t="s">
        <v>8219</v>
      </c>
      <c r="B2171">
        <v>49</v>
      </c>
    </row>
    <row r="2172" spans="1:2" x14ac:dyDescent="0.75">
      <c r="A2172" t="s">
        <v>8219</v>
      </c>
      <c r="B2172">
        <v>26</v>
      </c>
    </row>
    <row r="2173" spans="1:2" x14ac:dyDescent="0.75">
      <c r="A2173" t="s">
        <v>8219</v>
      </c>
      <c r="B2173">
        <v>65</v>
      </c>
    </row>
    <row r="2174" spans="1:2" x14ac:dyDescent="0.75">
      <c r="A2174" t="s">
        <v>8219</v>
      </c>
      <c r="B2174">
        <v>28</v>
      </c>
    </row>
    <row r="2175" spans="1:2" x14ac:dyDescent="0.75">
      <c r="A2175" t="s">
        <v>8219</v>
      </c>
      <c r="B2175">
        <v>8</v>
      </c>
    </row>
    <row r="2176" spans="1:2" x14ac:dyDescent="0.75">
      <c r="A2176" t="s">
        <v>8219</v>
      </c>
      <c r="B2176">
        <v>3</v>
      </c>
    </row>
    <row r="2177" spans="1:2" x14ac:dyDescent="0.75">
      <c r="A2177" t="s">
        <v>8219</v>
      </c>
      <c r="B2177">
        <v>9</v>
      </c>
    </row>
    <row r="2178" spans="1:2" x14ac:dyDescent="0.75">
      <c r="A2178" t="s">
        <v>8219</v>
      </c>
      <c r="B2178">
        <v>9</v>
      </c>
    </row>
    <row r="2179" spans="1:2" x14ac:dyDescent="0.75">
      <c r="A2179" t="s">
        <v>8219</v>
      </c>
      <c r="B2179">
        <v>20</v>
      </c>
    </row>
    <row r="2180" spans="1:2" x14ac:dyDescent="0.75">
      <c r="A2180" t="s">
        <v>8219</v>
      </c>
      <c r="B2180">
        <v>57</v>
      </c>
    </row>
    <row r="2181" spans="1:2" x14ac:dyDescent="0.75">
      <c r="A2181" t="s">
        <v>8219</v>
      </c>
      <c r="B2181">
        <v>8</v>
      </c>
    </row>
    <row r="2182" spans="1:2" x14ac:dyDescent="0.75">
      <c r="A2182" t="s">
        <v>8219</v>
      </c>
      <c r="B2182">
        <v>14</v>
      </c>
    </row>
    <row r="2183" spans="1:2" x14ac:dyDescent="0.75">
      <c r="A2183" t="s">
        <v>8219</v>
      </c>
      <c r="B2183">
        <v>17</v>
      </c>
    </row>
    <row r="2184" spans="1:2" x14ac:dyDescent="0.75">
      <c r="A2184" t="s">
        <v>8219</v>
      </c>
      <c r="B2184">
        <v>100</v>
      </c>
    </row>
    <row r="2185" spans="1:2" x14ac:dyDescent="0.75">
      <c r="A2185" t="s">
        <v>8219</v>
      </c>
      <c r="B2185">
        <v>32</v>
      </c>
    </row>
    <row r="2186" spans="1:2" x14ac:dyDescent="0.75">
      <c r="A2186" t="s">
        <v>8219</v>
      </c>
      <c r="B2186">
        <v>3</v>
      </c>
    </row>
  </sheetData>
  <mergeCells count="2">
    <mergeCell ref="H1:I1"/>
    <mergeCell ref="M1:N1"/>
  </mergeCells>
  <conditionalFormatting sqref="D2:D1531">
    <cfRule type="cellIs" dxfId="13" priority="1" operator="equal">
      <formula>"live"</formula>
    </cfRule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</conditionalFormatting>
  <conditionalFormatting sqref="A2">
    <cfRule type="cellIs" dxfId="9" priority="9" operator="equal">
      <formula>successful</formula>
    </cfRule>
  </conditionalFormatting>
  <conditionalFormatting sqref="A2:A2186">
    <cfRule type="cellIs" dxfId="8" priority="5" operator="equal">
      <formula>"live"</formula>
    </cfRule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3758" activePane="bottomLeft" state="frozen"/>
      <selection activeCell="L1" sqref="L1"/>
      <selection pane="bottomLeft" activeCell="F3763" sqref="F3763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10" width="19.26953125" customWidth="1"/>
    <col min="11" max="11" width="17.86328125" customWidth="1"/>
    <col min="12" max="12" width="28.40625" style="9" customWidth="1"/>
    <col min="13" max="13" width="15.40625" customWidth="1"/>
    <col min="14" max="14" width="24.54296875" customWidth="1"/>
    <col min="15" max="15" width="36.40625" customWidth="1"/>
    <col min="16" max="16" width="41.1328125" customWidth="1"/>
    <col min="17" max="17" width="20.6328125" bestFit="1" customWidth="1"/>
    <col min="18" max="18" width="22.58984375" bestFit="1" customWidth="1"/>
    <col min="19" max="19" width="14.7265625" bestFit="1" customWidth="1"/>
    <col min="20" max="20" width="18.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8328</v>
      </c>
      <c r="K1" s="1" t="s">
        <v>8260</v>
      </c>
      <c r="L1" s="8" t="s">
        <v>8327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4.25" hidden="1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>D2/E2*100</f>
        <v>73.067996217656656</v>
      </c>
      <c r="R2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9.5" hidden="1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>(((I3/60)/60)/24)+DATE(1970,1,1)</f>
        <v>42796.600497685184</v>
      </c>
      <c r="K3">
        <v>1485872683</v>
      </c>
      <c r="L3" s="9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>D3/E3*100</f>
        <v>70.122159284788097</v>
      </c>
      <c r="R3">
        <f>E3/N3</f>
        <v>185.48101265822785</v>
      </c>
      <c r="S3" t="str">
        <f>LEFT(P3,FIND("/",P3)-1)</f>
        <v>film &amp; video</v>
      </c>
      <c r="T3" t="str">
        <f>RIGHT(P3,LEN(P3)-FIND("/",P3))</f>
        <v>television</v>
      </c>
    </row>
    <row r="4" spans="1:20" ht="44.25" hidden="1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>(((I4/60)/60)/24)+DATE(1970,1,1)</f>
        <v>42415.702349537038</v>
      </c>
      <c r="K4">
        <v>1454691083</v>
      </c>
      <c r="L4" s="9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>
        <f>D4/E4*100</f>
        <v>95.238095238095227</v>
      </c>
      <c r="R4">
        <f>E4/N4</f>
        <v>15</v>
      </c>
      <c r="S4" t="str">
        <f>LEFT(P4,FIND("/",P4)-1)</f>
        <v>film &amp; video</v>
      </c>
      <c r="T4" t="str">
        <f>RIGHT(P4,LEN(P4)-FIND("/",P4))</f>
        <v>television</v>
      </c>
    </row>
    <row r="5" spans="1:20" ht="29.5" hidden="1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>(((I5/60)/60)/24)+DATE(1970,1,1)</f>
        <v>41858.515127314815</v>
      </c>
      <c r="K5">
        <v>1404822107</v>
      </c>
      <c r="L5" s="9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>
        <f>D5/E5*100</f>
        <v>96.246390760346486</v>
      </c>
      <c r="R5">
        <f>E5/N5</f>
        <v>69.266666666666666</v>
      </c>
      <c r="S5" t="str">
        <f>LEFT(P5,FIND("/",P5)-1)</f>
        <v>film &amp; video</v>
      </c>
      <c r="T5" t="str">
        <f>RIGHT(P5,LEN(P5)-FIND("/",P5))</f>
        <v>television</v>
      </c>
    </row>
    <row r="6" spans="1:20" ht="59" hidden="1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>(((I6/60)/60)/24)+DATE(1970,1,1)</f>
        <v>42357.834247685183</v>
      </c>
      <c r="K6">
        <v>1447963279</v>
      </c>
      <c r="L6" s="9">
        <f>(((K6/60)/60)/24)+DATE(1970,1,1)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>
        <f>D6/E6*100</f>
        <v>81.30640169649503</v>
      </c>
      <c r="R6">
        <f>E6/N6</f>
        <v>190.55028169014085</v>
      </c>
      <c r="S6" t="str">
        <f>LEFT(P6,FIND("/",P6)-1)</f>
        <v>film &amp; video</v>
      </c>
      <c r="T6" t="str">
        <f>RIGHT(P6,LEN(P6)-FIND("/",P6))</f>
        <v>television</v>
      </c>
    </row>
    <row r="7" spans="1:20" ht="44.25" hidden="1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>(((I7/60)/60)/24)+DATE(1970,1,1)</f>
        <v>42580.232638888891</v>
      </c>
      <c r="K7">
        <v>1468362207</v>
      </c>
      <c r="L7" s="9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>
        <f>D7/E7*100</f>
        <v>91.093394077448735</v>
      </c>
      <c r="R7">
        <f>E7/N7</f>
        <v>93.40425531914893</v>
      </c>
      <c r="S7" t="str">
        <f>LEFT(P7,FIND("/",P7)-1)</f>
        <v>film &amp; video</v>
      </c>
      <c r="T7" t="str">
        <f>RIGHT(P7,LEN(P7)-FIND("/",P7))</f>
        <v>television</v>
      </c>
    </row>
    <row r="8" spans="1:20" ht="44.25" hidden="1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>(((I8/60)/60)/24)+DATE(1970,1,1)</f>
        <v>41804.072337962964</v>
      </c>
      <c r="K8">
        <v>1401846250</v>
      </c>
      <c r="L8" s="9">
        <f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>
        <f>D8/E8*100</f>
        <v>93.907735649724145</v>
      </c>
      <c r="R8">
        <f>E8/N8</f>
        <v>146.87931034482759</v>
      </c>
      <c r="S8" t="str">
        <f>LEFT(P8,FIND("/",P8)-1)</f>
        <v>film &amp; video</v>
      </c>
      <c r="T8" t="str">
        <f>RIGHT(P8,LEN(P8)-FIND("/",P8))</f>
        <v>television</v>
      </c>
    </row>
    <row r="9" spans="1:20" ht="59" hidden="1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>(((I9/60)/60)/24)+DATE(1970,1,1)</f>
        <v>42556.047071759262</v>
      </c>
      <c r="K9">
        <v>1464224867</v>
      </c>
      <c r="L9" s="9">
        <f>(((K9/60)/60)/24)+DATE(1970,1,1)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>
        <f>D9/E9*100</f>
        <v>98.79253567508232</v>
      </c>
      <c r="R9">
        <f>E9/N9</f>
        <v>159.82456140350877</v>
      </c>
      <c r="S9" t="str">
        <f>LEFT(P9,FIND("/",P9)-1)</f>
        <v>film &amp; video</v>
      </c>
      <c r="T9" t="str">
        <f>RIGHT(P9,LEN(P9)-FIND("/",P9))</f>
        <v>television</v>
      </c>
    </row>
    <row r="10" spans="1:20" ht="29.5" hidden="1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>(((I10/60)/60)/24)+DATE(1970,1,1)</f>
        <v>42475.875</v>
      </c>
      <c r="K10">
        <v>1460155212</v>
      </c>
      <c r="L10" s="9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>D10/E10*100</f>
        <v>99.956590280792341</v>
      </c>
      <c r="R10">
        <f>E10/N10</f>
        <v>291.79333333333335</v>
      </c>
      <c r="S10" t="str">
        <f>LEFT(P10,FIND("/",P10)-1)</f>
        <v>film &amp; video</v>
      </c>
      <c r="T10" t="str">
        <f>RIGHT(P10,LEN(P10)-FIND("/",P10))</f>
        <v>television</v>
      </c>
    </row>
    <row r="11" spans="1:20" ht="44.25" hidden="1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>(((I11/60)/60)/24)+DATE(1970,1,1)</f>
        <v>42477.103518518517</v>
      </c>
      <c r="K11">
        <v>1458268144</v>
      </c>
      <c r="L11" s="9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>D11/E11*100</f>
        <v>79.366339148240456</v>
      </c>
      <c r="R11">
        <f>E11/N11</f>
        <v>31.499500000000001</v>
      </c>
      <c r="S11" t="str">
        <f>LEFT(P11,FIND("/",P11)-1)</f>
        <v>film &amp; video</v>
      </c>
      <c r="T11" t="str">
        <f>RIGHT(P11,LEN(P11)-FIND("/",P11))</f>
        <v>television</v>
      </c>
    </row>
    <row r="12" spans="1:20" ht="44.25" hidden="1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>(((I12/60)/60)/24)+DATE(1970,1,1)</f>
        <v>41815.068043981482</v>
      </c>
      <c r="K12">
        <v>1400636279</v>
      </c>
      <c r="L12" s="9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>D12/E12*100</f>
        <v>99.50248756218906</v>
      </c>
      <c r="R12">
        <f>E12/N12</f>
        <v>158.68421052631578</v>
      </c>
      <c r="S12" t="str">
        <f>LEFT(P12,FIND("/",P12)-1)</f>
        <v>film &amp; video</v>
      </c>
      <c r="T12" t="str">
        <f>RIGHT(P12,LEN(P12)-FIND("/",P12))</f>
        <v>television</v>
      </c>
    </row>
    <row r="13" spans="1:20" ht="59" hidden="1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>(((I13/60)/60)/24)+DATE(1970,1,1)</f>
        <v>42604.125</v>
      </c>
      <c r="K13">
        <v>1469126462</v>
      </c>
      <c r="L13" s="9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>D13/E13*100</f>
        <v>82.987551867219921</v>
      </c>
      <c r="R13">
        <f>E13/N13</f>
        <v>80.333333333333329</v>
      </c>
      <c r="S13" t="str">
        <f>LEFT(P13,FIND("/",P13)-1)</f>
        <v>film &amp; video</v>
      </c>
      <c r="T13" t="str">
        <f>RIGHT(P13,LEN(P13)-FIND("/",P13))</f>
        <v>television</v>
      </c>
    </row>
    <row r="14" spans="1:20" ht="59" hidden="1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>(((I14/60)/60)/24)+DATE(1970,1,1)</f>
        <v>41836.125</v>
      </c>
      <c r="K14">
        <v>1401642425</v>
      </c>
      <c r="L14" s="9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>D14/E14*100</f>
        <v>60.498507703476648</v>
      </c>
      <c r="R14">
        <f>E14/N14</f>
        <v>59.961305925030231</v>
      </c>
      <c r="S14" t="str">
        <f>LEFT(P14,FIND("/",P14)-1)</f>
        <v>film &amp; video</v>
      </c>
      <c r="T14" t="str">
        <f>RIGHT(P14,LEN(P14)-FIND("/",P14))</f>
        <v>television</v>
      </c>
    </row>
    <row r="15" spans="1:20" ht="44.25" hidden="1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>(((I15/60)/60)/24)+DATE(1970,1,1)</f>
        <v>42544.852083333331</v>
      </c>
      <c r="K15">
        <v>1463588109</v>
      </c>
      <c r="L15" s="9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>D15/E15*100</f>
        <v>62.511162707626369</v>
      </c>
      <c r="R15">
        <f>E15/N15</f>
        <v>109.78431372549019</v>
      </c>
      <c r="S15" t="str">
        <f>LEFT(P15,FIND("/",P15)-1)</f>
        <v>film &amp; video</v>
      </c>
      <c r="T15" t="str">
        <f>RIGHT(P15,LEN(P15)-FIND("/",P15))</f>
        <v>television</v>
      </c>
    </row>
    <row r="16" spans="1:20" ht="29.5" hidden="1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>(((I16/60)/60)/24)+DATE(1970,1,1)</f>
        <v>41833.582638888889</v>
      </c>
      <c r="K16">
        <v>1403051888</v>
      </c>
      <c r="L16" s="9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>D16/E16*100</f>
        <v>99.075297225891674</v>
      </c>
      <c r="R16">
        <f>E16/N16</f>
        <v>147.70731707317074</v>
      </c>
      <c r="S16" t="str">
        <f>LEFT(P16,FIND("/",P16)-1)</f>
        <v>film &amp; video</v>
      </c>
      <c r="T16" t="str">
        <f>RIGHT(P16,LEN(P16)-FIND("/",P16))</f>
        <v>television</v>
      </c>
    </row>
    <row r="17" spans="1:20" ht="44.25" hidden="1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>(((I17/60)/60)/24)+DATE(1970,1,1)</f>
        <v>42274.843055555553</v>
      </c>
      <c r="K17">
        <v>1441790658</v>
      </c>
      <c r="L17" s="9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>D17/E17*100</f>
        <v>93.808630393996253</v>
      </c>
      <c r="R17">
        <f>E17/N17</f>
        <v>21.755102040816325</v>
      </c>
      <c r="S17" t="str">
        <f>LEFT(P17,FIND("/",P17)-1)</f>
        <v>film &amp; video</v>
      </c>
      <c r="T17" t="str">
        <f>RIGHT(P17,LEN(P17)-FIND("/",P17))</f>
        <v>television</v>
      </c>
    </row>
    <row r="18" spans="1:20" ht="59" hidden="1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>(((I18/60)/60)/24)+DATE(1970,1,1)</f>
        <v>41806.229166666664</v>
      </c>
      <c r="K18">
        <v>1398971211</v>
      </c>
      <c r="L18" s="9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>D18/E18*100</f>
        <v>99.758915953113316</v>
      </c>
      <c r="R18">
        <f>E18/N18</f>
        <v>171.84285714285716</v>
      </c>
      <c r="S18" t="str">
        <f>LEFT(P18,FIND("/",P18)-1)</f>
        <v>film &amp; video</v>
      </c>
      <c r="T18" t="str">
        <f>RIGHT(P18,LEN(P18)-FIND("/",P18))</f>
        <v>television</v>
      </c>
    </row>
    <row r="19" spans="1:20" ht="44.25" hidden="1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>(((I19/60)/60)/24)+DATE(1970,1,1)</f>
        <v>41947.773402777777</v>
      </c>
      <c r="K19">
        <v>1412530422</v>
      </c>
      <c r="L19" s="9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>D19/E19*100</f>
        <v>99.337748344370851</v>
      </c>
      <c r="R19">
        <f>E19/N19</f>
        <v>41.944444444444443</v>
      </c>
      <c r="S19" t="str">
        <f>LEFT(P19,FIND("/",P19)-1)</f>
        <v>film &amp; video</v>
      </c>
      <c r="T19" t="str">
        <f>RIGHT(P19,LEN(P19)-FIND("/",P19))</f>
        <v>television</v>
      </c>
    </row>
    <row r="20" spans="1:20" ht="44.25" hidden="1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>(((I20/60)/60)/24)+DATE(1970,1,1)</f>
        <v>41899.542314814818</v>
      </c>
      <c r="K20">
        <v>1408366856</v>
      </c>
      <c r="L20" s="9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>D20/E20*100</f>
        <v>94.054707861374638</v>
      </c>
      <c r="R20">
        <f>E20/N20</f>
        <v>93.264122807017543</v>
      </c>
      <c r="S20" t="str">
        <f>LEFT(P20,FIND("/",P20)-1)</f>
        <v>film &amp; video</v>
      </c>
      <c r="T20" t="str">
        <f>RIGHT(P20,LEN(P20)-FIND("/",P20))</f>
        <v>television</v>
      </c>
    </row>
    <row r="21" spans="1:20" ht="44.25" hidden="1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>(((I21/60)/60)/24)+DATE(1970,1,1)</f>
        <v>42205.816365740742</v>
      </c>
      <c r="K21">
        <v>1434828934</v>
      </c>
      <c r="L21" s="9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>D21/E21*100</f>
        <v>68.825910931174079</v>
      </c>
      <c r="R21">
        <f>E21/N21</f>
        <v>56.136363636363633</v>
      </c>
      <c r="S21" t="str">
        <f>LEFT(P21,FIND("/",P21)-1)</f>
        <v>film &amp; video</v>
      </c>
      <c r="T21" t="str">
        <f>RIGHT(P21,LEN(P21)-FIND("/",P21))</f>
        <v>television</v>
      </c>
    </row>
    <row r="22" spans="1:20" ht="44.25" hidden="1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>(((I22/60)/60)/24)+DATE(1970,1,1)</f>
        <v>42260.758240740746</v>
      </c>
      <c r="K22">
        <v>1436983912</v>
      </c>
      <c r="L22" s="9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>D22/E22*100</f>
        <v>99.800399201596804</v>
      </c>
      <c r="R22">
        <f>E22/N22</f>
        <v>80.16</v>
      </c>
      <c r="S22" t="str">
        <f>LEFT(P22,FIND("/",P22)-1)</f>
        <v>film &amp; video</v>
      </c>
      <c r="T22" t="str">
        <f>RIGHT(P22,LEN(P22)-FIND("/",P22))</f>
        <v>television</v>
      </c>
    </row>
    <row r="23" spans="1:20" ht="44.25" hidden="1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>(((I23/60)/60)/24)+DATE(1970,1,1)</f>
        <v>41908.627187500002</v>
      </c>
      <c r="K23">
        <v>1409151789</v>
      </c>
      <c r="L23" s="9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>D23/E23*100</f>
        <v>91.629519564140665</v>
      </c>
      <c r="R23">
        <f>E23/N23</f>
        <v>199.9009900990099</v>
      </c>
      <c r="S23" t="str">
        <f>LEFT(P23,FIND("/",P23)-1)</f>
        <v>film &amp; video</v>
      </c>
      <c r="T23" t="str">
        <f>RIGHT(P23,LEN(P23)-FIND("/",P23))</f>
        <v>television</v>
      </c>
    </row>
    <row r="24" spans="1:20" ht="29.5" hidden="1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>(((I24/60)/60)/24)+DATE(1970,1,1)</f>
        <v>42005.332638888889</v>
      </c>
      <c r="K24">
        <v>1418766740</v>
      </c>
      <c r="L24" s="9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>
        <f>D24/E24*100</f>
        <v>85.365853658536579</v>
      </c>
      <c r="R24">
        <f>E24/N24</f>
        <v>51.25</v>
      </c>
      <c r="S24" t="str">
        <f>LEFT(P24,FIND("/",P24)-1)</f>
        <v>film &amp; video</v>
      </c>
      <c r="T24" t="str">
        <f>RIGHT(P24,LEN(P24)-FIND("/",P24))</f>
        <v>television</v>
      </c>
    </row>
    <row r="25" spans="1:20" ht="44.25" hidden="1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>(((I25/60)/60)/24)+DATE(1970,1,1)</f>
        <v>42124.638888888891</v>
      </c>
      <c r="K25">
        <v>1428086501</v>
      </c>
      <c r="L25" s="9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>D25/E25*100</f>
        <v>84.388185654008439</v>
      </c>
      <c r="R25">
        <f>E25/N25</f>
        <v>103.04347826086956</v>
      </c>
      <c r="S25" t="str">
        <f>LEFT(P25,FIND("/",P25)-1)</f>
        <v>film &amp; video</v>
      </c>
      <c r="T25" t="str">
        <f>RIGHT(P25,LEN(P25)-FIND("/",P25))</f>
        <v>television</v>
      </c>
    </row>
    <row r="26" spans="1:20" ht="29.5" hidden="1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>(((I26/60)/60)/24)+DATE(1970,1,1)</f>
        <v>42262.818750000006</v>
      </c>
      <c r="K26">
        <v>1439494863</v>
      </c>
      <c r="L26" s="9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>D26/E26*100</f>
        <v>91.905272447928439</v>
      </c>
      <c r="R26">
        <f>E26/N26</f>
        <v>66.346149825783982</v>
      </c>
      <c r="S26" t="str">
        <f>LEFT(P26,FIND("/",P26)-1)</f>
        <v>film &amp; video</v>
      </c>
      <c r="T26" t="str">
        <f>RIGHT(P26,LEN(P26)-FIND("/",P26))</f>
        <v>television</v>
      </c>
    </row>
    <row r="27" spans="1:20" ht="44.25" hidden="1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>(((I27/60)/60)/24)+DATE(1970,1,1)</f>
        <v>42378.025011574078</v>
      </c>
      <c r="K27">
        <v>1447115761</v>
      </c>
      <c r="L27" s="9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>D27/E27*100</f>
        <v>75</v>
      </c>
      <c r="R27">
        <f>E27/N27</f>
        <v>57.142857142857146</v>
      </c>
      <c r="S27" t="str">
        <f>LEFT(P27,FIND("/",P27)-1)</f>
        <v>film &amp; video</v>
      </c>
      <c r="T27" t="str">
        <f>RIGHT(P27,LEN(P27)-FIND("/",P27))</f>
        <v>television</v>
      </c>
    </row>
    <row r="28" spans="1:20" ht="44.25" hidden="1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>(((I28/60)/60)/24)+DATE(1970,1,1)</f>
        <v>41868.515555555554</v>
      </c>
      <c r="K28">
        <v>1404822144</v>
      </c>
      <c r="L28" s="9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>D28/E28*100</f>
        <v>64.432989690721655</v>
      </c>
      <c r="R28">
        <f>E28/N28</f>
        <v>102.10526315789474</v>
      </c>
      <c r="S28" t="str">
        <f>LEFT(P28,FIND("/",P28)-1)</f>
        <v>film &amp; video</v>
      </c>
      <c r="T28" t="str">
        <f>RIGHT(P28,LEN(P28)-FIND("/",P28))</f>
        <v>television</v>
      </c>
    </row>
    <row r="29" spans="1:20" ht="44.25" hidden="1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>(((I29/60)/60)/24)+DATE(1970,1,1)</f>
        <v>41959.206400462965</v>
      </c>
      <c r="K29">
        <v>1413518233</v>
      </c>
      <c r="L29" s="9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>D29/E29*100</f>
        <v>89.505482210785416</v>
      </c>
      <c r="R29">
        <f>E29/N29</f>
        <v>148.96666666666667</v>
      </c>
      <c r="S29" t="str">
        <f>LEFT(P29,FIND("/",P29)-1)</f>
        <v>film &amp; video</v>
      </c>
      <c r="T29" t="str">
        <f>RIGHT(P29,LEN(P29)-FIND("/",P29))</f>
        <v>television</v>
      </c>
    </row>
    <row r="30" spans="1:20" ht="29.5" hidden="1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>(((I30/60)/60)/24)+DATE(1970,1,1)</f>
        <v>42354.96393518518</v>
      </c>
      <c r="K30">
        <v>1447715284</v>
      </c>
      <c r="L30" s="9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>D30/E30*100</f>
        <v>99.651220727453918</v>
      </c>
      <c r="R30">
        <f>E30/N30</f>
        <v>169.6056338028169</v>
      </c>
      <c r="S30" t="str">
        <f>LEFT(P30,FIND("/",P30)-1)</f>
        <v>film &amp; video</v>
      </c>
      <c r="T30" t="str">
        <f>RIGHT(P30,LEN(P30)-FIND("/",P30))</f>
        <v>television</v>
      </c>
    </row>
    <row r="31" spans="1:20" ht="44.25" hidden="1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>(((I31/60)/60)/24)+DATE(1970,1,1)</f>
        <v>41842.67324074074</v>
      </c>
      <c r="K31">
        <v>1403453368</v>
      </c>
      <c r="L31" s="9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>D31/E31*100</f>
        <v>81.081081081081081</v>
      </c>
      <c r="R31">
        <f>E31/N31</f>
        <v>31.623931623931625</v>
      </c>
      <c r="S31" t="str">
        <f>LEFT(P31,FIND("/",P31)-1)</f>
        <v>film &amp; video</v>
      </c>
      <c r="T31" t="str">
        <f>RIGHT(P31,LEN(P31)-FIND("/",P31))</f>
        <v>television</v>
      </c>
    </row>
    <row r="32" spans="1:20" ht="44.25" hidden="1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>(((I32/60)/60)/24)+DATE(1970,1,1)</f>
        <v>41872.292997685188</v>
      </c>
      <c r="K32">
        <v>1406012515</v>
      </c>
      <c r="L32" s="9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>D32/E32*100</f>
        <v>98.716926744636595</v>
      </c>
      <c r="R32">
        <f>E32/N32</f>
        <v>76.45264150943396</v>
      </c>
      <c r="S32" t="str">
        <f>LEFT(P32,FIND("/",P32)-1)</f>
        <v>film &amp; video</v>
      </c>
      <c r="T32" t="str">
        <f>RIGHT(P32,LEN(P32)-FIND("/",P32))</f>
        <v>television</v>
      </c>
    </row>
    <row r="33" spans="1:20" ht="44.25" hidden="1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>(((I33/60)/60)/24)+DATE(1970,1,1)</f>
        <v>42394.79206018518</v>
      </c>
      <c r="K33">
        <v>1452193234</v>
      </c>
      <c r="L33" s="9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>
        <f>D33/E33*100</f>
        <v>100</v>
      </c>
      <c r="R33">
        <f>E33/N33</f>
        <v>13</v>
      </c>
      <c r="S33" t="str">
        <f>LEFT(P33,FIND("/",P33)-1)</f>
        <v>film &amp; video</v>
      </c>
      <c r="T33" t="str">
        <f>RIGHT(P33,LEN(P33)-FIND("/",P33))</f>
        <v>television</v>
      </c>
    </row>
    <row r="34" spans="1:20" ht="59" hidden="1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>(((I34/60)/60)/24)+DATE(1970,1,1)</f>
        <v>42503.165972222225</v>
      </c>
      <c r="K34">
        <v>1459523017</v>
      </c>
      <c r="L34" s="9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>D34/E34*100</f>
        <v>99.754558204768585</v>
      </c>
      <c r="R34">
        <f>E34/N34</f>
        <v>320.44943820224717</v>
      </c>
      <c r="S34" t="str">
        <f>LEFT(P34,FIND("/",P34)-1)</f>
        <v>film &amp; video</v>
      </c>
      <c r="T34" t="str">
        <f>RIGHT(P34,LEN(P34)-FIND("/",P34))</f>
        <v>television</v>
      </c>
    </row>
    <row r="35" spans="1:20" ht="44.25" hidden="1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>(((I35/60)/60)/24)+DATE(1970,1,1)</f>
        <v>42316.702557870376</v>
      </c>
      <c r="K35">
        <v>1444405901</v>
      </c>
      <c r="L35" s="9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>D35/E35*100</f>
        <v>97.947761194029852</v>
      </c>
      <c r="R35">
        <f>E35/N35</f>
        <v>83.75</v>
      </c>
      <c r="S35" t="str">
        <f>LEFT(P35,FIND("/",P35)-1)</f>
        <v>film &amp; video</v>
      </c>
      <c r="T35" t="str">
        <f>RIGHT(P35,LEN(P35)-FIND("/",P35))</f>
        <v>television</v>
      </c>
    </row>
    <row r="36" spans="1:20" ht="44.25" hidden="1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>(((I36/60)/60)/24)+DATE(1970,1,1)</f>
        <v>41856.321770833332</v>
      </c>
      <c r="K36">
        <v>1405928601</v>
      </c>
      <c r="L36" s="9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>D36/E36*100</f>
        <v>76.65094339622641</v>
      </c>
      <c r="R36">
        <f>E36/N36</f>
        <v>49.882352941176471</v>
      </c>
      <c r="S36" t="str">
        <f>LEFT(P36,FIND("/",P36)-1)</f>
        <v>film &amp; video</v>
      </c>
      <c r="T36" t="str">
        <f>RIGHT(P36,LEN(P36)-FIND("/",P36))</f>
        <v>television</v>
      </c>
    </row>
    <row r="37" spans="1:20" ht="44.25" hidden="1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>(((I37/60)/60)/24)+DATE(1970,1,1)</f>
        <v>42122</v>
      </c>
      <c r="K37">
        <v>1428130814</v>
      </c>
      <c r="L37" s="9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>D37/E37*100</f>
        <v>60.06006006006006</v>
      </c>
      <c r="R37">
        <f>E37/N37</f>
        <v>59.464285714285715</v>
      </c>
      <c r="S37" t="str">
        <f>LEFT(P37,FIND("/",P37)-1)</f>
        <v>film &amp; video</v>
      </c>
      <c r="T37" t="str">
        <f>RIGHT(P37,LEN(P37)-FIND("/",P37))</f>
        <v>television</v>
      </c>
    </row>
    <row r="38" spans="1:20" ht="29.5" hidden="1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>(((I38/60)/60)/24)+DATE(1970,1,1)</f>
        <v>42098.265335648146</v>
      </c>
      <c r="K38">
        <v>1425540125</v>
      </c>
      <c r="L38" s="9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>D38/E38*100</f>
        <v>70.348223707351394</v>
      </c>
      <c r="R38">
        <f>E38/N38</f>
        <v>193.84090909090909</v>
      </c>
      <c r="S38" t="str">
        <f>LEFT(P38,FIND("/",P38)-1)</f>
        <v>film &amp; video</v>
      </c>
      <c r="T38" t="str">
        <f>RIGHT(P38,LEN(P38)-FIND("/",P38))</f>
        <v>television</v>
      </c>
    </row>
    <row r="39" spans="1:20" ht="44.25" hidden="1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>(((I39/60)/60)/24)+DATE(1970,1,1)</f>
        <v>42062.693043981482</v>
      </c>
      <c r="K39">
        <v>1422463079</v>
      </c>
      <c r="L39" s="9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>D39/E39*100</f>
        <v>54.513467304309039</v>
      </c>
      <c r="R39">
        <f>E39/N39</f>
        <v>159.51383399209487</v>
      </c>
      <c r="S39" t="str">
        <f>LEFT(P39,FIND("/",P39)-1)</f>
        <v>film &amp; video</v>
      </c>
      <c r="T39" t="str">
        <f>RIGHT(P39,LEN(P39)-FIND("/",P39))</f>
        <v>television</v>
      </c>
    </row>
    <row r="40" spans="1:20" ht="44.25" hidden="1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>(((I40/60)/60)/24)+DATE(1970,1,1)</f>
        <v>41405.057222222218</v>
      </c>
      <c r="K40">
        <v>1365643344</v>
      </c>
      <c r="L40" s="9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>D40/E40*100</f>
        <v>90.876045074518359</v>
      </c>
      <c r="R40">
        <f>E40/N40</f>
        <v>41.68181818181818</v>
      </c>
      <c r="S40" t="str">
        <f>LEFT(P40,FIND("/",P40)-1)</f>
        <v>film &amp; video</v>
      </c>
      <c r="T40" t="str">
        <f>RIGHT(P40,LEN(P40)-FIND("/",P40))</f>
        <v>television</v>
      </c>
    </row>
    <row r="41" spans="1:20" ht="59" hidden="1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>(((I41/60)/60)/24)+DATE(1970,1,1)</f>
        <v>41784.957638888889</v>
      </c>
      <c r="K41">
        <v>1398388068</v>
      </c>
      <c r="L41" s="9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>D41/E41*100</f>
        <v>76.34753397465262</v>
      </c>
      <c r="R41">
        <f>E41/N41</f>
        <v>150.89861751152074</v>
      </c>
      <c r="S41" t="str">
        <f>LEFT(P41,FIND("/",P41)-1)</f>
        <v>film &amp; video</v>
      </c>
      <c r="T41" t="str">
        <f>RIGHT(P41,LEN(P41)-FIND("/",P41))</f>
        <v>television</v>
      </c>
    </row>
    <row r="42" spans="1:20" ht="59" hidden="1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>(((I42/60)/60)/24)+DATE(1970,1,1)</f>
        <v>41809.166666666664</v>
      </c>
      <c r="K42">
        <v>1401426488</v>
      </c>
      <c r="L42" s="9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>D42/E42*100</f>
        <v>98.667982239763191</v>
      </c>
      <c r="R42">
        <f>E42/N42</f>
        <v>126.6875</v>
      </c>
      <c r="S42" t="str">
        <f>LEFT(P42,FIND("/",P42)-1)</f>
        <v>film &amp; video</v>
      </c>
      <c r="T42" t="str">
        <f>RIGHT(P42,LEN(P42)-FIND("/",P42))</f>
        <v>television</v>
      </c>
    </row>
    <row r="43" spans="1:20" ht="44.25" hidden="1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>(((I43/60)/60)/24)+DATE(1970,1,1)</f>
        <v>41917.568912037037</v>
      </c>
      <c r="K43">
        <v>1409924354</v>
      </c>
      <c r="L43" s="9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>D43/E43*100</f>
        <v>100</v>
      </c>
      <c r="R43">
        <f>E43/N43</f>
        <v>105.26315789473684</v>
      </c>
      <c r="S43" t="str">
        <f>LEFT(P43,FIND("/",P43)-1)</f>
        <v>film &amp; video</v>
      </c>
      <c r="T43" t="str">
        <f>RIGHT(P43,LEN(P43)-FIND("/",P43))</f>
        <v>television</v>
      </c>
    </row>
    <row r="44" spans="1:20" ht="44.25" hidden="1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>(((I44/60)/60)/24)+DATE(1970,1,1)</f>
        <v>42001.639189814814</v>
      </c>
      <c r="K44">
        <v>1417188026</v>
      </c>
      <c r="L44" s="9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>D44/E44*100</f>
        <v>70.493454179254783</v>
      </c>
      <c r="R44">
        <f>E44/N44</f>
        <v>117.51479289940828</v>
      </c>
      <c r="S44" t="str">
        <f>LEFT(P44,FIND("/",P44)-1)</f>
        <v>film &amp; video</v>
      </c>
      <c r="T44" t="str">
        <f>RIGHT(P44,LEN(P44)-FIND("/",P44))</f>
        <v>television</v>
      </c>
    </row>
    <row r="45" spans="1:20" ht="44.25" hidden="1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>(((I45/60)/60)/24)+DATE(1970,1,1)</f>
        <v>41833</v>
      </c>
      <c r="K45">
        <v>1402599486</v>
      </c>
      <c r="L45" s="9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>D45/E45*100</f>
        <v>32.398107950495692</v>
      </c>
      <c r="R45">
        <f>E45/N45</f>
        <v>117.36121673003802</v>
      </c>
      <c r="S45" t="str">
        <f>LEFT(P45,FIND("/",P45)-1)</f>
        <v>film &amp; video</v>
      </c>
      <c r="T45" t="str">
        <f>RIGHT(P45,LEN(P45)-FIND("/",P45))</f>
        <v>television</v>
      </c>
    </row>
    <row r="46" spans="1:20" ht="44.25" hidden="1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>(((I46/60)/60)/24)+DATE(1970,1,1)</f>
        <v>41919.098807870374</v>
      </c>
      <c r="K46">
        <v>1408760537</v>
      </c>
      <c r="L46" s="9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>D46/E46*100</f>
        <v>100</v>
      </c>
      <c r="R46">
        <f>E46/N46</f>
        <v>133.33333333333334</v>
      </c>
      <c r="S46" t="str">
        <f>LEFT(P46,FIND("/",P46)-1)</f>
        <v>film &amp; video</v>
      </c>
      <c r="T46" t="str">
        <f>RIGHT(P46,LEN(P46)-FIND("/",P46))</f>
        <v>television</v>
      </c>
    </row>
    <row r="47" spans="1:20" ht="44.25" hidden="1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>(((I47/60)/60)/24)+DATE(1970,1,1)</f>
        <v>42487.623923611114</v>
      </c>
      <c r="K47">
        <v>1459177107</v>
      </c>
      <c r="L47" s="9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>D47/E47*100</f>
        <v>83.333333333333343</v>
      </c>
      <c r="R47">
        <f>E47/N47</f>
        <v>98.360655737704917</v>
      </c>
      <c r="S47" t="str">
        <f>LEFT(P47,FIND("/",P47)-1)</f>
        <v>film &amp; video</v>
      </c>
      <c r="T47" t="str">
        <f>RIGHT(P47,LEN(P47)-FIND("/",P47))</f>
        <v>television</v>
      </c>
    </row>
    <row r="48" spans="1:20" ht="44.25" hidden="1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>(((I48/60)/60)/24)+DATE(1970,1,1)</f>
        <v>42353.964976851858</v>
      </c>
      <c r="K48">
        <v>1447628974</v>
      </c>
      <c r="L48" s="9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>D48/E48*100</f>
        <v>96</v>
      </c>
      <c r="R48">
        <f>E48/N48</f>
        <v>194.44444444444446</v>
      </c>
      <c r="S48" t="str">
        <f>LEFT(P48,FIND("/",P48)-1)</f>
        <v>film &amp; video</v>
      </c>
      <c r="T48" t="str">
        <f>RIGHT(P48,LEN(P48)-FIND("/",P48))</f>
        <v>television</v>
      </c>
    </row>
    <row r="49" spans="1:20" ht="59" hidden="1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>(((I49/60)/60)/24)+DATE(1970,1,1)</f>
        <v>41992.861192129625</v>
      </c>
      <c r="K49">
        <v>1413834007</v>
      </c>
      <c r="L49" s="9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>D49/E49*100</f>
        <v>92.927302970885876</v>
      </c>
      <c r="R49">
        <f>E49/N49</f>
        <v>76.865000000000009</v>
      </c>
      <c r="S49" t="str">
        <f>LEFT(P49,FIND("/",P49)-1)</f>
        <v>film &amp; video</v>
      </c>
      <c r="T49" t="str">
        <f>RIGHT(P49,LEN(P49)-FIND("/",P49))</f>
        <v>television</v>
      </c>
    </row>
    <row r="50" spans="1:20" ht="44.25" hidden="1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>(((I50/60)/60)/24)+DATE(1970,1,1)</f>
        <v>42064.5</v>
      </c>
      <c r="K50">
        <v>1422534260</v>
      </c>
      <c r="L50" s="9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>D50/E50*100</f>
        <v>92.63547938860583</v>
      </c>
      <c r="R50">
        <f>E50/N50</f>
        <v>56.815789473684212</v>
      </c>
      <c r="S50" t="str">
        <f>LEFT(P50,FIND("/",P50)-1)</f>
        <v>film &amp; video</v>
      </c>
      <c r="T50" t="str">
        <f>RIGHT(P50,LEN(P50)-FIND("/",P50))</f>
        <v>television</v>
      </c>
    </row>
    <row r="51" spans="1:20" hidden="1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>(((I51/60)/60)/24)+DATE(1970,1,1)</f>
        <v>42301.176446759258</v>
      </c>
      <c r="K51">
        <v>1443068045</v>
      </c>
      <c r="L51" s="9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>D51/E51*100</f>
        <v>100</v>
      </c>
      <c r="R51">
        <f>E51/N51</f>
        <v>137.93103448275863</v>
      </c>
      <c r="S51" t="str">
        <f>LEFT(P51,FIND("/",P51)-1)</f>
        <v>film &amp; video</v>
      </c>
      <c r="T51" t="str">
        <f>RIGHT(P51,LEN(P51)-FIND("/",P51))</f>
        <v>television</v>
      </c>
    </row>
    <row r="52" spans="1:20" ht="44.25" hidden="1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>(((I52/60)/60)/24)+DATE(1970,1,1)</f>
        <v>42034.708333333328</v>
      </c>
      <c r="K52">
        <v>1419271458</v>
      </c>
      <c r="L52" s="9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>D52/E52*100</f>
        <v>100</v>
      </c>
      <c r="R52">
        <f>E52/N52</f>
        <v>27.272727272727273</v>
      </c>
      <c r="S52" t="str">
        <f>LEFT(P52,FIND("/",P52)-1)</f>
        <v>film &amp; video</v>
      </c>
      <c r="T52" t="str">
        <f>RIGHT(P52,LEN(P52)-FIND("/",P52))</f>
        <v>television</v>
      </c>
    </row>
    <row r="53" spans="1:20" ht="44.25" hidden="1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>(((I53/60)/60)/24)+DATE(1970,1,1)</f>
        <v>42226.928668981483</v>
      </c>
      <c r="K53">
        <v>1436653037</v>
      </c>
      <c r="L53" s="9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>D53/E53*100</f>
        <v>78.113904274960944</v>
      </c>
      <c r="R53">
        <f>E53/N53</f>
        <v>118.33613445378151</v>
      </c>
      <c r="S53" t="str">
        <f>LEFT(P53,FIND("/",P53)-1)</f>
        <v>film &amp; video</v>
      </c>
      <c r="T53" t="str">
        <f>RIGHT(P53,LEN(P53)-FIND("/",P53))</f>
        <v>television</v>
      </c>
    </row>
    <row r="54" spans="1:20" ht="44.25" hidden="1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>(((I54/60)/60)/24)+DATE(1970,1,1)</f>
        <v>41837.701921296299</v>
      </c>
      <c r="K54">
        <v>1403023846</v>
      </c>
      <c r="L54" s="9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>D54/E54*100</f>
        <v>86.051114361930985</v>
      </c>
      <c r="R54">
        <f>E54/N54</f>
        <v>223.48076923076923</v>
      </c>
      <c r="S54" t="str">
        <f>LEFT(P54,FIND("/",P54)-1)</f>
        <v>film &amp; video</v>
      </c>
      <c r="T54" t="str">
        <f>RIGHT(P54,LEN(P54)-FIND("/",P54))</f>
        <v>television</v>
      </c>
    </row>
    <row r="55" spans="1:20" ht="29.5" hidden="1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>(((I55/60)/60)/24)+DATE(1970,1,1)</f>
        <v>41733.916666666664</v>
      </c>
      <c r="K55">
        <v>1395407445</v>
      </c>
      <c r="L55" s="9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>D55/E55*100</f>
        <v>91.213134691395553</v>
      </c>
      <c r="R55">
        <f>E55/N55</f>
        <v>28.111111111111111</v>
      </c>
      <c r="S55" t="str">
        <f>LEFT(P55,FIND("/",P55)-1)</f>
        <v>film &amp; video</v>
      </c>
      <c r="T55" t="str">
        <f>RIGHT(P55,LEN(P55)-FIND("/",P55))</f>
        <v>television</v>
      </c>
    </row>
    <row r="56" spans="1:20" ht="59" hidden="1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>(((I56/60)/60)/24)+DATE(1970,1,1)</f>
        <v>42363.713206018518</v>
      </c>
      <c r="K56">
        <v>1448471221</v>
      </c>
      <c r="L56" s="9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>D56/E56*100</f>
        <v>99.009900990099013</v>
      </c>
      <c r="R56">
        <f>E56/N56</f>
        <v>194.23076923076923</v>
      </c>
      <c r="S56" t="str">
        <f>LEFT(P56,FIND("/",P56)-1)</f>
        <v>film &amp; video</v>
      </c>
      <c r="T56" t="str">
        <f>RIGHT(P56,LEN(P56)-FIND("/",P56))</f>
        <v>television</v>
      </c>
    </row>
    <row r="57" spans="1:20" ht="44.25" hidden="1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>(((I57/60)/60)/24)+DATE(1970,1,1)</f>
        <v>42517.968935185185</v>
      </c>
      <c r="K57">
        <v>1462576516</v>
      </c>
      <c r="L57" s="9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>D57/E57*100</f>
        <v>77.547339945897207</v>
      </c>
      <c r="R57">
        <f>E57/N57</f>
        <v>128.95348837209303</v>
      </c>
      <c r="S57" t="str">
        <f>LEFT(P57,FIND("/",P57)-1)</f>
        <v>film &amp; video</v>
      </c>
      <c r="T57" t="str">
        <f>RIGHT(P57,LEN(P57)-FIND("/",P57))</f>
        <v>television</v>
      </c>
    </row>
    <row r="58" spans="1:20" ht="29.5" hidden="1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>(((I58/60)/60)/24)+DATE(1970,1,1)</f>
        <v>42163.666666666672</v>
      </c>
      <c r="K58">
        <v>1432559424</v>
      </c>
      <c r="L58" s="9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>D58/E58*100</f>
        <v>93.229227362778232</v>
      </c>
      <c r="R58">
        <f>E58/N58</f>
        <v>49.316091954022987</v>
      </c>
      <c r="S58" t="str">
        <f>LEFT(P58,FIND("/",P58)-1)</f>
        <v>film &amp; video</v>
      </c>
      <c r="T58" t="str">
        <f>RIGHT(P58,LEN(P58)-FIND("/",P58))</f>
        <v>television</v>
      </c>
    </row>
    <row r="59" spans="1:20" ht="44.25" hidden="1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>(((I59/60)/60)/24)+DATE(1970,1,1)</f>
        <v>42119.83289351852</v>
      </c>
      <c r="K59">
        <v>1427399962</v>
      </c>
      <c r="L59" s="9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>D59/E59*100</f>
        <v>98.135426889106967</v>
      </c>
      <c r="R59">
        <f>E59/N59</f>
        <v>221.52173913043478</v>
      </c>
      <c r="S59" t="str">
        <f>LEFT(P59,FIND("/",P59)-1)</f>
        <v>film &amp; video</v>
      </c>
      <c r="T59" t="str">
        <f>RIGHT(P59,LEN(P59)-FIND("/",P59))</f>
        <v>television</v>
      </c>
    </row>
    <row r="60" spans="1:20" ht="44.25" hidden="1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>(((I60/60)/60)/24)+DATE(1970,1,1)</f>
        <v>41962.786712962959</v>
      </c>
      <c r="K60">
        <v>1413827572</v>
      </c>
      <c r="L60" s="9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>D60/E60*100</f>
        <v>97.172286463900491</v>
      </c>
      <c r="R60">
        <f>E60/N60</f>
        <v>137.21333333333334</v>
      </c>
      <c r="S60" t="str">
        <f>LEFT(P60,FIND("/",P60)-1)</f>
        <v>film &amp; video</v>
      </c>
      <c r="T60" t="str">
        <f>RIGHT(P60,LEN(P60)-FIND("/",P60))</f>
        <v>television</v>
      </c>
    </row>
    <row r="61" spans="1:20" ht="44.25" hidden="1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>(((I61/60)/60)/24)+DATE(1970,1,1)</f>
        <v>42261.875</v>
      </c>
      <c r="K61">
        <v>1439530776</v>
      </c>
      <c r="L61" s="9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>D61/E61*100</f>
        <v>99.87445780653718</v>
      </c>
      <c r="R61">
        <f>E61/N61</f>
        <v>606.82242424242418</v>
      </c>
      <c r="S61" t="str">
        <f>LEFT(P61,FIND("/",P61)-1)</f>
        <v>film &amp; video</v>
      </c>
      <c r="T61" t="str">
        <f>RIGHT(P61,LEN(P61)-FIND("/",P61))</f>
        <v>television</v>
      </c>
    </row>
    <row r="62" spans="1:20" ht="44.25" hidden="1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>(((I62/60)/60)/24)+DATE(1970,1,1)</f>
        <v>41721</v>
      </c>
      <c r="K62">
        <v>1393882717</v>
      </c>
      <c r="L62" s="9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>D62/E62*100</f>
        <v>96.808961498000357</v>
      </c>
      <c r="R62">
        <f>E62/N62</f>
        <v>43.040092592592593</v>
      </c>
      <c r="S62" t="str">
        <f>LEFT(P62,FIND("/",P62)-1)</f>
        <v>film &amp; video</v>
      </c>
      <c r="T62" t="str">
        <f>RIGHT(P62,LEN(P62)-FIND("/",P62))</f>
        <v>shorts</v>
      </c>
    </row>
    <row r="63" spans="1:20" ht="44.25" hidden="1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>(((I63/60)/60)/24)+DATE(1970,1,1)</f>
        <v>41431.814317129632</v>
      </c>
      <c r="K63">
        <v>1368646357</v>
      </c>
      <c r="L63" s="9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>D63/E63*100</f>
        <v>67.430883344571811</v>
      </c>
      <c r="R63">
        <f>E63/N63</f>
        <v>322.39130434782606</v>
      </c>
      <c r="S63" t="str">
        <f>LEFT(P63,FIND("/",P63)-1)</f>
        <v>film &amp; video</v>
      </c>
      <c r="T63" t="str">
        <f>RIGHT(P63,LEN(P63)-FIND("/",P63))</f>
        <v>shorts</v>
      </c>
    </row>
    <row r="64" spans="1:20" ht="44.25" hidden="1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>(((I64/60)/60)/24)+DATE(1970,1,1)</f>
        <v>41336.799513888887</v>
      </c>
      <c r="K64">
        <v>1360177878</v>
      </c>
      <c r="L64" s="9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>D64/E64*100</f>
        <v>64.627315812149931</v>
      </c>
      <c r="R64">
        <f>E64/N64</f>
        <v>96.708333333333329</v>
      </c>
      <c r="S64" t="str">
        <f>LEFT(P64,FIND("/",P64)-1)</f>
        <v>film &amp; video</v>
      </c>
      <c r="T64" t="str">
        <f>RIGHT(P64,LEN(P64)-FIND("/",P64))</f>
        <v>shorts</v>
      </c>
    </row>
    <row r="65" spans="1:20" ht="44.25" hidden="1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>(((I65/60)/60)/24)+DATE(1970,1,1)</f>
        <v>41636.207638888889</v>
      </c>
      <c r="K65">
        <v>1386194013</v>
      </c>
      <c r="L65" s="9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>D65/E65*100</f>
        <v>88.091368367270533</v>
      </c>
      <c r="R65">
        <f>E65/N65</f>
        <v>35.474531249999998</v>
      </c>
      <c r="S65" t="str">
        <f>LEFT(P65,FIND("/",P65)-1)</f>
        <v>film &amp; video</v>
      </c>
      <c r="T65" t="str">
        <f>RIGHT(P65,LEN(P65)-FIND("/",P65))</f>
        <v>shorts</v>
      </c>
    </row>
    <row r="66" spans="1:20" ht="44.25" hidden="1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>(((I66/60)/60)/24)+DATE(1970,1,1)</f>
        <v>41463.01829861111</v>
      </c>
      <c r="K66">
        <v>1370651181</v>
      </c>
      <c r="L66" s="9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>D66/E66*100</f>
        <v>57.692307692307686</v>
      </c>
      <c r="R66">
        <f>E66/N66</f>
        <v>86.666666666666671</v>
      </c>
      <c r="S66" t="str">
        <f>LEFT(P66,FIND("/",P66)-1)</f>
        <v>film &amp; video</v>
      </c>
      <c r="T66" t="str">
        <f>RIGHT(P66,LEN(P66)-FIND("/",P66))</f>
        <v>shorts</v>
      </c>
    </row>
    <row r="67" spans="1:20" ht="44.25" hidden="1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>(((I67/60)/60)/24)+DATE(1970,1,1)</f>
        <v>41862.249305555553</v>
      </c>
      <c r="K67">
        <v>1405453354</v>
      </c>
      <c r="L67" s="9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>D67/E67*100</f>
        <v>92.998538594393523</v>
      </c>
      <c r="R67">
        <f>E67/N67</f>
        <v>132.05263157894737</v>
      </c>
      <c r="S67" t="str">
        <f>LEFT(P67,FIND("/",P67)-1)</f>
        <v>film &amp; video</v>
      </c>
      <c r="T67" t="str">
        <f>RIGHT(P67,LEN(P67)-FIND("/",P67))</f>
        <v>shorts</v>
      </c>
    </row>
    <row r="68" spans="1:20" ht="29.5" hidden="1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>(((I68/60)/60)/24)+DATE(1970,1,1)</f>
        <v>42569.849768518514</v>
      </c>
      <c r="K68">
        <v>1466281420</v>
      </c>
      <c r="L68" s="9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>D68/E68*100</f>
        <v>84.317032040472171</v>
      </c>
      <c r="R68">
        <f>E68/N68</f>
        <v>91.230769230769226</v>
      </c>
      <c r="S68" t="str">
        <f>LEFT(P68,FIND("/",P68)-1)</f>
        <v>film &amp; video</v>
      </c>
      <c r="T68" t="str">
        <f>RIGHT(P68,LEN(P68)-FIND("/",P68))</f>
        <v>shorts</v>
      </c>
    </row>
    <row r="69" spans="1:20" ht="44.25" hidden="1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>(((I69/60)/60)/24)+DATE(1970,1,1)</f>
        <v>41105.583379629628</v>
      </c>
      <c r="K69">
        <v>1339768804</v>
      </c>
      <c r="L69" s="9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>D69/E69*100</f>
        <v>86.021505376344081</v>
      </c>
      <c r="R69">
        <f>E69/N69</f>
        <v>116.25</v>
      </c>
      <c r="S69" t="str">
        <f>LEFT(P69,FIND("/",P69)-1)</f>
        <v>film &amp; video</v>
      </c>
      <c r="T69" t="str">
        <f>RIGHT(P69,LEN(P69)-FIND("/",P69))</f>
        <v>shorts</v>
      </c>
    </row>
    <row r="70" spans="1:20" ht="59" hidden="1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>(((I70/60)/60)/24)+DATE(1970,1,1)</f>
        <v>41693.569340277776</v>
      </c>
      <c r="K70">
        <v>1390570791</v>
      </c>
      <c r="L70" s="9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>D70/E70*100</f>
        <v>78.636959370904322</v>
      </c>
      <c r="R70">
        <f>E70/N70</f>
        <v>21.194444444444443</v>
      </c>
      <c r="S70" t="str">
        <f>LEFT(P70,FIND("/",P70)-1)</f>
        <v>film &amp; video</v>
      </c>
      <c r="T70" t="str">
        <f>RIGHT(P70,LEN(P70)-FIND("/",P70))</f>
        <v>shorts</v>
      </c>
    </row>
    <row r="71" spans="1:20" ht="44.25" hidden="1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>(((I71/60)/60)/24)+DATE(1970,1,1)</f>
        <v>40818.290972222225</v>
      </c>
      <c r="K71">
        <v>1314765025</v>
      </c>
      <c r="L71" s="9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>D71/E71*100</f>
        <v>90.136945060630623</v>
      </c>
      <c r="R71">
        <f>E71/N71</f>
        <v>62.327134831460668</v>
      </c>
      <c r="S71" t="str">
        <f>LEFT(P71,FIND("/",P71)-1)</f>
        <v>film &amp; video</v>
      </c>
      <c r="T71" t="str">
        <f>RIGHT(P71,LEN(P71)-FIND("/",P71))</f>
        <v>shorts</v>
      </c>
    </row>
    <row r="72" spans="1:20" ht="44.25" hidden="1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>(((I72/60)/60)/24)+DATE(1970,1,1)</f>
        <v>40790.896354166667</v>
      </c>
      <c r="K72">
        <v>1309987845</v>
      </c>
      <c r="L72" s="9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>D72/E72*100</f>
        <v>78.616352201257868</v>
      </c>
      <c r="R72">
        <f>E72/N72</f>
        <v>37.411764705882355</v>
      </c>
      <c r="S72" t="str">
        <f>LEFT(P72,FIND("/",P72)-1)</f>
        <v>film &amp; video</v>
      </c>
      <c r="T72" t="str">
        <f>RIGHT(P72,LEN(P72)-FIND("/",P72))</f>
        <v>shorts</v>
      </c>
    </row>
    <row r="73" spans="1:20" ht="44.25" hidden="1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>(((I73/60)/60)/24)+DATE(1970,1,1)</f>
        <v>41057.271493055552</v>
      </c>
      <c r="K73">
        <v>1333002657</v>
      </c>
      <c r="L73" s="9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>D73/E73*100</f>
        <v>80.681308830121026</v>
      </c>
      <c r="R73">
        <f>E73/N73</f>
        <v>69.71875</v>
      </c>
      <c r="S73" t="str">
        <f>LEFT(P73,FIND("/",P73)-1)</f>
        <v>film &amp; video</v>
      </c>
      <c r="T73" t="str">
        <f>RIGHT(P73,LEN(P73)-FIND("/",P73))</f>
        <v>shorts</v>
      </c>
    </row>
    <row r="74" spans="1:20" ht="44.25" hidden="1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>(((I74/60)/60)/24)+DATE(1970,1,1)</f>
        <v>41228</v>
      </c>
      <c r="K74">
        <v>1351210481</v>
      </c>
      <c r="L74" s="9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>D74/E74*100</f>
        <v>92.243186582809216</v>
      </c>
      <c r="R74">
        <f>E74/N74</f>
        <v>58.170731707317074</v>
      </c>
      <c r="S74" t="str">
        <f>LEFT(P74,FIND("/",P74)-1)</f>
        <v>film &amp; video</v>
      </c>
      <c r="T74" t="str">
        <f>RIGHT(P74,LEN(P74)-FIND("/",P74))</f>
        <v>shorts</v>
      </c>
    </row>
    <row r="75" spans="1:20" ht="44.25" hidden="1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>(((I75/60)/60)/24)+DATE(1970,1,1)</f>
        <v>40666.165972222225</v>
      </c>
      <c r="K75">
        <v>1297620584</v>
      </c>
      <c r="L75" s="9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>D75/E75*100</f>
        <v>100</v>
      </c>
      <c r="R75">
        <f>E75/N75</f>
        <v>50</v>
      </c>
      <c r="S75" t="str">
        <f>LEFT(P75,FIND("/",P75)-1)</f>
        <v>film &amp; video</v>
      </c>
      <c r="T75" t="str">
        <f>RIGHT(P75,LEN(P75)-FIND("/",P75))</f>
        <v>shorts</v>
      </c>
    </row>
    <row r="76" spans="1:20" ht="44.25" hidden="1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>(((I76/60)/60)/24)+DATE(1970,1,1)</f>
        <v>42390.487210648149</v>
      </c>
      <c r="K76">
        <v>1450784495</v>
      </c>
      <c r="L76" s="9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>D76/E76*100</f>
        <v>88.548861261644191</v>
      </c>
      <c r="R76">
        <f>E76/N76</f>
        <v>19.471034482758618</v>
      </c>
      <c r="S76" t="str">
        <f>LEFT(P76,FIND("/",P76)-1)</f>
        <v>film &amp; video</v>
      </c>
      <c r="T76" t="str">
        <f>RIGHT(P76,LEN(P76)-FIND("/",P76))</f>
        <v>shorts</v>
      </c>
    </row>
    <row r="77" spans="1:20" ht="44.25" hidden="1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>(((I77/60)/60)/24)+DATE(1970,1,1)</f>
        <v>41387.209166666667</v>
      </c>
      <c r="K77">
        <v>1364101272</v>
      </c>
      <c r="L77" s="9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>D77/E77*100</f>
        <v>86.633663366336634</v>
      </c>
      <c r="R77">
        <f>E77/N77</f>
        <v>85.957446808510639</v>
      </c>
      <c r="S77" t="str">
        <f>LEFT(P77,FIND("/",P77)-1)</f>
        <v>film &amp; video</v>
      </c>
      <c r="T77" t="str">
        <f>RIGHT(P77,LEN(P77)-FIND("/",P77))</f>
        <v>shorts</v>
      </c>
    </row>
    <row r="78" spans="1:20" ht="44.25" hidden="1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>(((I78/60)/60)/24)+DATE(1970,1,1)</f>
        <v>40904.733310185184</v>
      </c>
      <c r="K78">
        <v>1319819758</v>
      </c>
      <c r="L78" s="9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>D78/E78*100</f>
        <v>65.217391304347828</v>
      </c>
      <c r="R78">
        <f>E78/N78</f>
        <v>30.666666666666668</v>
      </c>
      <c r="S78" t="str">
        <f>LEFT(P78,FIND("/",P78)-1)</f>
        <v>film &amp; video</v>
      </c>
      <c r="T78" t="str">
        <f>RIGHT(P78,LEN(P78)-FIND("/",P78))</f>
        <v>shorts</v>
      </c>
    </row>
    <row r="79" spans="1:20" ht="44.25" hidden="1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>(((I79/60)/60)/24)+DATE(1970,1,1)</f>
        <v>41050.124305555553</v>
      </c>
      <c r="K79">
        <v>1332991717</v>
      </c>
      <c r="L79" s="9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>D79/E79*100</f>
        <v>25.477707006369428</v>
      </c>
      <c r="R79">
        <f>E79/N79</f>
        <v>60.384615384615387</v>
      </c>
      <c r="S79" t="str">
        <f>LEFT(P79,FIND("/",P79)-1)</f>
        <v>film &amp; video</v>
      </c>
      <c r="T79" t="str">
        <f>RIGHT(P79,LEN(P79)-FIND("/",P79))</f>
        <v>shorts</v>
      </c>
    </row>
    <row r="80" spans="1:20" ht="88.5" hidden="1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>(((I80/60)/60)/24)+DATE(1970,1,1)</f>
        <v>42614.730567129634</v>
      </c>
      <c r="K80">
        <v>1471887121</v>
      </c>
      <c r="L80" s="9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>D80/E80*100</f>
        <v>3.7009622501850483</v>
      </c>
      <c r="R80">
        <f>E80/N80</f>
        <v>38.6</v>
      </c>
      <c r="S80" t="str">
        <f>LEFT(P80,FIND("/",P80)-1)</f>
        <v>film &amp; video</v>
      </c>
      <c r="T80" t="str">
        <f>RIGHT(P80,LEN(P80)-FIND("/",P80))</f>
        <v>shorts</v>
      </c>
    </row>
    <row r="81" spans="1:20" ht="44.25" hidden="1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>(((I81/60)/60)/24)+DATE(1970,1,1)</f>
        <v>41754.776539351849</v>
      </c>
      <c r="K81">
        <v>1395859093</v>
      </c>
      <c r="L81" s="9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>D81/E81*100</f>
        <v>78.740157480314963</v>
      </c>
      <c r="R81">
        <f>E81/N81</f>
        <v>40.268292682926827</v>
      </c>
      <c r="S81" t="str">
        <f>LEFT(P81,FIND("/",P81)-1)</f>
        <v>film &amp; video</v>
      </c>
      <c r="T81" t="str">
        <f>RIGHT(P81,LEN(P81)-FIND("/",P81))</f>
        <v>shorts</v>
      </c>
    </row>
    <row r="82" spans="1:20" ht="44.25" hidden="1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>(((I82/60)/60)/24)+DATE(1970,1,1)</f>
        <v>41618.083981481483</v>
      </c>
      <c r="K82">
        <v>1383616856</v>
      </c>
      <c r="L82" s="9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>D82/E82*100</f>
        <v>93.240093240093231</v>
      </c>
      <c r="R82">
        <f>E82/N82</f>
        <v>273.82978723404256</v>
      </c>
      <c r="S82" t="str">
        <f>LEFT(P82,FIND("/",P82)-1)</f>
        <v>film &amp; video</v>
      </c>
      <c r="T82" t="str">
        <f>RIGHT(P82,LEN(P82)-FIND("/",P82))</f>
        <v>shorts</v>
      </c>
    </row>
    <row r="83" spans="1:20" ht="44.25" hidden="1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>(((I83/60)/60)/24)+DATE(1970,1,1)</f>
        <v>41104.126388888886</v>
      </c>
      <c r="K83">
        <v>1341892127</v>
      </c>
      <c r="L83" s="9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>D83/E83*100</f>
        <v>50.505050505050505</v>
      </c>
      <c r="R83">
        <f>E83/N83</f>
        <v>53.035714285714285</v>
      </c>
      <c r="S83" t="str">
        <f>LEFT(P83,FIND("/",P83)-1)</f>
        <v>film &amp; video</v>
      </c>
      <c r="T83" t="str">
        <f>RIGHT(P83,LEN(P83)-FIND("/",P83))</f>
        <v>shorts</v>
      </c>
    </row>
    <row r="84" spans="1:20" ht="44.25" hidden="1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>(((I84/60)/60)/24)+DATE(1970,1,1)</f>
        <v>40825.820150462961</v>
      </c>
      <c r="K84">
        <v>1315597261</v>
      </c>
      <c r="L84" s="9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>D84/E84*100</f>
        <v>99.987501562304715</v>
      </c>
      <c r="R84">
        <f>E84/N84</f>
        <v>40.005000000000003</v>
      </c>
      <c r="S84" t="str">
        <f>LEFT(P84,FIND("/",P84)-1)</f>
        <v>film &amp; video</v>
      </c>
      <c r="T84" t="str">
        <f>RIGHT(P84,LEN(P84)-FIND("/",P84))</f>
        <v>shorts</v>
      </c>
    </row>
    <row r="85" spans="1:20" ht="44.25" hidden="1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>(((I85/60)/60)/24)+DATE(1970,1,1)</f>
        <v>42057.479166666672</v>
      </c>
      <c r="K85">
        <v>1423320389</v>
      </c>
      <c r="L85" s="9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>D85/E85*100</f>
        <v>97.560975609756099</v>
      </c>
      <c r="R85">
        <f>E85/N85</f>
        <v>15.76923076923077</v>
      </c>
      <c r="S85" t="str">
        <f>LEFT(P85,FIND("/",P85)-1)</f>
        <v>film &amp; video</v>
      </c>
      <c r="T85" t="str">
        <f>RIGHT(P85,LEN(P85)-FIND("/",P85))</f>
        <v>shorts</v>
      </c>
    </row>
    <row r="86" spans="1:20" ht="44.25" hidden="1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>(((I86/60)/60)/24)+DATE(1970,1,1)</f>
        <v>40678.757939814815</v>
      </c>
      <c r="K86">
        <v>1302891086</v>
      </c>
      <c r="L86" s="9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>D86/E86*100</f>
        <v>100</v>
      </c>
      <c r="R86">
        <f>E86/N86</f>
        <v>71.428571428571431</v>
      </c>
      <c r="S86" t="str">
        <f>LEFT(P86,FIND("/",P86)-1)</f>
        <v>film &amp; video</v>
      </c>
      <c r="T86" t="str">
        <f>RIGHT(P86,LEN(P86)-FIND("/",P86))</f>
        <v>shorts</v>
      </c>
    </row>
    <row r="87" spans="1:20" ht="44.25" hidden="1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>(((I87/60)/60)/24)+DATE(1970,1,1)</f>
        <v>40809.125428240739</v>
      </c>
      <c r="K87">
        <v>1314154837</v>
      </c>
      <c r="L87" s="9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>D87/E87*100</f>
        <v>79.681274900398407</v>
      </c>
      <c r="R87">
        <f>E87/N87</f>
        <v>71.714285714285708</v>
      </c>
      <c r="S87" t="str">
        <f>LEFT(P87,FIND("/",P87)-1)</f>
        <v>film &amp; video</v>
      </c>
      <c r="T87" t="str">
        <f>RIGHT(P87,LEN(P87)-FIND("/",P87))</f>
        <v>shorts</v>
      </c>
    </row>
    <row r="88" spans="1:20" ht="59" hidden="1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>(((I88/60)/60)/24)+DATE(1970,1,1)</f>
        <v>42365.59774305555</v>
      </c>
      <c r="K88">
        <v>1444828845</v>
      </c>
      <c r="L88" s="9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>D88/E88*100</f>
        <v>93.926111458985588</v>
      </c>
      <c r="R88">
        <f>E88/N88</f>
        <v>375.76470588235293</v>
      </c>
      <c r="S88" t="str">
        <f>LEFT(P88,FIND("/",P88)-1)</f>
        <v>film &amp; video</v>
      </c>
      <c r="T88" t="str">
        <f>RIGHT(P88,LEN(P88)-FIND("/",P88))</f>
        <v>shorts</v>
      </c>
    </row>
    <row r="89" spans="1:20" ht="44.25" hidden="1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>(((I89/60)/60)/24)+DATE(1970,1,1)</f>
        <v>40332.070138888892</v>
      </c>
      <c r="K89">
        <v>1274705803</v>
      </c>
      <c r="L89" s="9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>D89/E89*100</f>
        <v>95.602294455066911</v>
      </c>
      <c r="R89">
        <f>E89/N89</f>
        <v>104.6</v>
      </c>
      <c r="S89" t="str">
        <f>LEFT(P89,FIND("/",P89)-1)</f>
        <v>film &amp; video</v>
      </c>
      <c r="T89" t="str">
        <f>RIGHT(P89,LEN(P89)-FIND("/",P89))</f>
        <v>shorts</v>
      </c>
    </row>
    <row r="90" spans="1:20" ht="59" hidden="1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>(((I90/60)/60)/24)+DATE(1970,1,1)</f>
        <v>41812.65892361111</v>
      </c>
      <c r="K90">
        <v>1401205731</v>
      </c>
      <c r="L90" s="9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>D90/E90*100</f>
        <v>97.222222222222214</v>
      </c>
      <c r="R90">
        <f>E90/N90</f>
        <v>60</v>
      </c>
      <c r="S90" t="str">
        <f>LEFT(P90,FIND("/",P90)-1)</f>
        <v>film &amp; video</v>
      </c>
      <c r="T90" t="str">
        <f>RIGHT(P90,LEN(P90)-FIND("/",P90))</f>
        <v>shorts</v>
      </c>
    </row>
    <row r="91" spans="1:20" ht="44.25" hidden="1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>(((I91/60)/60)/24)+DATE(1970,1,1)</f>
        <v>41427.752222222225</v>
      </c>
      <c r="K91">
        <v>1368036192</v>
      </c>
      <c r="L91" s="9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>D91/E91*100</f>
        <v>86.906141367323286</v>
      </c>
      <c r="R91">
        <f>E91/N91</f>
        <v>123.28571428571429</v>
      </c>
      <c r="S91" t="str">
        <f>LEFT(P91,FIND("/",P91)-1)</f>
        <v>film &amp; video</v>
      </c>
      <c r="T91" t="str">
        <f>RIGHT(P91,LEN(P91)-FIND("/",P91))</f>
        <v>shorts</v>
      </c>
    </row>
    <row r="92" spans="1:20" ht="29.5" hidden="1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>(((I92/60)/60)/24)+DATE(1970,1,1)</f>
        <v>40736.297442129631</v>
      </c>
      <c r="K92">
        <v>1307862499</v>
      </c>
      <c r="L92" s="9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>D92/E92*100</f>
        <v>99.601593625498012</v>
      </c>
      <c r="R92">
        <f>E92/N92</f>
        <v>31.375</v>
      </c>
      <c r="S92" t="str">
        <f>LEFT(P92,FIND("/",P92)-1)</f>
        <v>film &amp; video</v>
      </c>
      <c r="T92" t="str">
        <f>RIGHT(P92,LEN(P92)-FIND("/",P92))</f>
        <v>shorts</v>
      </c>
    </row>
    <row r="93" spans="1:20" ht="44.25" hidden="1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>(((I93/60)/60)/24)+DATE(1970,1,1)</f>
        <v>40680.402361111112</v>
      </c>
      <c r="K93">
        <v>1300354764</v>
      </c>
      <c r="L93" s="9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>D93/E93*100</f>
        <v>83.333333333333343</v>
      </c>
      <c r="R93">
        <f>E93/N93</f>
        <v>78.260869565217391</v>
      </c>
      <c r="S93" t="str">
        <f>LEFT(P93,FIND("/",P93)-1)</f>
        <v>film &amp; video</v>
      </c>
      <c r="T93" t="str">
        <f>RIGHT(P93,LEN(P93)-FIND("/",P93))</f>
        <v>shorts</v>
      </c>
    </row>
    <row r="94" spans="1:20" ht="44.25" hidden="1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>(((I94/60)/60)/24)+DATE(1970,1,1)</f>
        <v>42767.333333333328</v>
      </c>
      <c r="K94">
        <v>1481949983</v>
      </c>
      <c r="L94" s="9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>D94/E94*100</f>
        <v>95.057034220532316</v>
      </c>
      <c r="R94">
        <f>E94/N94</f>
        <v>122.32558139534883</v>
      </c>
      <c r="S94" t="str">
        <f>LEFT(P94,FIND("/",P94)-1)</f>
        <v>film &amp; video</v>
      </c>
      <c r="T94" t="str">
        <f>RIGHT(P94,LEN(P94)-FIND("/",P94))</f>
        <v>shorts</v>
      </c>
    </row>
    <row r="95" spans="1:20" ht="59" hidden="1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>(((I95/60)/60)/24)+DATE(1970,1,1)</f>
        <v>41093.875</v>
      </c>
      <c r="K95">
        <v>1338928537</v>
      </c>
      <c r="L95" s="9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>D95/E95*100</f>
        <v>90.415913200723324</v>
      </c>
      <c r="R95">
        <f>E95/N95</f>
        <v>73.733333333333334</v>
      </c>
      <c r="S95" t="str">
        <f>LEFT(P95,FIND("/",P95)-1)</f>
        <v>film &amp; video</v>
      </c>
      <c r="T95" t="str">
        <f>RIGHT(P95,LEN(P95)-FIND("/",P95))</f>
        <v>shorts</v>
      </c>
    </row>
    <row r="96" spans="1:20" ht="44.25" hidden="1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>(((I96/60)/60)/24)+DATE(1970,1,1)</f>
        <v>41736.717847222222</v>
      </c>
      <c r="K96">
        <v>1395162822</v>
      </c>
      <c r="L96" s="9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>D96/E96*100</f>
        <v>96.15384615384616</v>
      </c>
      <c r="R96">
        <f>E96/N96</f>
        <v>21.666666666666668</v>
      </c>
      <c r="S96" t="str">
        <f>LEFT(P96,FIND("/",P96)-1)</f>
        <v>film &amp; video</v>
      </c>
      <c r="T96" t="str">
        <f>RIGHT(P96,LEN(P96)-FIND("/",P96))</f>
        <v>shorts</v>
      </c>
    </row>
    <row r="97" spans="1:20" ht="44.25" hidden="1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>(((I97/60)/60)/24)+DATE(1970,1,1)</f>
        <v>40965.005104166667</v>
      </c>
      <c r="K97">
        <v>1327622841</v>
      </c>
      <c r="L97" s="9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>D97/E97*100</f>
        <v>76.08695652173914</v>
      </c>
      <c r="R97">
        <f>E97/N97</f>
        <v>21.904761904761905</v>
      </c>
      <c r="S97" t="str">
        <f>LEFT(P97,FIND("/",P97)-1)</f>
        <v>film &amp; video</v>
      </c>
      <c r="T97" t="str">
        <f>RIGHT(P97,LEN(P97)-FIND("/",P97))</f>
        <v>shorts</v>
      </c>
    </row>
    <row r="98" spans="1:20" ht="59" hidden="1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>(((I98/60)/60)/24)+DATE(1970,1,1)</f>
        <v>40391.125</v>
      </c>
      <c r="K98">
        <v>1274889241</v>
      </c>
      <c r="L98" s="9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>D98/E98*100</f>
        <v>87.20930232558139</v>
      </c>
      <c r="R98">
        <f>E98/N98</f>
        <v>50.588235294117645</v>
      </c>
      <c r="S98" t="str">
        <f>LEFT(P98,FIND("/",P98)-1)</f>
        <v>film &amp; video</v>
      </c>
      <c r="T98" t="str">
        <f>RIGHT(P98,LEN(P98)-FIND("/",P98))</f>
        <v>shorts</v>
      </c>
    </row>
    <row r="99" spans="1:20" ht="44.25" hidden="1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>(((I99/60)/60)/24)+DATE(1970,1,1)</f>
        <v>40736.135208333333</v>
      </c>
      <c r="K99">
        <v>1307848482</v>
      </c>
      <c r="L99" s="9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>D99/E99*100</f>
        <v>94.117647058823522</v>
      </c>
      <c r="R99">
        <f>E99/N99</f>
        <v>53.125</v>
      </c>
      <c r="S99" t="str">
        <f>LEFT(P99,FIND("/",P99)-1)</f>
        <v>film &amp; video</v>
      </c>
      <c r="T99" t="str">
        <f>RIGHT(P99,LEN(P99)-FIND("/",P99))</f>
        <v>shorts</v>
      </c>
    </row>
    <row r="100" spans="1:20" ht="44.25" hidden="1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>(((I100/60)/60)/24)+DATE(1970,1,1)</f>
        <v>41250.979166666664</v>
      </c>
      <c r="K100">
        <v>1351796674</v>
      </c>
      <c r="L100" s="9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>D100/E100*100</f>
        <v>94.117647058823522</v>
      </c>
      <c r="R100">
        <f>E100/N100</f>
        <v>56.666666666666664</v>
      </c>
      <c r="S100" t="str">
        <f>LEFT(P100,FIND("/",P100)-1)</f>
        <v>film &amp; video</v>
      </c>
      <c r="T100" t="str">
        <f>RIGHT(P100,LEN(P100)-FIND("/",P100))</f>
        <v>shorts</v>
      </c>
    </row>
    <row r="101" spans="1:20" ht="29.5" hidden="1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>(((I101/60)/60)/24)+DATE(1970,1,1)</f>
        <v>41661.902766203704</v>
      </c>
      <c r="K101">
        <v>1387834799</v>
      </c>
      <c r="L101" s="9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>D101/E101*100</f>
        <v>94.32241918140717</v>
      </c>
      <c r="R101">
        <f>E101/N101</f>
        <v>40.776666666666664</v>
      </c>
      <c r="S101" t="str">
        <f>LEFT(P101,FIND("/",P101)-1)</f>
        <v>film &amp; video</v>
      </c>
      <c r="T101" t="str">
        <f>RIGHT(P101,LEN(P101)-FIND("/",P101))</f>
        <v>shorts</v>
      </c>
    </row>
    <row r="102" spans="1:20" ht="44.25" hidden="1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>(((I102/60)/60)/24)+DATE(1970,1,1)</f>
        <v>41217.794976851852</v>
      </c>
      <c r="K102">
        <v>1350324286</v>
      </c>
      <c r="L102" s="9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>D102/E102*100</f>
        <v>100</v>
      </c>
      <c r="R102">
        <f>E102/N102</f>
        <v>192.30769230769232</v>
      </c>
      <c r="S102" t="str">
        <f>LEFT(P102,FIND("/",P102)-1)</f>
        <v>film &amp; video</v>
      </c>
      <c r="T102" t="str">
        <f>RIGHT(P102,LEN(P102)-FIND("/",P102))</f>
        <v>shorts</v>
      </c>
    </row>
    <row r="103" spans="1:20" ht="44.25" hidden="1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>(((I103/60)/60)/24)+DATE(1970,1,1)</f>
        <v>41298.776736111111</v>
      </c>
      <c r="K103">
        <v>1356979110</v>
      </c>
      <c r="L103" s="9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>D103/E103*100</f>
        <v>100</v>
      </c>
      <c r="R103">
        <f>E103/N103</f>
        <v>100</v>
      </c>
      <c r="S103" t="str">
        <f>LEFT(P103,FIND("/",P103)-1)</f>
        <v>film &amp; video</v>
      </c>
      <c r="T103" t="str">
        <f>RIGHT(P103,LEN(P103)-FIND("/",P103))</f>
        <v>shorts</v>
      </c>
    </row>
    <row r="104" spans="1:20" ht="44.25" hidden="1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>(((I104/60)/60)/24)+DATE(1970,1,1)</f>
        <v>40535.131168981483</v>
      </c>
      <c r="K104">
        <v>1290481733</v>
      </c>
      <c r="L104" s="9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>D104/E104*100</f>
        <v>78.277886497064571</v>
      </c>
      <c r="R104">
        <f>E104/N104</f>
        <v>117.92307692307692</v>
      </c>
      <c r="S104" t="str">
        <f>LEFT(P104,FIND("/",P104)-1)</f>
        <v>film &amp; video</v>
      </c>
      <c r="T104" t="str">
        <f>RIGHT(P104,LEN(P104)-FIND("/",P104))</f>
        <v>shorts</v>
      </c>
    </row>
    <row r="105" spans="1:20" ht="44.25" hidden="1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>(((I105/60)/60)/24)+DATE(1970,1,1)</f>
        <v>41705.805902777778</v>
      </c>
      <c r="K105">
        <v>1392232830</v>
      </c>
      <c r="L105" s="9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>D105/E105*100</f>
        <v>95.098756400877832</v>
      </c>
      <c r="R105">
        <f>E105/N105</f>
        <v>27.897959183673468</v>
      </c>
      <c r="S105" t="str">
        <f>LEFT(P105,FIND("/",P105)-1)</f>
        <v>film &amp; video</v>
      </c>
      <c r="T105" t="str">
        <f>RIGHT(P105,LEN(P105)-FIND("/",P105))</f>
        <v>shorts</v>
      </c>
    </row>
    <row r="106" spans="1:20" ht="29.5" hidden="1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>(((I106/60)/60)/24)+DATE(1970,1,1)</f>
        <v>40636.041666666664</v>
      </c>
      <c r="K106">
        <v>1299775266</v>
      </c>
      <c r="L106" s="9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>D106/E106*100</f>
        <v>83.333333333333343</v>
      </c>
      <c r="R106">
        <f>E106/N106</f>
        <v>60</v>
      </c>
      <c r="S106" t="str">
        <f>LEFT(P106,FIND("/",P106)-1)</f>
        <v>film &amp; video</v>
      </c>
      <c r="T106" t="str">
        <f>RIGHT(P106,LEN(P106)-FIND("/",P106))</f>
        <v>shorts</v>
      </c>
    </row>
    <row r="107" spans="1:20" ht="44.25" hidden="1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>(((I107/60)/60)/24)+DATE(1970,1,1)</f>
        <v>42504</v>
      </c>
      <c r="K107">
        <v>1461605020</v>
      </c>
      <c r="L107" s="9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>D107/E107*100</f>
        <v>93.101988997037665</v>
      </c>
      <c r="R107">
        <f>E107/N107</f>
        <v>39.383333333333333</v>
      </c>
      <c r="S107" t="str">
        <f>LEFT(P107,FIND("/",P107)-1)</f>
        <v>film &amp; video</v>
      </c>
      <c r="T107" t="str">
        <f>RIGHT(P107,LEN(P107)-FIND("/",P107))</f>
        <v>shorts</v>
      </c>
    </row>
    <row r="108" spans="1:20" hidden="1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>(((I108/60)/60)/24)+DATE(1970,1,1)</f>
        <v>41001.776631944449</v>
      </c>
      <c r="K108">
        <v>1332182301</v>
      </c>
      <c r="L108" s="9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>D108/E108*100</f>
        <v>99.50248756218906</v>
      </c>
      <c r="R108">
        <f>E108/N108</f>
        <v>186.11111111111111</v>
      </c>
      <c r="S108" t="str">
        <f>LEFT(P108,FIND("/",P108)-1)</f>
        <v>film &amp; video</v>
      </c>
      <c r="T108" t="str">
        <f>RIGHT(P108,LEN(P108)-FIND("/",P108))</f>
        <v>shorts</v>
      </c>
    </row>
    <row r="109" spans="1:20" ht="44.25" hidden="1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>(((I109/60)/60)/24)+DATE(1970,1,1)</f>
        <v>40657.982488425929</v>
      </c>
      <c r="K109">
        <v>1301787287</v>
      </c>
      <c r="L109" s="9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>D109/E109*100</f>
        <v>97.592713077423554</v>
      </c>
      <c r="R109">
        <f>E109/N109</f>
        <v>111.37681159420291</v>
      </c>
      <c r="S109" t="str">
        <f>LEFT(P109,FIND("/",P109)-1)</f>
        <v>film &amp; video</v>
      </c>
      <c r="T109" t="str">
        <f>RIGHT(P109,LEN(P109)-FIND("/",P109))</f>
        <v>shorts</v>
      </c>
    </row>
    <row r="110" spans="1:20" ht="44.25" hidden="1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>(((I110/60)/60)/24)+DATE(1970,1,1)</f>
        <v>41425.613078703704</v>
      </c>
      <c r="K110">
        <v>1364827370</v>
      </c>
      <c r="L110" s="9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>D110/E110*100</f>
        <v>40.54054054054054</v>
      </c>
      <c r="R110">
        <f>E110/N110</f>
        <v>78.723404255319153</v>
      </c>
      <c r="S110" t="str">
        <f>LEFT(P110,FIND("/",P110)-1)</f>
        <v>film &amp; video</v>
      </c>
      <c r="T110" t="str">
        <f>RIGHT(P110,LEN(P110)-FIND("/",P110))</f>
        <v>shorts</v>
      </c>
    </row>
    <row r="111" spans="1:20" ht="44.25" hidden="1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>(((I111/60)/60)/24)+DATE(1970,1,1)</f>
        <v>40600.025810185187</v>
      </c>
      <c r="K111">
        <v>1296088630</v>
      </c>
      <c r="L111" s="9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>D111/E111*100</f>
        <v>45.558086560364465</v>
      </c>
      <c r="R111">
        <f>E111/N111</f>
        <v>46.702127659574465</v>
      </c>
      <c r="S111" t="str">
        <f>LEFT(P111,FIND("/",P111)-1)</f>
        <v>film &amp; video</v>
      </c>
      <c r="T111" t="str">
        <f>RIGHT(P111,LEN(P111)-FIND("/",P111))</f>
        <v>shorts</v>
      </c>
    </row>
    <row r="112" spans="1:20" ht="44.25" hidden="1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>(((I112/60)/60)/24)+DATE(1970,1,1)</f>
        <v>41592.249305555553</v>
      </c>
      <c r="K112">
        <v>1381445253</v>
      </c>
      <c r="L112" s="9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>D112/E112*100</f>
        <v>76.470588235294116</v>
      </c>
      <c r="R112">
        <f>E112/N112</f>
        <v>65.384615384615387</v>
      </c>
      <c r="S112" t="str">
        <f>LEFT(P112,FIND("/",P112)-1)</f>
        <v>film &amp; video</v>
      </c>
      <c r="T112" t="str">
        <f>RIGHT(P112,LEN(P112)-FIND("/",P112))</f>
        <v>shorts</v>
      </c>
    </row>
    <row r="113" spans="1:20" ht="44.25" hidden="1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>(((I113/60)/60)/24)+DATE(1970,1,1)</f>
        <v>42155.333182870367</v>
      </c>
      <c r="K113">
        <v>1430467187</v>
      </c>
      <c r="L113" s="9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>D113/E113*100</f>
        <v>64.695009242144181</v>
      </c>
      <c r="R113">
        <f>E113/N113</f>
        <v>102.0754716981132</v>
      </c>
      <c r="S113" t="str">
        <f>LEFT(P113,FIND("/",P113)-1)</f>
        <v>film &amp; video</v>
      </c>
      <c r="T113" t="str">
        <f>RIGHT(P113,LEN(P113)-FIND("/",P113))</f>
        <v>shorts</v>
      </c>
    </row>
    <row r="114" spans="1:20" ht="44.25" hidden="1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>(((I114/60)/60)/24)+DATE(1970,1,1)</f>
        <v>41742.083333333336</v>
      </c>
      <c r="K114">
        <v>1395277318</v>
      </c>
      <c r="L114" s="9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>D114/E114*100</f>
        <v>96.15384615384616</v>
      </c>
      <c r="R114">
        <f>E114/N114</f>
        <v>64.197530864197532</v>
      </c>
      <c r="S114" t="str">
        <f>LEFT(P114,FIND("/",P114)-1)</f>
        <v>film &amp; video</v>
      </c>
      <c r="T114" t="str">
        <f>RIGHT(P114,LEN(P114)-FIND("/",P114))</f>
        <v>shorts</v>
      </c>
    </row>
    <row r="115" spans="1:20" ht="29.5" hidden="1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>(((I115/60)/60)/24)+DATE(1970,1,1)</f>
        <v>40761.625</v>
      </c>
      <c r="K115">
        <v>1311963128</v>
      </c>
      <c r="L115" s="9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>D115/E115*100</f>
        <v>70.921985815602838</v>
      </c>
      <c r="R115">
        <f>E115/N115</f>
        <v>90.384615384615387</v>
      </c>
      <c r="S115" t="str">
        <f>LEFT(P115,FIND("/",P115)-1)</f>
        <v>film &amp; video</v>
      </c>
      <c r="T115" t="str">
        <f>RIGHT(P115,LEN(P115)-FIND("/",P115))</f>
        <v>shorts</v>
      </c>
    </row>
    <row r="116" spans="1:20" ht="44.25" hidden="1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>(((I116/60)/60)/24)+DATE(1970,1,1)</f>
        <v>40921.27416666667</v>
      </c>
      <c r="K116">
        <v>1321252488</v>
      </c>
      <c r="L116" s="9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>D116/E116*100</f>
        <v>96.774193548387103</v>
      </c>
      <c r="R116">
        <f>E116/N116</f>
        <v>88.571428571428569</v>
      </c>
      <c r="S116" t="str">
        <f>LEFT(P116,FIND("/",P116)-1)</f>
        <v>film &amp; video</v>
      </c>
      <c r="T116" t="str">
        <f>RIGHT(P116,LEN(P116)-FIND("/",P116))</f>
        <v>shorts</v>
      </c>
    </row>
    <row r="117" spans="1:20" hidden="1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>(((I117/60)/60)/24)+DATE(1970,1,1)</f>
        <v>40943.738935185182</v>
      </c>
      <c r="K117">
        <v>1326217444</v>
      </c>
      <c r="L117" s="9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>D117/E117*100</f>
        <v>71.202531645569621</v>
      </c>
      <c r="R117">
        <f>E117/N117</f>
        <v>28.727272727272727</v>
      </c>
      <c r="S117" t="str">
        <f>LEFT(P117,FIND("/",P117)-1)</f>
        <v>film &amp; video</v>
      </c>
      <c r="T117" t="str">
        <f>RIGHT(P117,LEN(P117)-FIND("/",P117))</f>
        <v>shorts</v>
      </c>
    </row>
    <row r="118" spans="1:20" ht="44.25" hidden="1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>(((I118/60)/60)/24)+DATE(1970,1,1)</f>
        <v>40641.455497685187</v>
      </c>
      <c r="K118">
        <v>1298289355</v>
      </c>
      <c r="L118" s="9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>D118/E118*100</f>
        <v>87.983911513323278</v>
      </c>
      <c r="R118">
        <f>E118/N118</f>
        <v>69.78947368421052</v>
      </c>
      <c r="S118" t="str">
        <f>LEFT(P118,FIND("/",P118)-1)</f>
        <v>film &amp; video</v>
      </c>
      <c r="T118" t="str">
        <f>RIGHT(P118,LEN(P118)-FIND("/",P118))</f>
        <v>shorts</v>
      </c>
    </row>
    <row r="119" spans="1:20" ht="59" hidden="1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>(((I119/60)/60)/24)+DATE(1970,1,1)</f>
        <v>40338.791666666664</v>
      </c>
      <c r="K119">
        <v>1268337744</v>
      </c>
      <c r="L119" s="9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>D119/E119*100</f>
        <v>99.508648407198237</v>
      </c>
      <c r="R119">
        <f>E119/N119</f>
        <v>167.48962962962963</v>
      </c>
      <c r="S119" t="str">
        <f>LEFT(P119,FIND("/",P119)-1)</f>
        <v>film &amp; video</v>
      </c>
      <c r="T119" t="str">
        <f>RIGHT(P119,LEN(P119)-FIND("/",P119))</f>
        <v>shorts</v>
      </c>
    </row>
    <row r="120" spans="1:20" ht="29.5" hidden="1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>(((I120/60)/60)/24)+DATE(1970,1,1)</f>
        <v>40753.053657407407</v>
      </c>
      <c r="K120">
        <v>1309310236</v>
      </c>
      <c r="L120" s="9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>D120/E120*100</f>
        <v>88.470834704631272</v>
      </c>
      <c r="R120">
        <f>E120/N120</f>
        <v>144.91230769230768</v>
      </c>
      <c r="S120" t="str">
        <f>LEFT(P120,FIND("/",P120)-1)</f>
        <v>film &amp; video</v>
      </c>
      <c r="T120" t="str">
        <f>RIGHT(P120,LEN(P120)-FIND("/",P120))</f>
        <v>shorts</v>
      </c>
    </row>
    <row r="121" spans="1:20" ht="44.25" hidden="1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>(((I121/60)/60)/24)+DATE(1970,1,1)</f>
        <v>40768.958333333336</v>
      </c>
      <c r="K121">
        <v>1310693986</v>
      </c>
      <c r="L121" s="9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>D121/E121*100</f>
        <v>95.641682116476858</v>
      </c>
      <c r="R121">
        <f>E121/N121</f>
        <v>91.840540540540545</v>
      </c>
      <c r="S121" t="str">
        <f>LEFT(P121,FIND("/",P121)-1)</f>
        <v>film &amp; video</v>
      </c>
      <c r="T121" t="str">
        <f>RIGHT(P121,LEN(P121)-FIND("/",P121))</f>
        <v>shorts</v>
      </c>
    </row>
    <row r="122" spans="1:20" ht="59" hidden="1" x14ac:dyDescent="0.7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 s="9">
        <f>(((I122/60)/60)/24)+DATE(1970,1,1)</f>
        <v>41399.708460648151</v>
      </c>
      <c r="K122">
        <v>1363885211</v>
      </c>
      <c r="L122" s="9">
        <f>(((K122/60)/60)/24)+DATE(1970,1,1)</f>
        <v>41354.708460648151</v>
      </c>
      <c r="M122" t="b">
        <v>1</v>
      </c>
      <c r="N122">
        <v>137</v>
      </c>
      <c r="O122" t="b">
        <v>1</v>
      </c>
      <c r="P122" t="s">
        <v>8269</v>
      </c>
      <c r="Q122">
        <f>D122/E122*100</f>
        <v>92.90733051225385</v>
      </c>
      <c r="R122">
        <f>E122/N122</f>
        <v>117.84759124087591</v>
      </c>
      <c r="S122" t="str">
        <f>LEFT(P122,FIND("/",P122)-1)</f>
        <v>film &amp; video</v>
      </c>
      <c r="T122" t="str">
        <f>RIGHT(P122,LEN(P122)-FIND("/",P122))</f>
        <v>documentary</v>
      </c>
    </row>
    <row r="123" spans="1:20" ht="44.25" hidden="1" x14ac:dyDescent="0.7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 s="9">
        <f>(((I123/60)/60)/24)+DATE(1970,1,1)</f>
        <v>41994.697962962964</v>
      </c>
      <c r="K123">
        <v>1415292304</v>
      </c>
      <c r="L123" s="9">
        <f>(((K123/60)/60)/24)+DATE(1970,1,1)</f>
        <v>41949.697962962964</v>
      </c>
      <c r="M123" t="b">
        <v>1</v>
      </c>
      <c r="N123">
        <v>376</v>
      </c>
      <c r="O123" t="b">
        <v>1</v>
      </c>
      <c r="P123" t="s">
        <v>8269</v>
      </c>
      <c r="Q123">
        <f>D123/E123*100</f>
        <v>88.780487804878049</v>
      </c>
      <c r="R123">
        <f>E123/N123</f>
        <v>109.04255319148936</v>
      </c>
      <c r="S123" t="str">
        <f>LEFT(P123,FIND("/",P123)-1)</f>
        <v>film &amp; video</v>
      </c>
      <c r="T123" t="str">
        <f>RIGHT(P123,LEN(P123)-FIND("/",P123))</f>
        <v>documentary</v>
      </c>
    </row>
    <row r="124" spans="1:20" ht="44.25" hidden="1" x14ac:dyDescent="0.7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 s="9">
        <f>(((I124/60)/60)/24)+DATE(1970,1,1)</f>
        <v>40897.492939814816</v>
      </c>
      <c r="K124">
        <v>1321357790</v>
      </c>
      <c r="L124" s="9">
        <f>(((K124/60)/60)/24)+DATE(1970,1,1)</f>
        <v>40862.492939814816</v>
      </c>
      <c r="M124" t="b">
        <v>1</v>
      </c>
      <c r="N124">
        <v>202</v>
      </c>
      <c r="O124" t="b">
        <v>1</v>
      </c>
      <c r="P124" t="s">
        <v>8269</v>
      </c>
      <c r="Q124">
        <f>D124/E124*100</f>
        <v>88.135593220338976</v>
      </c>
      <c r="R124">
        <f>E124/N124</f>
        <v>73.019801980198025</v>
      </c>
      <c r="S124" t="str">
        <f>LEFT(P124,FIND("/",P124)-1)</f>
        <v>film &amp; video</v>
      </c>
      <c r="T124" t="str">
        <f>RIGHT(P124,LEN(P124)-FIND("/",P124))</f>
        <v>documentary</v>
      </c>
    </row>
    <row r="125" spans="1:20" ht="44.25" hidden="1" x14ac:dyDescent="0.7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 s="9">
        <f>(((I125/60)/60)/24)+DATE(1970,1,1)</f>
        <v>41692.047500000001</v>
      </c>
      <c r="K125">
        <v>1390439304</v>
      </c>
      <c r="L125" s="9">
        <f>(((K125/60)/60)/24)+DATE(1970,1,1)</f>
        <v>41662.047500000001</v>
      </c>
      <c r="M125" t="b">
        <v>1</v>
      </c>
      <c r="N125">
        <v>328</v>
      </c>
      <c r="O125" t="b">
        <v>1</v>
      </c>
      <c r="P125" t="s">
        <v>8269</v>
      </c>
      <c r="Q125">
        <f>D125/E125*100</f>
        <v>97.473487211478485</v>
      </c>
      <c r="R125">
        <f>E125/N125</f>
        <v>78.195121951219505</v>
      </c>
      <c r="S125" t="str">
        <f>LEFT(P125,FIND("/",P125)-1)</f>
        <v>film &amp; video</v>
      </c>
      <c r="T125" t="str">
        <f>RIGHT(P125,LEN(P125)-FIND("/",P125))</f>
        <v>documentary</v>
      </c>
    </row>
    <row r="126" spans="1:20" ht="59" hidden="1" x14ac:dyDescent="0.7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 s="9">
        <f>(((I126/60)/60)/24)+DATE(1970,1,1)</f>
        <v>40253.29583333333</v>
      </c>
      <c r="K126">
        <v>1265269559</v>
      </c>
      <c r="L126" s="9">
        <f>(((K126/60)/60)/24)+DATE(1970,1,1)</f>
        <v>40213.323599537034</v>
      </c>
      <c r="M126" t="b">
        <v>1</v>
      </c>
      <c r="N126">
        <v>84</v>
      </c>
      <c r="O126" t="b">
        <v>1</v>
      </c>
      <c r="P126" t="s">
        <v>8269</v>
      </c>
      <c r="Q126">
        <f>D126/E126*100</f>
        <v>87.906567876428483</v>
      </c>
      <c r="R126">
        <f>E126/N126</f>
        <v>47.398809523809526</v>
      </c>
      <c r="S126" t="str">
        <f>LEFT(P126,FIND("/",P126)-1)</f>
        <v>film &amp; video</v>
      </c>
      <c r="T126" t="str">
        <f>RIGHT(P126,LEN(P126)-FIND("/",P126))</f>
        <v>documentary</v>
      </c>
    </row>
    <row r="127" spans="1:20" ht="44.25" hidden="1" x14ac:dyDescent="0.7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 s="9">
        <f>(((I127/60)/60)/24)+DATE(1970,1,1)</f>
        <v>41137.053067129629</v>
      </c>
      <c r="K127">
        <v>1342487785</v>
      </c>
      <c r="L127" s="9">
        <f>(((K127/60)/60)/24)+DATE(1970,1,1)</f>
        <v>41107.053067129629</v>
      </c>
      <c r="M127" t="b">
        <v>1</v>
      </c>
      <c r="N127">
        <v>96</v>
      </c>
      <c r="O127" t="b">
        <v>1</v>
      </c>
      <c r="P127" t="s">
        <v>8269</v>
      </c>
      <c r="Q127">
        <f>D127/E127*100</f>
        <v>96.41342074816815</v>
      </c>
      <c r="R127">
        <f>E127/N127</f>
        <v>54.020833333333336</v>
      </c>
      <c r="S127" t="str">
        <f>LEFT(P127,FIND("/",P127)-1)</f>
        <v>film &amp; video</v>
      </c>
      <c r="T127" t="str">
        <f>RIGHT(P127,LEN(P127)-FIND("/",P127))</f>
        <v>documentary</v>
      </c>
    </row>
    <row r="128" spans="1:20" ht="44.25" hidden="1" x14ac:dyDescent="0.7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 s="9">
        <f>(((I128/60)/60)/24)+DATE(1970,1,1)</f>
        <v>40530.405150462961</v>
      </c>
      <c r="K128">
        <v>1288341805</v>
      </c>
      <c r="L128" s="9">
        <f>(((K128/60)/60)/24)+DATE(1970,1,1)</f>
        <v>40480.363483796296</v>
      </c>
      <c r="M128" t="b">
        <v>1</v>
      </c>
      <c r="N128">
        <v>223</v>
      </c>
      <c r="O128" t="b">
        <v>1</v>
      </c>
      <c r="P128" t="s">
        <v>8269</v>
      </c>
      <c r="Q128">
        <f>D128/E128*100</f>
        <v>32.73751063969096</v>
      </c>
      <c r="R128">
        <f>E128/N128</f>
        <v>68.488789237668158</v>
      </c>
      <c r="S128" t="str">
        <f>LEFT(P128,FIND("/",P128)-1)</f>
        <v>film &amp; video</v>
      </c>
      <c r="T128" t="str">
        <f>RIGHT(P128,LEN(P128)-FIND("/",P128))</f>
        <v>documentary</v>
      </c>
    </row>
    <row r="129" spans="1:20" ht="59" hidden="1" x14ac:dyDescent="0.7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 s="9">
        <f>(((I129/60)/60)/24)+DATE(1970,1,1)</f>
        <v>40467.152083333334</v>
      </c>
      <c r="K129">
        <v>1284042614</v>
      </c>
      <c r="L129" s="9">
        <f>(((K129/60)/60)/24)+DATE(1970,1,1)</f>
        <v>40430.604328703703</v>
      </c>
      <c r="M129" t="b">
        <v>1</v>
      </c>
      <c r="N129">
        <v>62</v>
      </c>
      <c r="O129" t="b">
        <v>1</v>
      </c>
      <c r="P129" t="s">
        <v>8269</v>
      </c>
      <c r="Q129">
        <f>D129/E129*100</f>
        <v>74.571215510812834</v>
      </c>
      <c r="R129">
        <f>E129/N129</f>
        <v>108.14516129032258</v>
      </c>
      <c r="S129" t="str">
        <f>LEFT(P129,FIND("/",P129)-1)</f>
        <v>film &amp; video</v>
      </c>
      <c r="T129" t="str">
        <f>RIGHT(P129,LEN(P129)-FIND("/",P129))</f>
        <v>documentary</v>
      </c>
    </row>
    <row r="130" spans="1:20" ht="44.25" hidden="1" x14ac:dyDescent="0.7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 s="9">
        <f>(((I130/60)/60)/24)+DATE(1970,1,1)</f>
        <v>40915.774409722224</v>
      </c>
      <c r="K130">
        <v>1322073309</v>
      </c>
      <c r="L130" s="9">
        <f>(((K130/60)/60)/24)+DATE(1970,1,1)</f>
        <v>40870.774409722224</v>
      </c>
      <c r="M130" t="b">
        <v>1</v>
      </c>
      <c r="N130">
        <v>146</v>
      </c>
      <c r="O130" t="b">
        <v>1</v>
      </c>
      <c r="P130" t="s">
        <v>8269</v>
      </c>
      <c r="Q130">
        <f>D130/E130*100</f>
        <v>98.684592432633252</v>
      </c>
      <c r="R130">
        <f>E130/N130</f>
        <v>589.95205479452056</v>
      </c>
      <c r="S130" t="str">
        <f>LEFT(P130,FIND("/",P130)-1)</f>
        <v>film &amp; video</v>
      </c>
      <c r="T130" t="str">
        <f>RIGHT(P130,LEN(P130)-FIND("/",P130))</f>
        <v>documentary</v>
      </c>
    </row>
    <row r="131" spans="1:20" ht="59" hidden="1" x14ac:dyDescent="0.7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 s="9">
        <f>(((I131/60)/60)/24)+DATE(1970,1,1)</f>
        <v>40412.736111111109</v>
      </c>
      <c r="K131">
        <v>1275603020</v>
      </c>
      <c r="L131" s="9">
        <f>(((K131/60)/60)/24)+DATE(1970,1,1)</f>
        <v>40332.923842592594</v>
      </c>
      <c r="M131" t="b">
        <v>1</v>
      </c>
      <c r="N131">
        <v>235</v>
      </c>
      <c r="O131" t="b">
        <v>1</v>
      </c>
      <c r="P131" t="s">
        <v>8269</v>
      </c>
      <c r="Q131">
        <f>D131/E131*100</f>
        <v>88.558271342543392</v>
      </c>
      <c r="R131">
        <f>E131/N131</f>
        <v>48.051063829787232</v>
      </c>
      <c r="S131" t="str">
        <f>LEFT(P131,FIND("/",P131)-1)</f>
        <v>film &amp; video</v>
      </c>
      <c r="T131" t="str">
        <f>RIGHT(P131,LEN(P131)-FIND("/",P131))</f>
        <v>documentary</v>
      </c>
    </row>
    <row r="132" spans="1:20" ht="44.25" hidden="1" x14ac:dyDescent="0.7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 s="9">
        <f>(((I132/60)/60)/24)+DATE(1970,1,1)</f>
        <v>41431.565868055557</v>
      </c>
      <c r="K132">
        <v>1367933691</v>
      </c>
      <c r="L132" s="9">
        <f>(((K132/60)/60)/24)+DATE(1970,1,1)</f>
        <v>41401.565868055557</v>
      </c>
      <c r="M132" t="b">
        <v>1</v>
      </c>
      <c r="N132">
        <v>437</v>
      </c>
      <c r="O132" t="b">
        <v>1</v>
      </c>
      <c r="P132" t="s">
        <v>8269</v>
      </c>
      <c r="Q132">
        <f>D132/E132*100</f>
        <v>94.711917916337811</v>
      </c>
      <c r="R132">
        <f>E132/N132</f>
        <v>72.482837528604122</v>
      </c>
      <c r="S132" t="str">
        <f>LEFT(P132,FIND("/",P132)-1)</f>
        <v>film &amp; video</v>
      </c>
      <c r="T132" t="str">
        <f>RIGHT(P132,LEN(P132)-FIND("/",P132))</f>
        <v>documentary</v>
      </c>
    </row>
    <row r="133" spans="1:20" ht="44.25" hidden="1" x14ac:dyDescent="0.7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 s="9">
        <f>(((I133/60)/60)/24)+DATE(1970,1,1)</f>
        <v>41045.791666666664</v>
      </c>
      <c r="K133">
        <v>1334429646</v>
      </c>
      <c r="L133" s="9">
        <f>(((K133/60)/60)/24)+DATE(1970,1,1)</f>
        <v>41013.787569444445</v>
      </c>
      <c r="M133" t="b">
        <v>1</v>
      </c>
      <c r="N133">
        <v>77</v>
      </c>
      <c r="O133" t="b">
        <v>1</v>
      </c>
      <c r="P133" t="s">
        <v>8269</v>
      </c>
      <c r="Q133">
        <f>D133/E133*100</f>
        <v>79.635949943117183</v>
      </c>
      <c r="R133">
        <f>E133/N133</f>
        <v>57.077922077922075</v>
      </c>
      <c r="S133" t="str">
        <f>LEFT(P133,FIND("/",P133)-1)</f>
        <v>film &amp; video</v>
      </c>
      <c r="T133" t="str">
        <f>RIGHT(P133,LEN(P133)-FIND("/",P133))</f>
        <v>documentary</v>
      </c>
    </row>
    <row r="134" spans="1:20" ht="44.25" hidden="1" x14ac:dyDescent="0.7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 s="9">
        <f>(((I134/60)/60)/24)+DATE(1970,1,1)</f>
        <v>40330.165972222225</v>
      </c>
      <c r="K134">
        <v>1269878058</v>
      </c>
      <c r="L134" s="9">
        <f>(((K134/60)/60)/24)+DATE(1970,1,1)</f>
        <v>40266.662708333337</v>
      </c>
      <c r="M134" t="b">
        <v>1</v>
      </c>
      <c r="N134">
        <v>108</v>
      </c>
      <c r="O134" t="b">
        <v>1</v>
      </c>
      <c r="P134" t="s">
        <v>8269</v>
      </c>
      <c r="Q134">
        <f>D134/E134*100</f>
        <v>54.182921543129602</v>
      </c>
      <c r="R134">
        <f>E134/N134</f>
        <v>85.444444444444443</v>
      </c>
      <c r="S134" t="str">
        <f>LEFT(P134,FIND("/",P134)-1)</f>
        <v>film &amp; video</v>
      </c>
      <c r="T134" t="str">
        <f>RIGHT(P134,LEN(P134)-FIND("/",P134))</f>
        <v>documentary</v>
      </c>
    </row>
    <row r="135" spans="1:20" ht="59" hidden="1" x14ac:dyDescent="0.7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 s="9">
        <f>(((I135/60)/60)/24)+DATE(1970,1,1)</f>
        <v>40954.650868055556</v>
      </c>
      <c r="K135">
        <v>1326728235</v>
      </c>
      <c r="L135" s="9">
        <f>(((K135/60)/60)/24)+DATE(1970,1,1)</f>
        <v>40924.650868055556</v>
      </c>
      <c r="M135" t="b">
        <v>1</v>
      </c>
      <c r="N135">
        <v>7</v>
      </c>
      <c r="O135" t="b">
        <v>1</v>
      </c>
      <c r="P135" t="s">
        <v>8269</v>
      </c>
      <c r="Q135">
        <f>D135/E135*100</f>
        <v>99.272005294506954</v>
      </c>
      <c r="R135">
        <f>E135/N135</f>
        <v>215.85714285714286</v>
      </c>
      <c r="S135" t="str">
        <f>LEFT(P135,FIND("/",P135)-1)</f>
        <v>film &amp; video</v>
      </c>
      <c r="T135" t="str">
        <f>RIGHT(P135,LEN(P135)-FIND("/",P135))</f>
        <v>documentary</v>
      </c>
    </row>
    <row r="136" spans="1:20" ht="44.25" hidden="1" x14ac:dyDescent="0.7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 s="9">
        <f>(((I136/60)/60)/24)+DATE(1970,1,1)</f>
        <v>42294.083333333328</v>
      </c>
      <c r="K136">
        <v>1442443910</v>
      </c>
      <c r="L136" s="9">
        <f>(((K136/60)/60)/24)+DATE(1970,1,1)</f>
        <v>42263.952662037031</v>
      </c>
      <c r="M136" t="b">
        <v>1</v>
      </c>
      <c r="N136">
        <v>314</v>
      </c>
      <c r="O136" t="b">
        <v>1</v>
      </c>
      <c r="P136" t="s">
        <v>8269</v>
      </c>
      <c r="Q136">
        <f>D136/E136*100</f>
        <v>85.508637441239529</v>
      </c>
      <c r="R136">
        <f>E136/N136</f>
        <v>89.38643312101911</v>
      </c>
      <c r="S136" t="str">
        <f>LEFT(P136,FIND("/",P136)-1)</f>
        <v>film &amp; video</v>
      </c>
      <c r="T136" t="str">
        <f>RIGHT(P136,LEN(P136)-FIND("/",P136))</f>
        <v>documentary</v>
      </c>
    </row>
    <row r="137" spans="1:20" ht="29.5" hidden="1" x14ac:dyDescent="0.7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 s="9">
        <f>(((I137/60)/60)/24)+DATE(1970,1,1)</f>
        <v>40618.48474537037</v>
      </c>
      <c r="K137">
        <v>1297687082</v>
      </c>
      <c r="L137" s="9">
        <f>(((K137/60)/60)/24)+DATE(1970,1,1)</f>
        <v>40588.526412037041</v>
      </c>
      <c r="M137" t="b">
        <v>1</v>
      </c>
      <c r="N137">
        <v>188</v>
      </c>
      <c r="O137" t="b">
        <v>1</v>
      </c>
      <c r="P137" t="s">
        <v>8269</v>
      </c>
      <c r="Q137">
        <f>D137/E137*100</f>
        <v>93.691515998997502</v>
      </c>
      <c r="R137">
        <f>E137/N137</f>
        <v>45.418404255319146</v>
      </c>
      <c r="S137" t="str">
        <f>LEFT(P137,FIND("/",P137)-1)</f>
        <v>film &amp; video</v>
      </c>
      <c r="T137" t="str">
        <f>RIGHT(P137,LEN(P137)-FIND("/",P137))</f>
        <v>documentary</v>
      </c>
    </row>
    <row r="138" spans="1:20" ht="59" hidden="1" x14ac:dyDescent="0.7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 s="9">
        <f>(((I138/60)/60)/24)+DATE(1970,1,1)</f>
        <v>41349.769293981481</v>
      </c>
      <c r="K138">
        <v>1360866467</v>
      </c>
      <c r="L138" s="9">
        <f>(((K138/60)/60)/24)+DATE(1970,1,1)</f>
        <v>41319.769293981481</v>
      </c>
      <c r="M138" t="b">
        <v>1</v>
      </c>
      <c r="N138">
        <v>275</v>
      </c>
      <c r="O138" t="b">
        <v>1</v>
      </c>
      <c r="P138" t="s">
        <v>8269</v>
      </c>
      <c r="Q138">
        <f>D138/E138*100</f>
        <v>71.890726096333566</v>
      </c>
      <c r="R138">
        <f>E138/N138</f>
        <v>65.756363636363631</v>
      </c>
      <c r="S138" t="str">
        <f>LEFT(P138,FIND("/",P138)-1)</f>
        <v>film &amp; video</v>
      </c>
      <c r="T138" t="str">
        <f>RIGHT(P138,LEN(P138)-FIND("/",P138))</f>
        <v>documentary</v>
      </c>
    </row>
    <row r="139" spans="1:20" ht="44.25" hidden="1" x14ac:dyDescent="0.7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 s="9">
        <f>(((I139/60)/60)/24)+DATE(1970,1,1)</f>
        <v>42509.626875000002</v>
      </c>
      <c r="K139">
        <v>1461078162</v>
      </c>
      <c r="L139" s="9">
        <f>(((K139/60)/60)/24)+DATE(1970,1,1)</f>
        <v>42479.626875000002</v>
      </c>
      <c r="M139" t="b">
        <v>1</v>
      </c>
      <c r="N139">
        <v>560</v>
      </c>
      <c r="O139" t="b">
        <v>1</v>
      </c>
      <c r="P139" t="s">
        <v>8269</v>
      </c>
      <c r="Q139">
        <f>D139/E139*100</f>
        <v>93.697454133088414</v>
      </c>
      <c r="R139">
        <f>E139/N139</f>
        <v>66.70405357142856</v>
      </c>
      <c r="S139" t="str">
        <f>LEFT(P139,FIND("/",P139)-1)</f>
        <v>film &amp; video</v>
      </c>
      <c r="T139" t="str">
        <f>RIGHT(P139,LEN(P139)-FIND("/",P139))</f>
        <v>documentary</v>
      </c>
    </row>
    <row r="140" spans="1:20" ht="59" hidden="1" x14ac:dyDescent="0.7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 s="9">
        <f>(((I140/60)/60)/24)+DATE(1970,1,1)</f>
        <v>40712.051689814813</v>
      </c>
      <c r="K140">
        <v>1305767666</v>
      </c>
      <c r="L140" s="9">
        <f>(((K140/60)/60)/24)+DATE(1970,1,1)</f>
        <v>40682.051689814813</v>
      </c>
      <c r="M140" t="b">
        <v>1</v>
      </c>
      <c r="N140">
        <v>688</v>
      </c>
      <c r="O140" t="b">
        <v>1</v>
      </c>
      <c r="P140" t="s">
        <v>8269</v>
      </c>
      <c r="Q140">
        <f>D140/E140*100</f>
        <v>52.317672909908964</v>
      </c>
      <c r="R140">
        <f>E140/N140</f>
        <v>83.345930232558146</v>
      </c>
      <c r="S140" t="str">
        <f>LEFT(P140,FIND("/",P140)-1)</f>
        <v>film &amp; video</v>
      </c>
      <c r="T140" t="str">
        <f>RIGHT(P140,LEN(P140)-FIND("/",P140))</f>
        <v>documentary</v>
      </c>
    </row>
    <row r="141" spans="1:20" ht="59" hidden="1" x14ac:dyDescent="0.7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 s="9">
        <f>(((I141/60)/60)/24)+DATE(1970,1,1)</f>
        <v>42102.738067129627</v>
      </c>
      <c r="K141">
        <v>1425922969</v>
      </c>
      <c r="L141" s="9">
        <f>(((K141/60)/60)/24)+DATE(1970,1,1)</f>
        <v>42072.738067129627</v>
      </c>
      <c r="M141" t="b">
        <v>1</v>
      </c>
      <c r="N141">
        <v>942</v>
      </c>
      <c r="O141" t="b">
        <v>1</v>
      </c>
      <c r="P141" t="s">
        <v>8269</v>
      </c>
      <c r="Q141">
        <f>D141/E141*100</f>
        <v>75.793236858311715</v>
      </c>
      <c r="R141">
        <f>E141/N141</f>
        <v>105.04609341825902</v>
      </c>
      <c r="S141" t="str">
        <f>LEFT(P141,FIND("/",P141)-1)</f>
        <v>film &amp; video</v>
      </c>
      <c r="T141" t="str">
        <f>RIGHT(P141,LEN(P141)-FIND("/",P141))</f>
        <v>documentary</v>
      </c>
    </row>
    <row r="142" spans="1:20" ht="44.25" hidden="1" x14ac:dyDescent="0.7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 s="9">
        <f>(((I142/60)/60)/24)+DATE(1970,1,1)</f>
        <v>40376.415972222225</v>
      </c>
      <c r="K142">
        <v>1275415679</v>
      </c>
      <c r="L142" s="9">
        <f>(((K142/60)/60)/24)+DATE(1970,1,1)</f>
        <v>40330.755543981482</v>
      </c>
      <c r="M142" t="b">
        <v>1</v>
      </c>
      <c r="N142">
        <v>88</v>
      </c>
      <c r="O142" t="b">
        <v>1</v>
      </c>
      <c r="P142" t="s">
        <v>8269</v>
      </c>
      <c r="Q142">
        <f>D142/E142*100</f>
        <v>93.984962406015043</v>
      </c>
      <c r="R142">
        <f>E142/N142</f>
        <v>120.90909090909091</v>
      </c>
      <c r="S142" t="str">
        <f>LEFT(P142,FIND("/",P142)-1)</f>
        <v>film &amp; video</v>
      </c>
      <c r="T142" t="str">
        <f>RIGHT(P142,LEN(P142)-FIND("/",P142))</f>
        <v>documentary</v>
      </c>
    </row>
    <row r="143" spans="1:20" ht="29.5" hidden="1" x14ac:dyDescent="0.7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 s="9">
        <f>(((I143/60)/60)/24)+DATE(1970,1,1)</f>
        <v>41067.621527777781</v>
      </c>
      <c r="K143">
        <v>1334783704</v>
      </c>
      <c r="L143" s="9">
        <f>(((K143/60)/60)/24)+DATE(1970,1,1)</f>
        <v>41017.885462962964</v>
      </c>
      <c r="M143" t="b">
        <v>1</v>
      </c>
      <c r="N143">
        <v>220</v>
      </c>
      <c r="O143" t="b">
        <v>1</v>
      </c>
      <c r="P143" t="s">
        <v>8269</v>
      </c>
      <c r="Q143">
        <f>D143/E143*100</f>
        <v>93.109869646182503</v>
      </c>
      <c r="R143">
        <f>E143/N143</f>
        <v>97.63636363636364</v>
      </c>
      <c r="S143" t="str">
        <f>LEFT(P143,FIND("/",P143)-1)</f>
        <v>film &amp; video</v>
      </c>
      <c r="T143" t="str">
        <f>RIGHT(P143,LEN(P143)-FIND("/",P143))</f>
        <v>documentary</v>
      </c>
    </row>
    <row r="144" spans="1:20" ht="29.5" hidden="1" x14ac:dyDescent="0.7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 s="9">
        <f>(((I144/60)/60)/24)+DATE(1970,1,1)</f>
        <v>40600.24800925926</v>
      </c>
      <c r="K144">
        <v>1294811828</v>
      </c>
      <c r="L144" s="9">
        <f>(((K144/60)/60)/24)+DATE(1970,1,1)</f>
        <v>40555.24800925926</v>
      </c>
      <c r="M144" t="b">
        <v>1</v>
      </c>
      <c r="N144">
        <v>145</v>
      </c>
      <c r="O144" t="b">
        <v>1</v>
      </c>
      <c r="P144" t="s">
        <v>8269</v>
      </c>
      <c r="Q144">
        <f>D144/E144*100</f>
        <v>41.666666666666671</v>
      </c>
      <c r="R144">
        <f>E144/N144</f>
        <v>41.379310344827587</v>
      </c>
      <c r="S144" t="str">
        <f>LEFT(P144,FIND("/",P144)-1)</f>
        <v>film &amp; video</v>
      </c>
      <c r="T144" t="str">
        <f>RIGHT(P144,LEN(P144)-FIND("/",P144))</f>
        <v>documentary</v>
      </c>
    </row>
    <row r="145" spans="1:20" ht="59" hidden="1" x14ac:dyDescent="0.7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 s="9">
        <f>(((I145/60)/60)/24)+DATE(1970,1,1)</f>
        <v>41179.954791666663</v>
      </c>
      <c r="K145">
        <v>1346194494</v>
      </c>
      <c r="L145" s="9">
        <f>(((K145/60)/60)/24)+DATE(1970,1,1)</f>
        <v>41149.954791666663</v>
      </c>
      <c r="M145" t="b">
        <v>1</v>
      </c>
      <c r="N145">
        <v>963</v>
      </c>
      <c r="O145" t="b">
        <v>1</v>
      </c>
      <c r="P145" t="s">
        <v>8269</v>
      </c>
      <c r="Q145">
        <f>D145/E145*100</f>
        <v>84.687572302014843</v>
      </c>
      <c r="R145">
        <f>E145/N145</f>
        <v>30.654485981308412</v>
      </c>
      <c r="S145" t="str">
        <f>LEFT(P145,FIND("/",P145)-1)</f>
        <v>film &amp; video</v>
      </c>
      <c r="T145" t="str">
        <f>RIGHT(P145,LEN(P145)-FIND("/",P145))</f>
        <v>documentary</v>
      </c>
    </row>
    <row r="146" spans="1:20" ht="59" hidden="1" x14ac:dyDescent="0.7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 s="9">
        <f>(((I146/60)/60)/24)+DATE(1970,1,1)</f>
        <v>41040.620312500003</v>
      </c>
      <c r="K146">
        <v>1334155995</v>
      </c>
      <c r="L146" s="9">
        <f>(((K146/60)/60)/24)+DATE(1970,1,1)</f>
        <v>41010.620312500003</v>
      </c>
      <c r="M146" t="b">
        <v>1</v>
      </c>
      <c r="N146">
        <v>91</v>
      </c>
      <c r="O146" t="b">
        <v>1</v>
      </c>
      <c r="P146" t="s">
        <v>8269</v>
      </c>
      <c r="Q146">
        <f>D146/E146*100</f>
        <v>84.602368866328263</v>
      </c>
      <c r="R146">
        <f>E146/N146</f>
        <v>64.945054945054949</v>
      </c>
      <c r="S146" t="str">
        <f>LEFT(P146,FIND("/",P146)-1)</f>
        <v>film &amp; video</v>
      </c>
      <c r="T146" t="str">
        <f>RIGHT(P146,LEN(P146)-FIND("/",P146))</f>
        <v>documentary</v>
      </c>
    </row>
    <row r="147" spans="1:20" ht="59" hidden="1" x14ac:dyDescent="0.7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 s="9">
        <f>(((I147/60)/60)/24)+DATE(1970,1,1)</f>
        <v>40308.844444444447</v>
      </c>
      <c r="K147">
        <v>1269928430</v>
      </c>
      <c r="L147" s="9">
        <f>(((K147/60)/60)/24)+DATE(1970,1,1)</f>
        <v>40267.245717592588</v>
      </c>
      <c r="M147" t="b">
        <v>1</v>
      </c>
      <c r="N147">
        <v>58</v>
      </c>
      <c r="O147" t="b">
        <v>1</v>
      </c>
      <c r="P147" t="s">
        <v>8269</v>
      </c>
      <c r="Q147">
        <f>D147/E147*100</f>
        <v>90.009000900090001</v>
      </c>
      <c r="R147">
        <f>E147/N147</f>
        <v>95.775862068965523</v>
      </c>
      <c r="S147" t="str">
        <f>LEFT(P147,FIND("/",P147)-1)</f>
        <v>film &amp; video</v>
      </c>
      <c r="T147" t="str">
        <f>RIGHT(P147,LEN(P147)-FIND("/",P147))</f>
        <v>documentary</v>
      </c>
    </row>
    <row r="148" spans="1:20" ht="59" hidden="1" x14ac:dyDescent="0.7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 s="9">
        <f>(((I148/60)/60)/24)+DATE(1970,1,1)</f>
        <v>40291.160416666666</v>
      </c>
      <c r="K148">
        <v>1264565507</v>
      </c>
      <c r="L148" s="9">
        <f>(((K148/60)/60)/24)+DATE(1970,1,1)</f>
        <v>40205.174849537041</v>
      </c>
      <c r="M148" t="b">
        <v>1</v>
      </c>
      <c r="N148">
        <v>36</v>
      </c>
      <c r="O148" t="b">
        <v>1</v>
      </c>
      <c r="P148" t="s">
        <v>8269</v>
      </c>
      <c r="Q148">
        <f>D148/E148*100</f>
        <v>68.728522336769757</v>
      </c>
      <c r="R148">
        <f>E148/N148</f>
        <v>40.416666666666664</v>
      </c>
      <c r="S148" t="str">
        <f>LEFT(P148,FIND("/",P148)-1)</f>
        <v>film &amp; video</v>
      </c>
      <c r="T148" t="str">
        <f>RIGHT(P148,LEN(P148)-FIND("/",P148))</f>
        <v>documentary</v>
      </c>
    </row>
    <row r="149" spans="1:20" ht="44.25" hidden="1" x14ac:dyDescent="0.7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 s="9">
        <f>(((I149/60)/60)/24)+DATE(1970,1,1)</f>
        <v>41815.452534722222</v>
      </c>
      <c r="K149">
        <v>1401101499</v>
      </c>
      <c r="L149" s="9">
        <f>(((K149/60)/60)/24)+DATE(1970,1,1)</f>
        <v>41785.452534722222</v>
      </c>
      <c r="M149" t="b">
        <v>1</v>
      </c>
      <c r="N149">
        <v>165</v>
      </c>
      <c r="O149" t="b">
        <v>1</v>
      </c>
      <c r="P149" t="s">
        <v>8269</v>
      </c>
      <c r="Q149">
        <f>D149/E149*100</f>
        <v>75.971197275217804</v>
      </c>
      <c r="R149">
        <f>E149/N149</f>
        <v>78.578424242424248</v>
      </c>
      <c r="S149" t="str">
        <f>LEFT(P149,FIND("/",P149)-1)</f>
        <v>film &amp; video</v>
      </c>
      <c r="T149" t="str">
        <f>RIGHT(P149,LEN(P149)-FIND("/",P149))</f>
        <v>documentary</v>
      </c>
    </row>
    <row r="150" spans="1:20" ht="44.25" hidden="1" x14ac:dyDescent="0.7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 s="9">
        <f>(((I150/60)/60)/24)+DATE(1970,1,1)</f>
        <v>40854.194189814814</v>
      </c>
      <c r="K150">
        <v>1316749178</v>
      </c>
      <c r="L150" s="9">
        <f>(((K150/60)/60)/24)+DATE(1970,1,1)</f>
        <v>40809.15252314815</v>
      </c>
      <c r="M150" t="b">
        <v>1</v>
      </c>
      <c r="N150">
        <v>111</v>
      </c>
      <c r="O150" t="b">
        <v>1</v>
      </c>
      <c r="P150" t="s">
        <v>8269</v>
      </c>
      <c r="Q150">
        <f>D150/E150*100</f>
        <v>89.766606822262119</v>
      </c>
      <c r="R150">
        <f>E150/N150</f>
        <v>50.18018018018018</v>
      </c>
      <c r="S150" t="str">
        <f>LEFT(P150,FIND("/",P150)-1)</f>
        <v>film &amp; video</v>
      </c>
      <c r="T150" t="str">
        <f>RIGHT(P150,LEN(P150)-FIND("/",P150))</f>
        <v>documentary</v>
      </c>
    </row>
    <row r="151" spans="1:20" ht="44.25" hidden="1" x14ac:dyDescent="0.7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 s="9">
        <f>(((I151/60)/60)/24)+DATE(1970,1,1)</f>
        <v>42788.197013888886</v>
      </c>
      <c r="K151">
        <v>1485146622</v>
      </c>
      <c r="L151" s="9">
        <f>(((K151/60)/60)/24)+DATE(1970,1,1)</f>
        <v>42758.197013888886</v>
      </c>
      <c r="M151" t="b">
        <v>1</v>
      </c>
      <c r="N151">
        <v>1596</v>
      </c>
      <c r="O151" t="b">
        <v>1</v>
      </c>
      <c r="P151" t="s">
        <v>8269</v>
      </c>
      <c r="Q151">
        <f>D151/E151*100</f>
        <v>67.919200873549599</v>
      </c>
      <c r="R151">
        <f>E151/N151</f>
        <v>92.251735588972423</v>
      </c>
      <c r="S151" t="str">
        <f>LEFT(P151,FIND("/",P151)-1)</f>
        <v>film &amp; video</v>
      </c>
      <c r="T151" t="str">
        <f>RIGHT(P151,LEN(P151)-FIND("/",P151))</f>
        <v>documentary</v>
      </c>
    </row>
    <row r="152" spans="1:20" ht="44.25" hidden="1" x14ac:dyDescent="0.7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 s="9">
        <f>(((I152/60)/60)/24)+DATE(1970,1,1)</f>
        <v>40688.166666666664</v>
      </c>
      <c r="K152">
        <v>1301950070</v>
      </c>
      <c r="L152" s="9">
        <f>(((K152/60)/60)/24)+DATE(1970,1,1)</f>
        <v>40637.866550925923</v>
      </c>
      <c r="M152" t="b">
        <v>1</v>
      </c>
      <c r="N152">
        <v>61</v>
      </c>
      <c r="O152" t="b">
        <v>1</v>
      </c>
      <c r="P152" t="s">
        <v>8269</v>
      </c>
      <c r="Q152">
        <f>D152/E152*100</f>
        <v>65.527065527065531</v>
      </c>
      <c r="R152">
        <f>E152/N152</f>
        <v>57.540983606557376</v>
      </c>
      <c r="S152" t="str">
        <f>LEFT(P152,FIND("/",P152)-1)</f>
        <v>film &amp; video</v>
      </c>
      <c r="T152" t="str">
        <f>RIGHT(P152,LEN(P152)-FIND("/",P152))</f>
        <v>documentary</v>
      </c>
    </row>
    <row r="153" spans="1:20" ht="44.25" hidden="1" x14ac:dyDescent="0.7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 s="9">
        <f>(((I153/60)/60)/24)+DATE(1970,1,1)</f>
        <v>41641.333333333336</v>
      </c>
      <c r="K153">
        <v>1386123861</v>
      </c>
      <c r="L153" s="9">
        <f>(((K153/60)/60)/24)+DATE(1970,1,1)</f>
        <v>41612.10024305556</v>
      </c>
      <c r="M153" t="b">
        <v>1</v>
      </c>
      <c r="N153">
        <v>287</v>
      </c>
      <c r="O153" t="b">
        <v>1</v>
      </c>
      <c r="P153" t="s">
        <v>8269</v>
      </c>
      <c r="Q153">
        <f>D153/E153*100</f>
        <v>95.529231944975152</v>
      </c>
      <c r="R153">
        <f>E153/N153</f>
        <v>109.42160278745645</v>
      </c>
      <c r="S153" t="str">
        <f>LEFT(P153,FIND("/",P153)-1)</f>
        <v>film &amp; video</v>
      </c>
      <c r="T153" t="str">
        <f>RIGHT(P153,LEN(P153)-FIND("/",P153))</f>
        <v>documentary</v>
      </c>
    </row>
    <row r="154" spans="1:20" ht="44.25" hidden="1" x14ac:dyDescent="0.7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 s="9">
        <f>(((I154/60)/60)/24)+DATE(1970,1,1)</f>
        <v>40296.78402777778</v>
      </c>
      <c r="K154">
        <v>1267220191</v>
      </c>
      <c r="L154" s="9">
        <f>(((K154/60)/60)/24)+DATE(1970,1,1)</f>
        <v>40235.900358796294</v>
      </c>
      <c r="M154" t="b">
        <v>1</v>
      </c>
      <c r="N154">
        <v>65</v>
      </c>
      <c r="O154" t="b">
        <v>1</v>
      </c>
      <c r="P154" t="s">
        <v>8269</v>
      </c>
      <c r="Q154">
        <f>D154/E154*100</f>
        <v>56.359090063704556</v>
      </c>
      <c r="R154">
        <f>E154/N154</f>
        <v>81.892461538461546</v>
      </c>
      <c r="S154" t="str">
        <f>LEFT(P154,FIND("/",P154)-1)</f>
        <v>film &amp; video</v>
      </c>
      <c r="T154" t="str">
        <f>RIGHT(P154,LEN(P154)-FIND("/",P154))</f>
        <v>documentary</v>
      </c>
    </row>
    <row r="155" spans="1:20" ht="59" hidden="1" x14ac:dyDescent="0.7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 s="9">
        <f>(((I155/60)/60)/24)+DATE(1970,1,1)</f>
        <v>40727.498449074075</v>
      </c>
      <c r="K155">
        <v>1307102266</v>
      </c>
      <c r="L155" s="9">
        <f>(((K155/60)/60)/24)+DATE(1970,1,1)</f>
        <v>40697.498449074075</v>
      </c>
      <c r="M155" t="b">
        <v>1</v>
      </c>
      <c r="N155">
        <v>118</v>
      </c>
      <c r="O155" t="b">
        <v>1</v>
      </c>
      <c r="P155" t="s">
        <v>8269</v>
      </c>
      <c r="Q155">
        <f>D155/E155*100</f>
        <v>92.785207811029935</v>
      </c>
      <c r="R155">
        <f>E155/N155</f>
        <v>45.667711864406776</v>
      </c>
      <c r="S155" t="str">
        <f>LEFT(P155,FIND("/",P155)-1)</f>
        <v>film &amp; video</v>
      </c>
      <c r="T155" t="str">
        <f>RIGHT(P155,LEN(P155)-FIND("/",P155))</f>
        <v>documentary</v>
      </c>
    </row>
    <row r="156" spans="1:20" ht="44.25" hidden="1" x14ac:dyDescent="0.7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 s="9">
        <f>(((I156/60)/60)/24)+DATE(1970,1,1)</f>
        <v>41004.290972222225</v>
      </c>
      <c r="K156">
        <v>1330638829</v>
      </c>
      <c r="L156" s="9">
        <f>(((K156/60)/60)/24)+DATE(1970,1,1)</f>
        <v>40969.912372685183</v>
      </c>
      <c r="M156" t="b">
        <v>1</v>
      </c>
      <c r="N156">
        <v>113</v>
      </c>
      <c r="O156" t="b">
        <v>1</v>
      </c>
      <c r="P156" t="s">
        <v>8269</v>
      </c>
      <c r="Q156">
        <f>D156/E156*100</f>
        <v>64.102564102564102</v>
      </c>
      <c r="R156">
        <f>E156/N156</f>
        <v>55.221238938053098</v>
      </c>
      <c r="S156" t="str">
        <f>LEFT(P156,FIND("/",P156)-1)</f>
        <v>film &amp; video</v>
      </c>
      <c r="T156" t="str">
        <f>RIGHT(P156,LEN(P156)-FIND("/",P156))</f>
        <v>documentary</v>
      </c>
    </row>
    <row r="157" spans="1:20" ht="44.25" hidden="1" x14ac:dyDescent="0.7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 s="9">
        <f>(((I157/60)/60)/24)+DATE(1970,1,1)</f>
        <v>41223.073680555557</v>
      </c>
      <c r="K157">
        <v>1349916366</v>
      </c>
      <c r="L157" s="9">
        <f>(((K157/60)/60)/24)+DATE(1970,1,1)</f>
        <v>41193.032013888893</v>
      </c>
      <c r="M157" t="b">
        <v>1</v>
      </c>
      <c r="N157">
        <v>332</v>
      </c>
      <c r="O157" t="b">
        <v>1</v>
      </c>
      <c r="P157" t="s">
        <v>8269</v>
      </c>
      <c r="Q157">
        <f>D157/E157*100</f>
        <v>92.255177821855256</v>
      </c>
      <c r="R157">
        <f>E157/N157</f>
        <v>65.298192771084331</v>
      </c>
      <c r="S157" t="str">
        <f>LEFT(P157,FIND("/",P157)-1)</f>
        <v>film &amp; video</v>
      </c>
      <c r="T157" t="str">
        <f>RIGHT(P157,LEN(P157)-FIND("/",P157))</f>
        <v>documentary</v>
      </c>
    </row>
    <row r="158" spans="1:20" ht="44.25" hidden="1" x14ac:dyDescent="0.7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 s="9">
        <f>(((I158/60)/60)/24)+DATE(1970,1,1)</f>
        <v>41027.040208333332</v>
      </c>
      <c r="K158">
        <v>1330394274</v>
      </c>
      <c r="L158" s="9">
        <f>(((K158/60)/60)/24)+DATE(1970,1,1)</f>
        <v>40967.081874999996</v>
      </c>
      <c r="M158" t="b">
        <v>1</v>
      </c>
      <c r="N158">
        <v>62</v>
      </c>
      <c r="O158" t="b">
        <v>1</v>
      </c>
      <c r="P158" t="s">
        <v>8269</v>
      </c>
      <c r="Q158">
        <f>D158/E158*100</f>
        <v>67.750677506775077</v>
      </c>
      <c r="R158">
        <f>E158/N158</f>
        <v>95.225806451612897</v>
      </c>
      <c r="S158" t="str">
        <f>LEFT(P158,FIND("/",P158)-1)</f>
        <v>film &amp; video</v>
      </c>
      <c r="T158" t="str">
        <f>RIGHT(P158,LEN(P158)-FIND("/",P158))</f>
        <v>documentary</v>
      </c>
    </row>
    <row r="159" spans="1:20" ht="59" hidden="1" x14ac:dyDescent="0.7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 s="9">
        <f>(((I159/60)/60)/24)+DATE(1970,1,1)</f>
        <v>42147.891423611116</v>
      </c>
      <c r="K159">
        <v>1429824219</v>
      </c>
      <c r="L159" s="9">
        <f>(((K159/60)/60)/24)+DATE(1970,1,1)</f>
        <v>42117.891423611116</v>
      </c>
      <c r="M159" t="b">
        <v>1</v>
      </c>
      <c r="N159">
        <v>951</v>
      </c>
      <c r="O159" t="b">
        <v>1</v>
      </c>
      <c r="P159" t="s">
        <v>8269</v>
      </c>
      <c r="Q159">
        <f>D159/E159*100</f>
        <v>90.594859787032391</v>
      </c>
      <c r="R159">
        <f>E159/N159</f>
        <v>75.444794952681391</v>
      </c>
      <c r="S159" t="str">
        <f>LEFT(P159,FIND("/",P159)-1)</f>
        <v>film &amp; video</v>
      </c>
      <c r="T159" t="str">
        <f>RIGHT(P159,LEN(P159)-FIND("/",P159))</f>
        <v>documentary</v>
      </c>
    </row>
    <row r="160" spans="1:20" ht="29.5" hidden="1" x14ac:dyDescent="0.7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 s="9">
        <f>(((I160/60)/60)/24)+DATE(1970,1,1)</f>
        <v>41194.040960648148</v>
      </c>
      <c r="K160">
        <v>1347411539</v>
      </c>
      <c r="L160" s="9">
        <f>(((K160/60)/60)/24)+DATE(1970,1,1)</f>
        <v>41164.040960648148</v>
      </c>
      <c r="M160" t="b">
        <v>1</v>
      </c>
      <c r="N160">
        <v>415</v>
      </c>
      <c r="O160" t="b">
        <v>1</v>
      </c>
      <c r="P160" t="s">
        <v>8269</v>
      </c>
      <c r="Q160">
        <f>D160/E160*100</f>
        <v>66.512292457013359</v>
      </c>
      <c r="R160">
        <f>E160/N160</f>
        <v>97.816867469879512</v>
      </c>
      <c r="S160" t="str">
        <f>LEFT(P160,FIND("/",P160)-1)</f>
        <v>film &amp; video</v>
      </c>
      <c r="T160" t="str">
        <f>RIGHT(P160,LEN(P160)-FIND("/",P160))</f>
        <v>documentary</v>
      </c>
    </row>
    <row r="161" spans="1:20" ht="44.25" hidden="1" x14ac:dyDescent="0.7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 s="9">
        <f>(((I161/60)/60)/24)+DATE(1970,1,1)</f>
        <v>42793.084027777775</v>
      </c>
      <c r="K161">
        <v>1485237096</v>
      </c>
      <c r="L161" s="9">
        <f>(((K161/60)/60)/24)+DATE(1970,1,1)</f>
        <v>42759.244166666671</v>
      </c>
      <c r="M161" t="b">
        <v>1</v>
      </c>
      <c r="N161">
        <v>305</v>
      </c>
      <c r="O161" t="b">
        <v>1</v>
      </c>
      <c r="P161" t="s">
        <v>8269</v>
      </c>
      <c r="Q161">
        <f>D161/E161*100</f>
        <v>63.565398138132103</v>
      </c>
      <c r="R161">
        <f>E161/N161</f>
        <v>87.685606557377056</v>
      </c>
      <c r="S161" t="str">
        <f>LEFT(P161,FIND("/",P161)-1)</f>
        <v>film &amp; video</v>
      </c>
      <c r="T161" t="str">
        <f>RIGHT(P161,LEN(P161)-FIND("/",P161))</f>
        <v>documentary</v>
      </c>
    </row>
    <row r="162" spans="1:20" ht="44.25" hidden="1" x14ac:dyDescent="0.7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 s="9">
        <f>(((I162/60)/60)/24)+DATE(1970,1,1)</f>
        <v>41789.590682870366</v>
      </c>
      <c r="K162">
        <v>1397571035</v>
      </c>
      <c r="L162" s="9">
        <f>(((K162/60)/60)/24)+DATE(1970,1,1)</f>
        <v>41744.590682870366</v>
      </c>
      <c r="M162" t="b">
        <v>1</v>
      </c>
      <c r="N162">
        <v>2139</v>
      </c>
      <c r="O162" t="b">
        <v>1</v>
      </c>
      <c r="P162" t="s">
        <v>8269</v>
      </c>
      <c r="Q162">
        <f>D162/E162*100</f>
        <v>64.043447074495347</v>
      </c>
      <c r="R162">
        <f>E162/N162</f>
        <v>54.748948106591868</v>
      </c>
      <c r="S162" t="str">
        <f>LEFT(P162,FIND("/",P162)-1)</f>
        <v>film &amp; video</v>
      </c>
      <c r="T162" t="str">
        <f>RIGHT(P162,LEN(P162)-FIND("/",P162))</f>
        <v>documentary</v>
      </c>
    </row>
    <row r="163" spans="1:20" ht="44.25" hidden="1" x14ac:dyDescent="0.7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 s="9">
        <f>(((I163/60)/60)/24)+DATE(1970,1,1)</f>
        <v>40035.80972222222</v>
      </c>
      <c r="K163">
        <v>1242532513</v>
      </c>
      <c r="L163" s="9">
        <f>(((K163/60)/60)/24)+DATE(1970,1,1)</f>
        <v>39950.163344907407</v>
      </c>
      <c r="M163" t="b">
        <v>1</v>
      </c>
      <c r="N163">
        <v>79</v>
      </c>
      <c r="O163" t="b">
        <v>1</v>
      </c>
      <c r="P163" t="s">
        <v>8269</v>
      </c>
      <c r="Q163">
        <f>D163/E163*100</f>
        <v>82.927241146386194</v>
      </c>
      <c r="R163">
        <f>E163/N163</f>
        <v>83.953417721518989</v>
      </c>
      <c r="S163" t="str">
        <f>LEFT(P163,FIND("/",P163)-1)</f>
        <v>film &amp; video</v>
      </c>
      <c r="T163" t="str">
        <f>RIGHT(P163,LEN(P163)-FIND("/",P163))</f>
        <v>documentary</v>
      </c>
    </row>
    <row r="164" spans="1:20" ht="44.25" hidden="1" x14ac:dyDescent="0.7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 s="9">
        <f>(((I164/60)/60)/24)+DATE(1970,1,1)</f>
        <v>40231.916666666664</v>
      </c>
      <c r="K164">
        <v>1263679492</v>
      </c>
      <c r="L164" s="9">
        <f>(((K164/60)/60)/24)+DATE(1970,1,1)</f>
        <v>40194.920046296298</v>
      </c>
      <c r="M164" t="b">
        <v>1</v>
      </c>
      <c r="N164">
        <v>179</v>
      </c>
      <c r="O164" t="b">
        <v>1</v>
      </c>
      <c r="P164" t="s">
        <v>8269</v>
      </c>
      <c r="Q164">
        <f>D164/E164*100</f>
        <v>98.825079609091901</v>
      </c>
      <c r="R164">
        <f>E164/N164</f>
        <v>254.38547486033519</v>
      </c>
      <c r="S164" t="str">
        <f>LEFT(P164,FIND("/",P164)-1)</f>
        <v>film &amp; video</v>
      </c>
      <c r="T164" t="str">
        <f>RIGHT(P164,LEN(P164)-FIND("/",P164))</f>
        <v>documentary</v>
      </c>
    </row>
    <row r="165" spans="1:20" ht="29.5" hidden="1" x14ac:dyDescent="0.7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 s="9">
        <f>(((I165/60)/60)/24)+DATE(1970,1,1)</f>
        <v>40695.207638888889</v>
      </c>
      <c r="K165">
        <v>1305219744</v>
      </c>
      <c r="L165" s="9">
        <f>(((K165/60)/60)/24)+DATE(1970,1,1)</f>
        <v>40675.71</v>
      </c>
      <c r="M165" t="b">
        <v>1</v>
      </c>
      <c r="N165">
        <v>202</v>
      </c>
      <c r="O165" t="b">
        <v>1</v>
      </c>
      <c r="P165" t="s">
        <v>8269</v>
      </c>
      <c r="Q165">
        <f>D165/E165*100</f>
        <v>87.51011835743509</v>
      </c>
      <c r="R165">
        <f>E165/N165</f>
        <v>101.8269801980198</v>
      </c>
      <c r="S165" t="str">
        <f>LEFT(P165,FIND("/",P165)-1)</f>
        <v>film &amp; video</v>
      </c>
      <c r="T165" t="str">
        <f>RIGHT(P165,LEN(P165)-FIND("/",P165))</f>
        <v>documentary</v>
      </c>
    </row>
    <row r="166" spans="1:20" ht="44.25" hidden="1" x14ac:dyDescent="0.7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 s="9">
        <f>(((I166/60)/60)/24)+DATE(1970,1,1)</f>
        <v>40929.738194444442</v>
      </c>
      <c r="K166">
        <v>1325007780</v>
      </c>
      <c r="L166" s="9">
        <f>(((K166/60)/60)/24)+DATE(1970,1,1)</f>
        <v>40904.738194444442</v>
      </c>
      <c r="M166" t="b">
        <v>1</v>
      </c>
      <c r="N166">
        <v>760</v>
      </c>
      <c r="O166" t="b">
        <v>1</v>
      </c>
      <c r="P166" t="s">
        <v>8269</v>
      </c>
      <c r="Q166">
        <f>D166/E166*100</f>
        <v>95.578399855103143</v>
      </c>
      <c r="R166">
        <f>E166/N166</f>
        <v>55.066394736842106</v>
      </c>
      <c r="S166" t="str">
        <f>LEFT(P166,FIND("/",P166)-1)</f>
        <v>film &amp; video</v>
      </c>
      <c r="T166" t="str">
        <f>RIGHT(P166,LEN(P166)-FIND("/",P166))</f>
        <v>documentary</v>
      </c>
    </row>
    <row r="167" spans="1:20" ht="44.25" hidden="1" x14ac:dyDescent="0.7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 s="9">
        <f>(((I167/60)/60)/24)+DATE(1970,1,1)</f>
        <v>41536.756111111114</v>
      </c>
      <c r="K167">
        <v>1377022128</v>
      </c>
      <c r="L167" s="9">
        <f>(((K167/60)/60)/24)+DATE(1970,1,1)</f>
        <v>41506.756111111114</v>
      </c>
      <c r="M167" t="b">
        <v>1</v>
      </c>
      <c r="N167">
        <v>563</v>
      </c>
      <c r="O167" t="b">
        <v>1</v>
      </c>
      <c r="P167" t="s">
        <v>8269</v>
      </c>
      <c r="Q167">
        <f>D167/E167*100</f>
        <v>43.701504986185647</v>
      </c>
      <c r="R167">
        <f>E167/N167</f>
        <v>56.901438721136763</v>
      </c>
      <c r="S167" t="str">
        <f>LEFT(P167,FIND("/",P167)-1)</f>
        <v>film &amp; video</v>
      </c>
      <c r="T167" t="str">
        <f>RIGHT(P167,LEN(P167)-FIND("/",P167))</f>
        <v>documentary</v>
      </c>
    </row>
    <row r="168" spans="1:20" ht="44.25" hidden="1" x14ac:dyDescent="0.7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 s="9">
        <f>(((I168/60)/60)/24)+DATE(1970,1,1)</f>
        <v>41358.774583333332</v>
      </c>
      <c r="K168">
        <v>1360352124</v>
      </c>
      <c r="L168" s="9">
        <f>(((K168/60)/60)/24)+DATE(1970,1,1)</f>
        <v>41313.816249999996</v>
      </c>
      <c r="M168" t="b">
        <v>1</v>
      </c>
      <c r="N168">
        <v>135</v>
      </c>
      <c r="O168" t="b">
        <v>1</v>
      </c>
      <c r="P168" t="s">
        <v>8269</v>
      </c>
      <c r="Q168">
        <f>D168/E168*100</f>
        <v>91.614242960972334</v>
      </c>
      <c r="R168">
        <f>E168/N168</f>
        <v>121.28148148148148</v>
      </c>
      <c r="S168" t="str">
        <f>LEFT(P168,FIND("/",P168)-1)</f>
        <v>film &amp; video</v>
      </c>
      <c r="T168" t="str">
        <f>RIGHT(P168,LEN(P168)-FIND("/",P168))</f>
        <v>documentary</v>
      </c>
    </row>
    <row r="169" spans="1:20" ht="29.5" hidden="1" x14ac:dyDescent="0.7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 s="9">
        <f>(((I169/60)/60)/24)+DATE(1970,1,1)</f>
        <v>41215.166666666664</v>
      </c>
      <c r="K169">
        <v>1349160018</v>
      </c>
      <c r="L169" s="9">
        <f>(((K169/60)/60)/24)+DATE(1970,1,1)</f>
        <v>41184.277986111112</v>
      </c>
      <c r="M169" t="b">
        <v>1</v>
      </c>
      <c r="N169">
        <v>290</v>
      </c>
      <c r="O169" t="b">
        <v>1</v>
      </c>
      <c r="P169" t="s">
        <v>8269</v>
      </c>
      <c r="Q169">
        <f>D169/E169*100</f>
        <v>56.721497447532613</v>
      </c>
      <c r="R169">
        <f>E169/N169</f>
        <v>91.189655172413794</v>
      </c>
      <c r="S169" t="str">
        <f>LEFT(P169,FIND("/",P169)-1)</f>
        <v>film &amp; video</v>
      </c>
      <c r="T169" t="str">
        <f>RIGHT(P169,LEN(P169)-FIND("/",P169))</f>
        <v>documentary</v>
      </c>
    </row>
    <row r="170" spans="1:20" ht="59" hidden="1" x14ac:dyDescent="0.7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 s="9">
        <f>(((I170/60)/60)/24)+DATE(1970,1,1)</f>
        <v>41086.168900462959</v>
      </c>
      <c r="K170">
        <v>1337659393</v>
      </c>
      <c r="L170" s="9">
        <f>(((K170/60)/60)/24)+DATE(1970,1,1)</f>
        <v>41051.168900462959</v>
      </c>
      <c r="M170" t="b">
        <v>1</v>
      </c>
      <c r="N170">
        <v>447</v>
      </c>
      <c r="O170" t="b">
        <v>1</v>
      </c>
      <c r="P170" t="s">
        <v>8269</v>
      </c>
      <c r="Q170">
        <f>D170/E170*100</f>
        <v>96.889254225970163</v>
      </c>
      <c r="R170">
        <f>E170/N170</f>
        <v>115.44812080536913</v>
      </c>
      <c r="S170" t="str">
        <f>LEFT(P170,FIND("/",P170)-1)</f>
        <v>film &amp; video</v>
      </c>
      <c r="T170" t="str">
        <f>RIGHT(P170,LEN(P170)-FIND("/",P170))</f>
        <v>documentary</v>
      </c>
    </row>
    <row r="171" spans="1:20" ht="44.25" hidden="1" x14ac:dyDescent="0.7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 s="9">
        <f>(((I171/60)/60)/24)+DATE(1970,1,1)</f>
        <v>41580.456412037034</v>
      </c>
      <c r="K171">
        <v>1380797834</v>
      </c>
      <c r="L171" s="9">
        <f>(((K171/60)/60)/24)+DATE(1970,1,1)</f>
        <v>41550.456412037034</v>
      </c>
      <c r="M171" t="b">
        <v>1</v>
      </c>
      <c r="N171">
        <v>232</v>
      </c>
      <c r="O171" t="b">
        <v>1</v>
      </c>
      <c r="P171" t="s">
        <v>8269</v>
      </c>
      <c r="Q171">
        <f>D171/E171*100</f>
        <v>95.401640908223612</v>
      </c>
      <c r="R171">
        <f>E171/N171</f>
        <v>67.771551724137936</v>
      </c>
      <c r="S171" t="str">
        <f>LEFT(P171,FIND("/",P171)-1)</f>
        <v>film &amp; video</v>
      </c>
      <c r="T171" t="str">
        <f>RIGHT(P171,LEN(P171)-FIND("/",P171))</f>
        <v>documentary</v>
      </c>
    </row>
    <row r="172" spans="1:20" ht="29.5" hidden="1" x14ac:dyDescent="0.7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 s="9">
        <f>(((I172/60)/60)/24)+DATE(1970,1,1)</f>
        <v>40576.332638888889</v>
      </c>
      <c r="K172">
        <v>1292316697</v>
      </c>
      <c r="L172" s="9">
        <f>(((K172/60)/60)/24)+DATE(1970,1,1)</f>
        <v>40526.36917824074</v>
      </c>
      <c r="M172" t="b">
        <v>1</v>
      </c>
      <c r="N172">
        <v>168</v>
      </c>
      <c r="O172" t="b">
        <v>1</v>
      </c>
      <c r="P172" t="s">
        <v>8269</v>
      </c>
      <c r="Q172">
        <f>D172/E172*100</f>
        <v>93.73437760373271</v>
      </c>
      <c r="R172">
        <f>E172/N172</f>
        <v>28.576190476190476</v>
      </c>
      <c r="S172" t="str">
        <f>LEFT(P172,FIND("/",P172)-1)</f>
        <v>film &amp; video</v>
      </c>
      <c r="T172" t="str">
        <f>RIGHT(P172,LEN(P172)-FIND("/",P172))</f>
        <v>documentary</v>
      </c>
    </row>
    <row r="173" spans="1:20" ht="44.25" hidden="1" x14ac:dyDescent="0.7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 s="9">
        <f>(((I173/60)/60)/24)+DATE(1970,1,1)</f>
        <v>41395.000694444447</v>
      </c>
      <c r="K173">
        <v>1365791246</v>
      </c>
      <c r="L173" s="9">
        <f>(((K173/60)/60)/24)+DATE(1970,1,1)</f>
        <v>41376.769050925926</v>
      </c>
      <c r="M173" t="b">
        <v>1</v>
      </c>
      <c r="N173">
        <v>128</v>
      </c>
      <c r="O173" t="b">
        <v>1</v>
      </c>
      <c r="P173" t="s">
        <v>8269</v>
      </c>
      <c r="Q173">
        <f>D173/E173*100</f>
        <v>83.319446758873511</v>
      </c>
      <c r="R173">
        <f>E173/N173</f>
        <v>46.8828125</v>
      </c>
      <c r="S173" t="str">
        <f>LEFT(P173,FIND("/",P173)-1)</f>
        <v>film &amp; video</v>
      </c>
      <c r="T173" t="str">
        <f>RIGHT(P173,LEN(P173)-FIND("/",P173))</f>
        <v>documentary</v>
      </c>
    </row>
    <row r="174" spans="1:20" ht="59" hidden="1" x14ac:dyDescent="0.7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 s="9">
        <f>(((I174/60)/60)/24)+DATE(1970,1,1)</f>
        <v>40845.165972222225</v>
      </c>
      <c r="K174">
        <v>1317064599</v>
      </c>
      <c r="L174" s="9">
        <f>(((K174/60)/60)/24)+DATE(1970,1,1)</f>
        <v>40812.803229166668</v>
      </c>
      <c r="M174" t="b">
        <v>1</v>
      </c>
      <c r="N174">
        <v>493</v>
      </c>
      <c r="O174" t="b">
        <v>1</v>
      </c>
      <c r="P174" t="s">
        <v>8269</v>
      </c>
      <c r="Q174">
        <f>D174/E174*100</f>
        <v>98.515438025908253</v>
      </c>
      <c r="R174">
        <f>E174/N174</f>
        <v>154.42231237322514</v>
      </c>
      <c r="S174" t="str">
        <f>LEFT(P174,FIND("/",P174)-1)</f>
        <v>film &amp; video</v>
      </c>
      <c r="T174" t="str">
        <f>RIGHT(P174,LEN(P174)-FIND("/",P174))</f>
        <v>documentary</v>
      </c>
    </row>
    <row r="175" spans="1:20" ht="44.25" hidden="1" x14ac:dyDescent="0.7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 s="9">
        <f>(((I175/60)/60)/24)+DATE(1970,1,1)</f>
        <v>41749.667986111112</v>
      </c>
      <c r="K175">
        <v>1395417714</v>
      </c>
      <c r="L175" s="9">
        <f>(((K175/60)/60)/24)+DATE(1970,1,1)</f>
        <v>41719.667986111112</v>
      </c>
      <c r="M175" t="b">
        <v>1</v>
      </c>
      <c r="N175">
        <v>131</v>
      </c>
      <c r="O175" t="b">
        <v>1</v>
      </c>
      <c r="P175" t="s">
        <v>8269</v>
      </c>
      <c r="Q175">
        <f>D175/E175*100</f>
        <v>98.634294385432469</v>
      </c>
      <c r="R175">
        <f>E175/N175</f>
        <v>201.22137404580153</v>
      </c>
      <c r="S175" t="str">
        <f>LEFT(P175,FIND("/",P175)-1)</f>
        <v>film &amp; video</v>
      </c>
      <c r="T175" t="str">
        <f>RIGHT(P175,LEN(P175)-FIND("/",P175))</f>
        <v>documentary</v>
      </c>
    </row>
    <row r="176" spans="1:20" ht="73.75" hidden="1" x14ac:dyDescent="0.7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 s="9">
        <f>(((I176/60)/60)/24)+DATE(1970,1,1)</f>
        <v>40378.666666666664</v>
      </c>
      <c r="K176">
        <v>1276480894</v>
      </c>
      <c r="L176" s="9">
        <f>(((K176/60)/60)/24)+DATE(1970,1,1)</f>
        <v>40343.084421296298</v>
      </c>
      <c r="M176" t="b">
        <v>1</v>
      </c>
      <c r="N176">
        <v>50</v>
      </c>
      <c r="O176" t="b">
        <v>1</v>
      </c>
      <c r="P176" t="s">
        <v>8269</v>
      </c>
      <c r="Q176">
        <f>D176/E176*100</f>
        <v>100</v>
      </c>
      <c r="R176">
        <f>E176/N176</f>
        <v>100</v>
      </c>
      <c r="S176" t="str">
        <f>LEFT(P176,FIND("/",P176)-1)</f>
        <v>film &amp; video</v>
      </c>
      <c r="T176" t="str">
        <f>RIGHT(P176,LEN(P176)-FIND("/",P176))</f>
        <v>documentary</v>
      </c>
    </row>
    <row r="177" spans="1:20" ht="44.25" hidden="1" x14ac:dyDescent="0.7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 s="9">
        <f>(((I177/60)/60)/24)+DATE(1970,1,1)</f>
        <v>41579</v>
      </c>
      <c r="K177">
        <v>1378080409</v>
      </c>
      <c r="L177" s="9">
        <f>(((K177/60)/60)/24)+DATE(1970,1,1)</f>
        <v>41519.004733796297</v>
      </c>
      <c r="M177" t="b">
        <v>1</v>
      </c>
      <c r="N177">
        <v>665</v>
      </c>
      <c r="O177" t="b">
        <v>1</v>
      </c>
      <c r="P177" t="s">
        <v>8269</v>
      </c>
      <c r="Q177">
        <f>D177/E177*100</f>
        <v>75.126332440632169</v>
      </c>
      <c r="R177">
        <f>E177/N177</f>
        <v>100.08204511278196</v>
      </c>
      <c r="S177" t="str">
        <f>LEFT(P177,FIND("/",P177)-1)</f>
        <v>film &amp; video</v>
      </c>
      <c r="T177" t="str">
        <f>RIGHT(P177,LEN(P177)-FIND("/",P177))</f>
        <v>documentary</v>
      </c>
    </row>
    <row r="178" spans="1:20" ht="44.25" hidden="1" x14ac:dyDescent="0.7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 s="9">
        <f>(((I178/60)/60)/24)+DATE(1970,1,1)</f>
        <v>41159.475497685184</v>
      </c>
      <c r="K178">
        <v>1344857083</v>
      </c>
      <c r="L178" s="9">
        <f>(((K178/60)/60)/24)+DATE(1970,1,1)</f>
        <v>41134.475497685184</v>
      </c>
      <c r="M178" t="b">
        <v>1</v>
      </c>
      <c r="N178">
        <v>129</v>
      </c>
      <c r="O178" t="b">
        <v>1</v>
      </c>
      <c r="P178" t="s">
        <v>8269</v>
      </c>
      <c r="Q178">
        <f>D178/E178*100</f>
        <v>84.227407261413234</v>
      </c>
      <c r="R178">
        <f>E178/N178</f>
        <v>230.08953488372092</v>
      </c>
      <c r="S178" t="str">
        <f>LEFT(P178,FIND("/",P178)-1)</f>
        <v>film &amp; video</v>
      </c>
      <c r="T178" t="str">
        <f>RIGHT(P178,LEN(P178)-FIND("/",P178))</f>
        <v>documentary</v>
      </c>
    </row>
    <row r="179" spans="1:20" ht="44.25" hidden="1" x14ac:dyDescent="0.7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 s="9">
        <f>(((I179/60)/60)/24)+DATE(1970,1,1)</f>
        <v>42125.165972222225</v>
      </c>
      <c r="K179">
        <v>1427390901</v>
      </c>
      <c r="L179" s="9">
        <f>(((K179/60)/60)/24)+DATE(1970,1,1)</f>
        <v>42089.72802083334</v>
      </c>
      <c r="M179" t="b">
        <v>1</v>
      </c>
      <c r="N179">
        <v>142</v>
      </c>
      <c r="O179" t="b">
        <v>1</v>
      </c>
      <c r="P179" t="s">
        <v>8269</v>
      </c>
      <c r="Q179">
        <f>D179/E179*100</f>
        <v>99.364069952305243</v>
      </c>
      <c r="R179">
        <f>E179/N179</f>
        <v>141.74647887323943</v>
      </c>
      <c r="S179" t="str">
        <f>LEFT(P179,FIND("/",P179)-1)</f>
        <v>film &amp; video</v>
      </c>
      <c r="T179" t="str">
        <f>RIGHT(P179,LEN(P179)-FIND("/",P179))</f>
        <v>documentary</v>
      </c>
    </row>
    <row r="180" spans="1:20" ht="29.5" hidden="1" x14ac:dyDescent="0.7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 s="9">
        <f>(((I180/60)/60)/24)+DATE(1970,1,1)</f>
        <v>41768.875</v>
      </c>
      <c r="K180">
        <v>1394536048</v>
      </c>
      <c r="L180" s="9">
        <f>(((K180/60)/60)/24)+DATE(1970,1,1)</f>
        <v>41709.463518518518</v>
      </c>
      <c r="M180" t="b">
        <v>1</v>
      </c>
      <c r="N180">
        <v>2436</v>
      </c>
      <c r="O180" t="b">
        <v>1</v>
      </c>
      <c r="P180" t="s">
        <v>8269</v>
      </c>
      <c r="Q180">
        <f>D180/E180*100</f>
        <v>91.800041441161568</v>
      </c>
      <c r="R180">
        <f>E180/N180</f>
        <v>56.344351395730705</v>
      </c>
      <c r="S180" t="str">
        <f>LEFT(P180,FIND("/",P180)-1)</f>
        <v>film &amp; video</v>
      </c>
      <c r="T180" t="str">
        <f>RIGHT(P180,LEN(P180)-FIND("/",P180))</f>
        <v>documentary</v>
      </c>
    </row>
    <row r="181" spans="1:20" ht="59" hidden="1" x14ac:dyDescent="0.7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 s="9">
        <f>(((I181/60)/60)/24)+DATE(1970,1,1)</f>
        <v>40499.266898148147</v>
      </c>
      <c r="K181">
        <v>1287379460</v>
      </c>
      <c r="L181" s="9">
        <f>(((K181/60)/60)/24)+DATE(1970,1,1)</f>
        <v>40469.225231481483</v>
      </c>
      <c r="M181" t="b">
        <v>1</v>
      </c>
      <c r="N181">
        <v>244</v>
      </c>
      <c r="O181" t="b">
        <v>1</v>
      </c>
      <c r="P181" t="s">
        <v>8269</v>
      </c>
      <c r="Q181">
        <f>D181/E181*100</f>
        <v>55.880750478478923</v>
      </c>
      <c r="R181">
        <f>E181/N181</f>
        <v>73.341188524590166</v>
      </c>
      <c r="S181" t="str">
        <f>LEFT(P181,FIND("/",P181)-1)</f>
        <v>film &amp; video</v>
      </c>
      <c r="T181" t="str">
        <f>RIGHT(P181,LEN(P181)-FIND("/",P181))</f>
        <v>documentary</v>
      </c>
    </row>
    <row r="182" spans="1:20" ht="44.25" hidden="1" x14ac:dyDescent="0.7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 s="9">
        <f>(((I182/60)/60)/24)+DATE(1970,1,1)</f>
        <v>40657.959930555553</v>
      </c>
      <c r="K182">
        <v>1301007738</v>
      </c>
      <c r="L182" s="9">
        <f>(((K182/60)/60)/24)+DATE(1970,1,1)</f>
        <v>40626.959930555553</v>
      </c>
      <c r="M182" t="b">
        <v>1</v>
      </c>
      <c r="N182">
        <v>298</v>
      </c>
      <c r="O182" t="b">
        <v>1</v>
      </c>
      <c r="P182" t="s">
        <v>8269</v>
      </c>
      <c r="Q182">
        <f>D182/E182*100</f>
        <v>98.306532351106895</v>
      </c>
      <c r="R182">
        <f>E182/N182</f>
        <v>85.337785234899329</v>
      </c>
      <c r="S182" t="str">
        <f>LEFT(P182,FIND("/",P182)-1)</f>
        <v>film &amp; video</v>
      </c>
      <c r="T182" t="str">
        <f>RIGHT(P182,LEN(P182)-FIND("/",P182))</f>
        <v>documentary</v>
      </c>
    </row>
    <row r="183" spans="1:20" ht="44.25" hidden="1" x14ac:dyDescent="0.7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 s="9">
        <f>(((I183/60)/60)/24)+DATE(1970,1,1)</f>
        <v>41352.696006944447</v>
      </c>
      <c r="K183">
        <v>1360258935</v>
      </c>
      <c r="L183" s="9">
        <f>(((K183/60)/60)/24)+DATE(1970,1,1)</f>
        <v>41312.737673611111</v>
      </c>
      <c r="M183" t="b">
        <v>1</v>
      </c>
      <c r="N183">
        <v>251</v>
      </c>
      <c r="O183" t="b">
        <v>1</v>
      </c>
      <c r="P183" t="s">
        <v>8269</v>
      </c>
      <c r="Q183">
        <f>D183/E183*100</f>
        <v>84.221164778708896</v>
      </c>
      <c r="R183">
        <f>E183/N183</f>
        <v>61.496215139442228</v>
      </c>
      <c r="S183" t="str">
        <f>LEFT(P183,FIND("/",P183)-1)</f>
        <v>film &amp; video</v>
      </c>
      <c r="T183" t="str">
        <f>RIGHT(P183,LEN(P183)-FIND("/",P183))</f>
        <v>documentary</v>
      </c>
    </row>
    <row r="184" spans="1:20" ht="59" hidden="1" x14ac:dyDescent="0.7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 s="9">
        <f>(((I184/60)/60)/24)+DATE(1970,1,1)</f>
        <v>40963.856921296298</v>
      </c>
      <c r="K184">
        <v>1327523638</v>
      </c>
      <c r="L184" s="9">
        <f>(((K184/60)/60)/24)+DATE(1970,1,1)</f>
        <v>40933.856921296298</v>
      </c>
      <c r="M184" t="b">
        <v>1</v>
      </c>
      <c r="N184">
        <v>108</v>
      </c>
      <c r="O184" t="b">
        <v>1</v>
      </c>
      <c r="P184" t="s">
        <v>8269</v>
      </c>
      <c r="Q184">
        <f>D184/E184*100</f>
        <v>99.54210631096953</v>
      </c>
      <c r="R184">
        <f>E184/N184</f>
        <v>93.018518518518519</v>
      </c>
      <c r="S184" t="str">
        <f>LEFT(P184,FIND("/",P184)-1)</f>
        <v>film &amp; video</v>
      </c>
      <c r="T184" t="str">
        <f>RIGHT(P184,LEN(P184)-FIND("/",P184))</f>
        <v>documentary</v>
      </c>
    </row>
    <row r="185" spans="1:20" ht="44.25" hidden="1" x14ac:dyDescent="0.7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 s="9">
        <f>(((I185/60)/60)/24)+DATE(1970,1,1)</f>
        <v>41062.071134259262</v>
      </c>
      <c r="K185">
        <v>1336009346</v>
      </c>
      <c r="L185" s="9">
        <f>(((K185/60)/60)/24)+DATE(1970,1,1)</f>
        <v>41032.071134259262</v>
      </c>
      <c r="M185" t="b">
        <v>1</v>
      </c>
      <c r="N185">
        <v>82</v>
      </c>
      <c r="O185" t="b">
        <v>1</v>
      </c>
      <c r="P185" t="s">
        <v>8269</v>
      </c>
      <c r="Q185">
        <f>D185/E185*100</f>
        <v>72.744907856450041</v>
      </c>
      <c r="R185">
        <f>E185/N185</f>
        <v>50.292682926829265</v>
      </c>
      <c r="S185" t="str">
        <f>LEFT(P185,FIND("/",P185)-1)</f>
        <v>film &amp; video</v>
      </c>
      <c r="T185" t="str">
        <f>RIGHT(P185,LEN(P185)-FIND("/",P185))</f>
        <v>documentary</v>
      </c>
    </row>
    <row r="186" spans="1:20" ht="29.5" hidden="1" x14ac:dyDescent="0.7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 s="9">
        <f>(((I186/60)/60)/24)+DATE(1970,1,1)</f>
        <v>41153.083333333336</v>
      </c>
      <c r="K186">
        <v>1343096197</v>
      </c>
      <c r="L186" s="9">
        <f>(((K186/60)/60)/24)+DATE(1970,1,1)</f>
        <v>41114.094872685186</v>
      </c>
      <c r="M186" t="b">
        <v>1</v>
      </c>
      <c r="N186">
        <v>74</v>
      </c>
      <c r="O186" t="b">
        <v>1</v>
      </c>
      <c r="P186" t="s">
        <v>8269</v>
      </c>
      <c r="Q186">
        <f>D186/E186*100</f>
        <v>43.169121381411884</v>
      </c>
      <c r="R186">
        <f>E186/N186</f>
        <v>106.43243243243244</v>
      </c>
      <c r="S186" t="str">
        <f>LEFT(P186,FIND("/",P186)-1)</f>
        <v>film &amp; video</v>
      </c>
      <c r="T186" t="str">
        <f>RIGHT(P186,LEN(P186)-FIND("/",P186))</f>
        <v>documentary</v>
      </c>
    </row>
    <row r="187" spans="1:20" ht="44.25" hidden="1" x14ac:dyDescent="0.7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 s="9">
        <f>(((I187/60)/60)/24)+DATE(1970,1,1)</f>
        <v>40978.630196759259</v>
      </c>
      <c r="K187">
        <v>1328800049</v>
      </c>
      <c r="L187" s="9">
        <f>(((K187/60)/60)/24)+DATE(1970,1,1)</f>
        <v>40948.630196759259</v>
      </c>
      <c r="M187" t="b">
        <v>1</v>
      </c>
      <c r="N187">
        <v>189</v>
      </c>
      <c r="O187" t="b">
        <v>1</v>
      </c>
      <c r="P187" t="s">
        <v>8269</v>
      </c>
      <c r="Q187">
        <f>D187/E187*100</f>
        <v>76.726342710997443</v>
      </c>
      <c r="R187">
        <f>E187/N187</f>
        <v>51.719576719576722</v>
      </c>
      <c r="S187" t="str">
        <f>LEFT(P187,FIND("/",P187)-1)</f>
        <v>film &amp; video</v>
      </c>
      <c r="T187" t="str">
        <f>RIGHT(P187,LEN(P187)-FIND("/",P187))</f>
        <v>documentary</v>
      </c>
    </row>
    <row r="188" spans="1:20" ht="29.5" hidden="1" x14ac:dyDescent="0.7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 s="9">
        <f>(((I188/60)/60)/24)+DATE(1970,1,1)</f>
        <v>41353.795520833337</v>
      </c>
      <c r="K188">
        <v>1362081933</v>
      </c>
      <c r="L188" s="9">
        <f>(((K188/60)/60)/24)+DATE(1970,1,1)</f>
        <v>41333.837187500001</v>
      </c>
      <c r="M188" t="b">
        <v>1</v>
      </c>
      <c r="N188">
        <v>80</v>
      </c>
      <c r="O188" t="b">
        <v>1</v>
      </c>
      <c r="P188" t="s">
        <v>8269</v>
      </c>
      <c r="Q188">
        <f>D188/E188*100</f>
        <v>34.141345168999656</v>
      </c>
      <c r="R188">
        <f>E188/N188</f>
        <v>36.612499999999997</v>
      </c>
      <c r="S188" t="str">
        <f>LEFT(P188,FIND("/",P188)-1)</f>
        <v>film &amp; video</v>
      </c>
      <c r="T188" t="str">
        <f>RIGHT(P188,LEN(P188)-FIND("/",P188))</f>
        <v>documentary</v>
      </c>
    </row>
    <row r="189" spans="1:20" hidden="1" x14ac:dyDescent="0.7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 s="9">
        <f>(((I189/60)/60)/24)+DATE(1970,1,1)</f>
        <v>41312.944456018515</v>
      </c>
      <c r="K189">
        <v>1357684801</v>
      </c>
      <c r="L189" s="9">
        <f>(((K189/60)/60)/24)+DATE(1970,1,1)</f>
        <v>41282.944456018515</v>
      </c>
      <c r="M189" t="b">
        <v>1</v>
      </c>
      <c r="N189">
        <v>576</v>
      </c>
      <c r="O189" t="b">
        <v>1</v>
      </c>
      <c r="P189" t="s">
        <v>8269</v>
      </c>
      <c r="Q189">
        <f>D189/E189*100</f>
        <v>89.832584728460603</v>
      </c>
      <c r="R189">
        <f>E189/N189</f>
        <v>42.517361111111114</v>
      </c>
      <c r="S189" t="str">
        <f>LEFT(P189,FIND("/",P189)-1)</f>
        <v>film &amp; video</v>
      </c>
      <c r="T189" t="str">
        <f>RIGHT(P189,LEN(P189)-FIND("/",P189))</f>
        <v>documentary</v>
      </c>
    </row>
    <row r="190" spans="1:20" ht="44.25" hidden="1" x14ac:dyDescent="0.7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 s="9">
        <f>(((I190/60)/60)/24)+DATE(1970,1,1)</f>
        <v>40612.694560185184</v>
      </c>
      <c r="K190">
        <v>1295887210</v>
      </c>
      <c r="L190" s="9">
        <f>(((K190/60)/60)/24)+DATE(1970,1,1)</f>
        <v>40567.694560185184</v>
      </c>
      <c r="M190" t="b">
        <v>1</v>
      </c>
      <c r="N190">
        <v>202</v>
      </c>
      <c r="O190" t="b">
        <v>1</v>
      </c>
      <c r="P190" t="s">
        <v>8269</v>
      </c>
      <c r="Q190">
        <f>D190/E190*100</f>
        <v>94.726870855699403</v>
      </c>
      <c r="R190">
        <f>E190/N190</f>
        <v>62.712871287128714</v>
      </c>
      <c r="S190" t="str">
        <f>LEFT(P190,FIND("/",P190)-1)</f>
        <v>film &amp; video</v>
      </c>
      <c r="T190" t="str">
        <f>RIGHT(P190,LEN(P190)-FIND("/",P190))</f>
        <v>documentary</v>
      </c>
    </row>
    <row r="191" spans="1:20" ht="44.25" hidden="1" x14ac:dyDescent="0.7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 s="9">
        <f>(((I191/60)/60)/24)+DATE(1970,1,1)</f>
        <v>41155.751550925925</v>
      </c>
      <c r="K191">
        <v>1344880934</v>
      </c>
      <c r="L191" s="9">
        <f>(((K191/60)/60)/24)+DATE(1970,1,1)</f>
        <v>41134.751550925925</v>
      </c>
      <c r="M191" t="b">
        <v>1</v>
      </c>
      <c r="N191">
        <v>238</v>
      </c>
      <c r="O191" t="b">
        <v>1</v>
      </c>
      <c r="P191" t="s">
        <v>8269</v>
      </c>
      <c r="Q191">
        <f>D191/E191*100</f>
        <v>84.072863148061643</v>
      </c>
      <c r="R191">
        <f>E191/N191</f>
        <v>89.957983193277315</v>
      </c>
      <c r="S191" t="str">
        <f>LEFT(P191,FIND("/",P191)-1)</f>
        <v>film &amp; video</v>
      </c>
      <c r="T191" t="str">
        <f>RIGHT(P191,LEN(P191)-FIND("/",P191))</f>
        <v>documentary</v>
      </c>
    </row>
    <row r="192" spans="1:20" ht="44.25" hidden="1" x14ac:dyDescent="0.7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 s="9">
        <f>(((I192/60)/60)/24)+DATE(1970,1,1)</f>
        <v>40836.083333333336</v>
      </c>
      <c r="K192">
        <v>1317788623</v>
      </c>
      <c r="L192" s="9">
        <f>(((K192/60)/60)/24)+DATE(1970,1,1)</f>
        <v>40821.183136574073</v>
      </c>
      <c r="M192" t="b">
        <v>1</v>
      </c>
      <c r="N192">
        <v>36</v>
      </c>
      <c r="O192" t="b">
        <v>1</v>
      </c>
      <c r="P192" t="s">
        <v>8269</v>
      </c>
      <c r="Q192">
        <f>D192/E192*100</f>
        <v>96.034726156978365</v>
      </c>
      <c r="R192">
        <f>E192/N192</f>
        <v>28.924722222222222</v>
      </c>
      <c r="S192" t="str">
        <f>LEFT(P192,FIND("/",P192)-1)</f>
        <v>film &amp; video</v>
      </c>
      <c r="T192" t="str">
        <f>RIGHT(P192,LEN(P192)-FIND("/",P192))</f>
        <v>documentary</v>
      </c>
    </row>
    <row r="193" spans="1:20" ht="44.25" hidden="1" x14ac:dyDescent="0.7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 s="9">
        <f>(((I193/60)/60)/24)+DATE(1970,1,1)</f>
        <v>40909.332638888889</v>
      </c>
      <c r="K193">
        <v>1321852592</v>
      </c>
      <c r="L193" s="9">
        <f>(((K193/60)/60)/24)+DATE(1970,1,1)</f>
        <v>40868.219814814816</v>
      </c>
      <c r="M193" t="b">
        <v>1</v>
      </c>
      <c r="N193">
        <v>150</v>
      </c>
      <c r="O193" t="b">
        <v>1</v>
      </c>
      <c r="P193" t="s">
        <v>8269</v>
      </c>
      <c r="Q193">
        <f>D193/E193*100</f>
        <v>96.059956782625434</v>
      </c>
      <c r="R193">
        <f>E193/N193</f>
        <v>138.8022</v>
      </c>
      <c r="S193" t="str">
        <f>LEFT(P193,FIND("/",P193)-1)</f>
        <v>film &amp; video</v>
      </c>
      <c r="T193" t="str">
        <f>RIGHT(P193,LEN(P193)-FIND("/",P193))</f>
        <v>documentary</v>
      </c>
    </row>
    <row r="194" spans="1:20" ht="59" hidden="1" x14ac:dyDescent="0.7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 s="9">
        <f>(((I194/60)/60)/24)+DATE(1970,1,1)</f>
        <v>41378.877685185187</v>
      </c>
      <c r="K194">
        <v>1363381432</v>
      </c>
      <c r="L194" s="9">
        <f>(((K194/60)/60)/24)+DATE(1970,1,1)</f>
        <v>41348.877685185187</v>
      </c>
      <c r="M194" t="b">
        <v>1</v>
      </c>
      <c r="N194">
        <v>146</v>
      </c>
      <c r="O194" t="b">
        <v>1</v>
      </c>
      <c r="P194" t="s">
        <v>8269</v>
      </c>
      <c r="Q194">
        <f>D194/E194*100</f>
        <v>89.385474860335194</v>
      </c>
      <c r="R194">
        <f>E194/N194</f>
        <v>61.301369863013697</v>
      </c>
      <c r="S194" t="str">
        <f>LEFT(P194,FIND("/",P194)-1)</f>
        <v>film &amp; video</v>
      </c>
      <c r="T194" t="str">
        <f>RIGHT(P194,LEN(P194)-FIND("/",P194))</f>
        <v>documentary</v>
      </c>
    </row>
    <row r="195" spans="1:20" ht="59" hidden="1" x14ac:dyDescent="0.7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 s="9">
        <f>(((I195/60)/60)/24)+DATE(1970,1,1)</f>
        <v>40401.665972222225</v>
      </c>
      <c r="K195">
        <v>1277702894</v>
      </c>
      <c r="L195" s="9">
        <f>(((K195/60)/60)/24)+DATE(1970,1,1)</f>
        <v>40357.227939814817</v>
      </c>
      <c r="M195" t="b">
        <v>1</v>
      </c>
      <c r="N195">
        <v>222</v>
      </c>
      <c r="O195" t="b">
        <v>1</v>
      </c>
      <c r="P195" t="s">
        <v>8269</v>
      </c>
      <c r="Q195">
        <f>D195/E195*100</f>
        <v>95.478798090424036</v>
      </c>
      <c r="R195">
        <f>E195/N195</f>
        <v>80.202702702702709</v>
      </c>
      <c r="S195" t="str">
        <f>LEFT(P195,FIND("/",P195)-1)</f>
        <v>film &amp; video</v>
      </c>
      <c r="T195" t="str">
        <f>RIGHT(P195,LEN(P195)-FIND("/",P195))</f>
        <v>documentary</v>
      </c>
    </row>
    <row r="196" spans="1:20" ht="44.25" hidden="1" x14ac:dyDescent="0.7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 s="9">
        <f>(((I196/60)/60)/24)+DATE(1970,1,1)</f>
        <v>41334.833194444444</v>
      </c>
      <c r="K196">
        <v>1359575988</v>
      </c>
      <c r="L196" s="9">
        <f>(((K196/60)/60)/24)+DATE(1970,1,1)</f>
        <v>41304.833194444444</v>
      </c>
      <c r="M196" t="b">
        <v>1</v>
      </c>
      <c r="N196">
        <v>120</v>
      </c>
      <c r="O196" t="b">
        <v>1</v>
      </c>
      <c r="P196" t="s">
        <v>8269</v>
      </c>
      <c r="Q196">
        <f>D196/E196*100</f>
        <v>25.963910164870828</v>
      </c>
      <c r="R196">
        <f>E196/N196</f>
        <v>32.095833333333331</v>
      </c>
      <c r="S196" t="str">
        <f>LEFT(P196,FIND("/",P196)-1)</f>
        <v>film &amp; video</v>
      </c>
      <c r="T196" t="str">
        <f>RIGHT(P196,LEN(P196)-FIND("/",P196))</f>
        <v>documentary</v>
      </c>
    </row>
    <row r="197" spans="1:20" ht="44.25" hidden="1" x14ac:dyDescent="0.7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 s="9">
        <f>(((I197/60)/60)/24)+DATE(1970,1,1)</f>
        <v>41143.77238425926</v>
      </c>
      <c r="K197">
        <v>1343068334</v>
      </c>
      <c r="L197" s="9">
        <f>(((K197/60)/60)/24)+DATE(1970,1,1)</f>
        <v>41113.77238425926</v>
      </c>
      <c r="M197" t="b">
        <v>1</v>
      </c>
      <c r="N197">
        <v>126</v>
      </c>
      <c r="O197" t="b">
        <v>1</v>
      </c>
      <c r="P197" t="s">
        <v>8269</v>
      </c>
      <c r="Q197">
        <f>D197/E197*100</f>
        <v>98.767383059418449</v>
      </c>
      <c r="R197">
        <f>E197/N197</f>
        <v>200.88888888888889</v>
      </c>
      <c r="S197" t="str">
        <f>LEFT(P197,FIND("/",P197)-1)</f>
        <v>film &amp; video</v>
      </c>
      <c r="T197" t="str">
        <f>RIGHT(P197,LEN(P197)-FIND("/",P197))</f>
        <v>documentary</v>
      </c>
    </row>
    <row r="198" spans="1:20" ht="29.5" hidden="1" x14ac:dyDescent="0.7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 s="9">
        <f>(((I198/60)/60)/24)+DATE(1970,1,1)</f>
        <v>41984.207638888889</v>
      </c>
      <c r="K198">
        <v>1415398197</v>
      </c>
      <c r="L198" s="9">
        <f>(((K198/60)/60)/24)+DATE(1970,1,1)</f>
        <v>41950.923576388886</v>
      </c>
      <c r="M198" t="b">
        <v>1</v>
      </c>
      <c r="N198">
        <v>158</v>
      </c>
      <c r="O198" t="b">
        <v>1</v>
      </c>
      <c r="P198" t="s">
        <v>8269</v>
      </c>
      <c r="Q198">
        <f>D198/E198*100</f>
        <v>87.894058361654743</v>
      </c>
      <c r="R198">
        <f>E198/N198</f>
        <v>108.01265822784811</v>
      </c>
      <c r="S198" t="str">
        <f>LEFT(P198,FIND("/",P198)-1)</f>
        <v>film &amp; video</v>
      </c>
      <c r="T198" t="str">
        <f>RIGHT(P198,LEN(P198)-FIND("/",P198))</f>
        <v>documentary</v>
      </c>
    </row>
    <row r="199" spans="1:20" ht="44.25" hidden="1" x14ac:dyDescent="0.7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 s="9">
        <f>(((I199/60)/60)/24)+DATE(1970,1,1)</f>
        <v>41619.676886574074</v>
      </c>
      <c r="K199">
        <v>1384186483</v>
      </c>
      <c r="L199" s="9">
        <f>(((K199/60)/60)/24)+DATE(1970,1,1)</f>
        <v>41589.676886574074</v>
      </c>
      <c r="M199" t="b">
        <v>1</v>
      </c>
      <c r="N199">
        <v>316</v>
      </c>
      <c r="O199" t="b">
        <v>1</v>
      </c>
      <c r="P199" t="s">
        <v>8269</v>
      </c>
      <c r="Q199">
        <f>D199/E199*100</f>
        <v>99.203068681591219</v>
      </c>
      <c r="R199">
        <f>E199/N199</f>
        <v>95.699367088607602</v>
      </c>
      <c r="S199" t="str">
        <f>LEFT(P199,FIND("/",P199)-1)</f>
        <v>film &amp; video</v>
      </c>
      <c r="T199" t="str">
        <f>RIGHT(P199,LEN(P199)-FIND("/",P199))</f>
        <v>documentary</v>
      </c>
    </row>
    <row r="200" spans="1:20" ht="44.25" hidden="1" x14ac:dyDescent="0.7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 s="9">
        <f>(((I200/60)/60)/24)+DATE(1970,1,1)</f>
        <v>41359.997118055559</v>
      </c>
      <c r="K200">
        <v>1361753751</v>
      </c>
      <c r="L200" s="9">
        <f>(((K200/60)/60)/24)+DATE(1970,1,1)</f>
        <v>41330.038784722223</v>
      </c>
      <c r="M200" t="b">
        <v>1</v>
      </c>
      <c r="N200">
        <v>284</v>
      </c>
      <c r="O200" t="b">
        <v>1</v>
      </c>
      <c r="P200" t="s">
        <v>8269</v>
      </c>
      <c r="Q200">
        <f>D200/E200*100</f>
        <v>35.295778624876469</v>
      </c>
      <c r="R200">
        <f>E200/N200</f>
        <v>49.880281690140848</v>
      </c>
      <c r="S200" t="str">
        <f>LEFT(P200,FIND("/",P200)-1)</f>
        <v>film &amp; video</v>
      </c>
      <c r="T200" t="str">
        <f>RIGHT(P200,LEN(P200)-FIND("/",P200))</f>
        <v>documentary</v>
      </c>
    </row>
    <row r="201" spans="1:20" ht="59" hidden="1" x14ac:dyDescent="0.7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 s="9">
        <f>(((I201/60)/60)/24)+DATE(1970,1,1)</f>
        <v>40211.332638888889</v>
      </c>
      <c r="K201">
        <v>1257538029</v>
      </c>
      <c r="L201" s="9">
        <f>(((K201/60)/60)/24)+DATE(1970,1,1)</f>
        <v>40123.83829861111</v>
      </c>
      <c r="M201" t="b">
        <v>1</v>
      </c>
      <c r="N201">
        <v>51</v>
      </c>
      <c r="O201" t="b">
        <v>1</v>
      </c>
      <c r="P201" t="s">
        <v>8269</v>
      </c>
      <c r="Q201">
        <f>D201/E201*100</f>
        <v>88.746893858714941</v>
      </c>
      <c r="R201">
        <f>E201/N201</f>
        <v>110.47058823529412</v>
      </c>
      <c r="S201" t="str">
        <f>LEFT(P201,FIND("/",P201)-1)</f>
        <v>film &amp; video</v>
      </c>
      <c r="T201" t="str">
        <f>RIGHT(P201,LEN(P201)-FIND("/",P201))</f>
        <v>documentary</v>
      </c>
    </row>
    <row r="202" spans="1:20" ht="44.25" hidden="1" x14ac:dyDescent="0.7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 s="9">
        <f>(((I202/60)/60)/24)+DATE(1970,1,1)</f>
        <v>42360.958333333328</v>
      </c>
      <c r="K202">
        <v>1448284433</v>
      </c>
      <c r="L202" s="9">
        <f>(((K202/60)/60)/24)+DATE(1970,1,1)</f>
        <v>42331.551307870366</v>
      </c>
      <c r="M202" t="b">
        <v>1</v>
      </c>
      <c r="N202">
        <v>158</v>
      </c>
      <c r="O202" t="b">
        <v>1</v>
      </c>
      <c r="P202" t="s">
        <v>8269</v>
      </c>
      <c r="Q202">
        <f>D202/E202*100</f>
        <v>93.826233814974671</v>
      </c>
      <c r="R202">
        <f>E202/N202</f>
        <v>134.91139240506328</v>
      </c>
      <c r="S202" t="str">
        <f>LEFT(P202,FIND("/",P202)-1)</f>
        <v>film &amp; video</v>
      </c>
      <c r="T202" t="str">
        <f>RIGHT(P202,LEN(P202)-FIND("/",P202))</f>
        <v>documentary</v>
      </c>
    </row>
    <row r="203" spans="1:20" ht="44.25" hidden="1" x14ac:dyDescent="0.7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 s="9">
        <f>(((I203/60)/60)/24)+DATE(1970,1,1)</f>
        <v>42682.488263888896</v>
      </c>
      <c r="K203">
        <v>1475577786</v>
      </c>
      <c r="L203" s="9">
        <f>(((K203/60)/60)/24)+DATE(1970,1,1)</f>
        <v>42647.446597222224</v>
      </c>
      <c r="M203" t="b">
        <v>1</v>
      </c>
      <c r="N203">
        <v>337</v>
      </c>
      <c r="O203" t="b">
        <v>1</v>
      </c>
      <c r="P203" t="s">
        <v>8269</v>
      </c>
      <c r="Q203">
        <f>D203/E203*100</f>
        <v>97.406211733273963</v>
      </c>
      <c r="R203">
        <f>E203/N203</f>
        <v>106.62314540059347</v>
      </c>
      <c r="S203" t="str">
        <f>LEFT(P203,FIND("/",P203)-1)</f>
        <v>film &amp; video</v>
      </c>
      <c r="T203" t="str">
        <f>RIGHT(P203,LEN(P203)-FIND("/",P203))</f>
        <v>documentary</v>
      </c>
    </row>
    <row r="204" spans="1:20" ht="44.25" hidden="1" x14ac:dyDescent="0.7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 s="9">
        <f>(((I204/60)/60)/24)+DATE(1970,1,1)</f>
        <v>42503.57</v>
      </c>
      <c r="K204">
        <v>1460554848</v>
      </c>
      <c r="L204" s="9">
        <f>(((K204/60)/60)/24)+DATE(1970,1,1)</f>
        <v>42473.57</v>
      </c>
      <c r="M204" t="b">
        <v>1</v>
      </c>
      <c r="N204">
        <v>186</v>
      </c>
      <c r="O204" t="b">
        <v>1</v>
      </c>
      <c r="P204" t="s">
        <v>8269</v>
      </c>
      <c r="Q204">
        <f>D204/E204*100</f>
        <v>92.668099933278967</v>
      </c>
      <c r="R204">
        <f>E204/N204</f>
        <v>145.04301075268816</v>
      </c>
      <c r="S204" t="str">
        <f>LEFT(P204,FIND("/",P204)-1)</f>
        <v>film &amp; video</v>
      </c>
      <c r="T204" t="str">
        <f>RIGHT(P204,LEN(P204)-FIND("/",P204))</f>
        <v>documentary</v>
      </c>
    </row>
    <row r="205" spans="1:20" ht="44.25" hidden="1" x14ac:dyDescent="0.7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 s="9">
        <f>(((I205/60)/60)/24)+DATE(1970,1,1)</f>
        <v>42725.332638888889</v>
      </c>
      <c r="K205">
        <v>1479886966</v>
      </c>
      <c r="L205" s="9">
        <f>(((K205/60)/60)/24)+DATE(1970,1,1)</f>
        <v>42697.32136574074</v>
      </c>
      <c r="M205" t="b">
        <v>1</v>
      </c>
      <c r="N205">
        <v>58</v>
      </c>
      <c r="O205" t="b">
        <v>1</v>
      </c>
      <c r="P205" t="s">
        <v>8269</v>
      </c>
      <c r="Q205">
        <f>D205/E205*100</f>
        <v>81.251880830574791</v>
      </c>
      <c r="R205">
        <f>E205/N205</f>
        <v>114.58620689655173</v>
      </c>
      <c r="S205" t="str">
        <f>LEFT(P205,FIND("/",P205)-1)</f>
        <v>film &amp; video</v>
      </c>
      <c r="T205" t="str">
        <f>RIGHT(P205,LEN(P205)-FIND("/",P205))</f>
        <v>documentary</v>
      </c>
    </row>
    <row r="206" spans="1:20" ht="44.25" hidden="1" x14ac:dyDescent="0.7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 s="9">
        <f>(((I206/60)/60)/24)+DATE(1970,1,1)</f>
        <v>42217.626250000001</v>
      </c>
      <c r="K206">
        <v>1435590108</v>
      </c>
      <c r="L206" s="9">
        <f>(((K206/60)/60)/24)+DATE(1970,1,1)</f>
        <v>42184.626250000001</v>
      </c>
      <c r="M206" t="b">
        <v>1</v>
      </c>
      <c r="N206">
        <v>82</v>
      </c>
      <c r="O206" t="b">
        <v>1</v>
      </c>
      <c r="P206" t="s">
        <v>8269</v>
      </c>
      <c r="Q206">
        <f>D206/E206*100</f>
        <v>98.425196850393704</v>
      </c>
      <c r="R206">
        <f>E206/N206</f>
        <v>105.3170731707317</v>
      </c>
      <c r="S206" t="str">
        <f>LEFT(P206,FIND("/",P206)-1)</f>
        <v>film &amp; video</v>
      </c>
      <c r="T206" t="str">
        <f>RIGHT(P206,LEN(P206)-FIND("/",P206))</f>
        <v>documentary</v>
      </c>
    </row>
    <row r="207" spans="1:20" ht="44.25" hidden="1" x14ac:dyDescent="0.7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 s="9">
        <f>(((I207/60)/60)/24)+DATE(1970,1,1)</f>
        <v>42724.187881944439</v>
      </c>
      <c r="K207">
        <v>1479184233</v>
      </c>
      <c r="L207" s="9">
        <f>(((K207/60)/60)/24)+DATE(1970,1,1)</f>
        <v>42689.187881944439</v>
      </c>
      <c r="M207" t="b">
        <v>1</v>
      </c>
      <c r="N207">
        <v>736</v>
      </c>
      <c r="O207" t="b">
        <v>1</v>
      </c>
      <c r="P207" t="s">
        <v>8269</v>
      </c>
      <c r="Q207">
        <f>D207/E207*100</f>
        <v>95.789110693896319</v>
      </c>
      <c r="R207">
        <f>E207/N207</f>
        <v>70.921195652173907</v>
      </c>
      <c r="S207" t="str">
        <f>LEFT(P207,FIND("/",P207)-1)</f>
        <v>film &amp; video</v>
      </c>
      <c r="T207" t="str">
        <f>RIGHT(P207,LEN(P207)-FIND("/",P207))</f>
        <v>documentary</v>
      </c>
    </row>
    <row r="208" spans="1:20" ht="44.25" hidden="1" x14ac:dyDescent="0.7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 s="9">
        <f>(((I208/60)/60)/24)+DATE(1970,1,1)</f>
        <v>42808.956250000003</v>
      </c>
      <c r="K208">
        <v>1486625606</v>
      </c>
      <c r="L208" s="9">
        <f>(((K208/60)/60)/24)+DATE(1970,1,1)</f>
        <v>42775.314884259264</v>
      </c>
      <c r="M208" t="b">
        <v>1</v>
      </c>
      <c r="N208">
        <v>1151</v>
      </c>
      <c r="O208" t="b">
        <v>1</v>
      </c>
      <c r="P208" t="s">
        <v>8269</v>
      </c>
      <c r="Q208">
        <f>D208/E208*100</f>
        <v>88.550638568171593</v>
      </c>
      <c r="R208">
        <f>E208/N208</f>
        <v>147.17167680278018</v>
      </c>
      <c r="S208" t="str">
        <f>LEFT(P208,FIND("/",P208)-1)</f>
        <v>film &amp; video</v>
      </c>
      <c r="T208" t="str">
        <f>RIGHT(P208,LEN(P208)-FIND("/",P208))</f>
        <v>documentary</v>
      </c>
    </row>
    <row r="209" spans="1:20" ht="44.25" hidden="1" x14ac:dyDescent="0.7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 s="9">
        <f>(((I209/60)/60)/24)+DATE(1970,1,1)</f>
        <v>42085.333333333328</v>
      </c>
      <c r="K209">
        <v>1424669929</v>
      </c>
      <c r="L209" s="9">
        <f>(((K209/60)/60)/24)+DATE(1970,1,1)</f>
        <v>42058.235289351855</v>
      </c>
      <c r="M209" t="b">
        <v>1</v>
      </c>
      <c r="N209">
        <v>34</v>
      </c>
      <c r="O209" t="b">
        <v>1</v>
      </c>
      <c r="P209" t="s">
        <v>8269</v>
      </c>
      <c r="Q209">
        <f>D209/E209*100</f>
        <v>73.313782991202345</v>
      </c>
      <c r="R209">
        <f>E209/N209</f>
        <v>160.47058823529412</v>
      </c>
      <c r="S209" t="str">
        <f>LEFT(P209,FIND("/",P209)-1)</f>
        <v>film &amp; video</v>
      </c>
      <c r="T209" t="str">
        <f>RIGHT(P209,LEN(P209)-FIND("/",P209))</f>
        <v>documentary</v>
      </c>
    </row>
    <row r="210" spans="1:20" ht="44.25" hidden="1" x14ac:dyDescent="0.7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 s="9">
        <f>(((I210/60)/60)/24)+DATE(1970,1,1)</f>
        <v>42309.166666666672</v>
      </c>
      <c r="K210">
        <v>1443739388</v>
      </c>
      <c r="L210" s="9">
        <f>(((K210/60)/60)/24)+DATE(1970,1,1)</f>
        <v>42278.946620370371</v>
      </c>
      <c r="M210" t="b">
        <v>1</v>
      </c>
      <c r="N210">
        <v>498</v>
      </c>
      <c r="O210" t="b">
        <v>1</v>
      </c>
      <c r="P210" t="s">
        <v>8269</v>
      </c>
      <c r="Q210">
        <f>D210/E210*100</f>
        <v>96.511681773961925</v>
      </c>
      <c r="R210">
        <f>E210/N210</f>
        <v>156.04578313253012</v>
      </c>
      <c r="S210" t="str">
        <f>LEFT(P210,FIND("/",P210)-1)</f>
        <v>film &amp; video</v>
      </c>
      <c r="T210" t="str">
        <f>RIGHT(P210,LEN(P210)-FIND("/",P210))</f>
        <v>documentary</v>
      </c>
    </row>
    <row r="211" spans="1:20" ht="44.25" hidden="1" x14ac:dyDescent="0.7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 s="9">
        <f>(((I211/60)/60)/24)+DATE(1970,1,1)</f>
        <v>42315.166666666672</v>
      </c>
      <c r="K211">
        <v>1444821127</v>
      </c>
      <c r="L211" s="9">
        <f>(((K211/60)/60)/24)+DATE(1970,1,1)</f>
        <v>42291.46674768519</v>
      </c>
      <c r="M211" t="b">
        <v>1</v>
      </c>
      <c r="N211">
        <v>167</v>
      </c>
      <c r="O211" t="b">
        <v>1</v>
      </c>
      <c r="P211" t="s">
        <v>8269</v>
      </c>
      <c r="Q211">
        <f>D211/E211*100</f>
        <v>94.786729857819907</v>
      </c>
      <c r="R211">
        <f>E211/N211</f>
        <v>63.17365269461078</v>
      </c>
      <c r="S211" t="str">
        <f>LEFT(P211,FIND("/",P211)-1)</f>
        <v>film &amp; video</v>
      </c>
      <c r="T211" t="str">
        <f>RIGHT(P211,LEN(P211)-FIND("/",P211))</f>
        <v>documentary</v>
      </c>
    </row>
    <row r="212" spans="1:20" ht="44.25" hidden="1" x14ac:dyDescent="0.7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 s="9">
        <f>(((I212/60)/60)/24)+DATE(1970,1,1)</f>
        <v>41411.165972222225</v>
      </c>
      <c r="K212">
        <v>1366028563</v>
      </c>
      <c r="L212" s="9">
        <f>(((K212/60)/60)/24)+DATE(1970,1,1)</f>
        <v>41379.515775462962</v>
      </c>
      <c r="M212" t="b">
        <v>1</v>
      </c>
      <c r="N212">
        <v>340</v>
      </c>
      <c r="O212" t="b">
        <v>1</v>
      </c>
      <c r="P212" t="s">
        <v>8269</v>
      </c>
      <c r="Q212">
        <f>D212/E212*100</f>
        <v>98.204264870931539</v>
      </c>
      <c r="R212">
        <f>E212/N212</f>
        <v>104.82352941176471</v>
      </c>
      <c r="S212" t="str">
        <f>LEFT(P212,FIND("/",P212)-1)</f>
        <v>film &amp; video</v>
      </c>
      <c r="T212" t="str">
        <f>RIGHT(P212,LEN(P212)-FIND("/",P212))</f>
        <v>documentary</v>
      </c>
    </row>
    <row r="213" spans="1:20" ht="44.25" hidden="1" x14ac:dyDescent="0.7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 s="9">
        <f>(((I213/60)/60)/24)+DATE(1970,1,1)</f>
        <v>42538.581412037034</v>
      </c>
      <c r="K213">
        <v>1463493434</v>
      </c>
      <c r="L213" s="9">
        <f>(((K213/60)/60)/24)+DATE(1970,1,1)</f>
        <v>42507.581412037034</v>
      </c>
      <c r="M213" t="b">
        <v>1</v>
      </c>
      <c r="N213">
        <v>438</v>
      </c>
      <c r="O213" t="b">
        <v>1</v>
      </c>
      <c r="P213" t="s">
        <v>8269</v>
      </c>
      <c r="Q213">
        <f>D213/E213*100</f>
        <v>93.804230570798737</v>
      </c>
      <c r="R213">
        <f>E213/N213</f>
        <v>97.356164383561648</v>
      </c>
      <c r="S213" t="str">
        <f>LEFT(P213,FIND("/",P213)-1)</f>
        <v>film &amp; video</v>
      </c>
      <c r="T213" t="str">
        <f>RIGHT(P213,LEN(P213)-FIND("/",P213))</f>
        <v>documentary</v>
      </c>
    </row>
    <row r="214" spans="1:20" ht="44.25" hidden="1" x14ac:dyDescent="0.7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 s="9">
        <f>(((I214/60)/60)/24)+DATE(1970,1,1)</f>
        <v>42305.333333333328</v>
      </c>
      <c r="K214">
        <v>1442420377</v>
      </c>
      <c r="L214" s="9">
        <f>(((K214/60)/60)/24)+DATE(1970,1,1)</f>
        <v>42263.680289351847</v>
      </c>
      <c r="M214" t="b">
        <v>1</v>
      </c>
      <c r="N214">
        <v>555</v>
      </c>
      <c r="O214" t="b">
        <v>1</v>
      </c>
      <c r="P214" t="s">
        <v>8269</v>
      </c>
      <c r="Q214">
        <f>D214/E214*100</f>
        <v>88.483829580144231</v>
      </c>
      <c r="R214">
        <f>E214/N214</f>
        <v>203.63063063063063</v>
      </c>
      <c r="S214" t="str">
        <f>LEFT(P214,FIND("/",P214)-1)</f>
        <v>film &amp; video</v>
      </c>
      <c r="T214" t="str">
        <f>RIGHT(P214,LEN(P214)-FIND("/",P214))</f>
        <v>documentary</v>
      </c>
    </row>
    <row r="215" spans="1:20" ht="44.25" hidden="1" x14ac:dyDescent="0.7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 s="9">
        <f>(((I215/60)/60)/24)+DATE(1970,1,1)</f>
        <v>42467.59480324074</v>
      </c>
      <c r="K215">
        <v>1457450191</v>
      </c>
      <c r="L215" s="9">
        <f>(((K215/60)/60)/24)+DATE(1970,1,1)</f>
        <v>42437.636469907404</v>
      </c>
      <c r="M215" t="b">
        <v>1</v>
      </c>
      <c r="N215">
        <v>266</v>
      </c>
      <c r="O215" t="b">
        <v>1</v>
      </c>
      <c r="P215" t="s">
        <v>8269</v>
      </c>
      <c r="Q215">
        <f>D215/E215*100</f>
        <v>79.854664510590723</v>
      </c>
      <c r="R215">
        <f>E215/N215</f>
        <v>188.31203007518798</v>
      </c>
      <c r="S215" t="str">
        <f>LEFT(P215,FIND("/",P215)-1)</f>
        <v>film &amp; video</v>
      </c>
      <c r="T215" t="str">
        <f>RIGHT(P215,LEN(P215)-FIND("/",P215))</f>
        <v>documentary</v>
      </c>
    </row>
    <row r="216" spans="1:20" ht="59" hidden="1" x14ac:dyDescent="0.7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 s="9">
        <f>(((I216/60)/60)/24)+DATE(1970,1,1)</f>
        <v>42139.791666666672</v>
      </c>
      <c r="K216">
        <v>1428423757</v>
      </c>
      <c r="L216" s="9">
        <f>(((K216/60)/60)/24)+DATE(1970,1,1)</f>
        <v>42101.682372685187</v>
      </c>
      <c r="M216" t="b">
        <v>1</v>
      </c>
      <c r="N216">
        <v>69</v>
      </c>
      <c r="O216" t="b">
        <v>1</v>
      </c>
      <c r="P216" t="s">
        <v>8269</v>
      </c>
      <c r="Q216">
        <f>D216/E216*100</f>
        <v>98.823994465856316</v>
      </c>
      <c r="R216">
        <f>E216/N216</f>
        <v>146.65217391304347</v>
      </c>
      <c r="S216" t="str">
        <f>LEFT(P216,FIND("/",P216)-1)</f>
        <v>film &amp; video</v>
      </c>
      <c r="T216" t="str">
        <f>RIGHT(P216,LEN(P216)-FIND("/",P216))</f>
        <v>documentary</v>
      </c>
    </row>
    <row r="217" spans="1:20" ht="44.25" hidden="1" x14ac:dyDescent="0.7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 s="9">
        <f>(((I217/60)/60)/24)+DATE(1970,1,1)</f>
        <v>42132.916666666672</v>
      </c>
      <c r="K217">
        <v>1428428515</v>
      </c>
      <c r="L217" s="9">
        <f>(((K217/60)/60)/24)+DATE(1970,1,1)</f>
        <v>42101.737442129626</v>
      </c>
      <c r="M217" t="b">
        <v>1</v>
      </c>
      <c r="N217">
        <v>80</v>
      </c>
      <c r="O217" t="b">
        <v>1</v>
      </c>
      <c r="P217" t="s">
        <v>8269</v>
      </c>
      <c r="Q217">
        <f>D217/E217*100</f>
        <v>97.309673726388084</v>
      </c>
      <c r="R217">
        <f>E217/N217</f>
        <v>109.1875</v>
      </c>
      <c r="S217" t="str">
        <f>LEFT(P217,FIND("/",P217)-1)</f>
        <v>film &amp; video</v>
      </c>
      <c r="T217" t="str">
        <f>RIGHT(P217,LEN(P217)-FIND("/",P217))</f>
        <v>documentary</v>
      </c>
    </row>
    <row r="218" spans="1:20" ht="44.25" hidden="1" x14ac:dyDescent="0.7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 s="9">
        <f>(((I218/60)/60)/24)+DATE(1970,1,1)</f>
        <v>42321.637939814813</v>
      </c>
      <c r="K218">
        <v>1444832318</v>
      </c>
      <c r="L218" s="9">
        <f>(((K218/60)/60)/24)+DATE(1970,1,1)</f>
        <v>42291.596273148149</v>
      </c>
      <c r="M218" t="b">
        <v>1</v>
      </c>
      <c r="N218">
        <v>493</v>
      </c>
      <c r="O218" t="b">
        <v>1</v>
      </c>
      <c r="P218" t="s">
        <v>8269</v>
      </c>
      <c r="Q218">
        <f>D218/E218*100</f>
        <v>85.587772314615179</v>
      </c>
      <c r="R218">
        <f>E218/N218</f>
        <v>59.249046653144013</v>
      </c>
      <c r="S218" t="str">
        <f>LEFT(P218,FIND("/",P218)-1)</f>
        <v>film &amp; video</v>
      </c>
      <c r="T218" t="str">
        <f>RIGHT(P218,LEN(P218)-FIND("/",P218))</f>
        <v>documentary</v>
      </c>
    </row>
    <row r="219" spans="1:20" ht="44.25" hidden="1" x14ac:dyDescent="0.7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 s="9">
        <f>(((I219/60)/60)/24)+DATE(1970,1,1)</f>
        <v>42077.086898148147</v>
      </c>
      <c r="K219">
        <v>1423710308</v>
      </c>
      <c r="L219" s="9">
        <f>(((K219/60)/60)/24)+DATE(1970,1,1)</f>
        <v>42047.128564814819</v>
      </c>
      <c r="M219" t="b">
        <v>1</v>
      </c>
      <c r="N219">
        <v>31</v>
      </c>
      <c r="O219" t="b">
        <v>1</v>
      </c>
      <c r="P219" t="s">
        <v>8269</v>
      </c>
      <c r="Q219">
        <f>D219/E219*100</f>
        <v>98.845159058335113</v>
      </c>
      <c r="R219">
        <f>E219/N219</f>
        <v>97.904838709677421</v>
      </c>
      <c r="S219" t="str">
        <f>LEFT(P219,FIND("/",P219)-1)</f>
        <v>film &amp; video</v>
      </c>
      <c r="T219" t="str">
        <f>RIGHT(P219,LEN(P219)-FIND("/",P219))</f>
        <v>documentary</v>
      </c>
    </row>
    <row r="220" spans="1:20" ht="44.25" hidden="1" x14ac:dyDescent="0.7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 s="9">
        <f>(((I220/60)/60)/24)+DATE(1970,1,1)</f>
        <v>42616.041666666672</v>
      </c>
      <c r="K220">
        <v>1468001290</v>
      </c>
      <c r="L220" s="9">
        <f>(((K220/60)/60)/24)+DATE(1970,1,1)</f>
        <v>42559.755671296298</v>
      </c>
      <c r="M220" t="b">
        <v>1</v>
      </c>
      <c r="N220">
        <v>236</v>
      </c>
      <c r="O220" t="b">
        <v>1</v>
      </c>
      <c r="P220" t="s">
        <v>8269</v>
      </c>
      <c r="Q220">
        <f>D220/E220*100</f>
        <v>90.798811625153448</v>
      </c>
      <c r="R220">
        <f>E220/N220</f>
        <v>70.000169491525426</v>
      </c>
      <c r="S220" t="str">
        <f>LEFT(P220,FIND("/",P220)-1)</f>
        <v>film &amp; video</v>
      </c>
      <c r="T220" t="str">
        <f>RIGHT(P220,LEN(P220)-FIND("/",P220))</f>
        <v>documentary</v>
      </c>
    </row>
    <row r="221" spans="1:20" ht="44.25" hidden="1" x14ac:dyDescent="0.7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 s="9">
        <f>(((I221/60)/60)/24)+DATE(1970,1,1)</f>
        <v>42123.760046296295</v>
      </c>
      <c r="K221">
        <v>1427739268</v>
      </c>
      <c r="L221" s="9">
        <f>(((K221/60)/60)/24)+DATE(1970,1,1)</f>
        <v>42093.760046296295</v>
      </c>
      <c r="M221" t="b">
        <v>1</v>
      </c>
      <c r="N221">
        <v>89</v>
      </c>
      <c r="O221" t="b">
        <v>1</v>
      </c>
      <c r="P221" t="s">
        <v>8269</v>
      </c>
      <c r="Q221">
        <f>D221/E221*100</f>
        <v>92.521202775636084</v>
      </c>
      <c r="R221">
        <f>E221/N221</f>
        <v>72.865168539325836</v>
      </c>
      <c r="S221" t="str">
        <f>LEFT(P221,FIND("/",P221)-1)</f>
        <v>film &amp; video</v>
      </c>
      <c r="T221" t="str">
        <f>RIGHT(P221,LEN(P221)-FIND("/",P221))</f>
        <v>documentary</v>
      </c>
    </row>
    <row r="222" spans="1:20" ht="44.25" hidden="1" x14ac:dyDescent="0.7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 s="9">
        <f>(((I222/60)/60)/24)+DATE(1970,1,1)</f>
        <v>42802.875</v>
      </c>
      <c r="K222">
        <v>1486397007</v>
      </c>
      <c r="L222" s="9">
        <f>(((K222/60)/60)/24)+DATE(1970,1,1)</f>
        <v>42772.669062500005</v>
      </c>
      <c r="M222" t="b">
        <v>1</v>
      </c>
      <c r="N222">
        <v>299</v>
      </c>
      <c r="O222" t="b">
        <v>1</v>
      </c>
      <c r="P222" t="s">
        <v>8269</v>
      </c>
      <c r="Q222">
        <f>D222/E222*100</f>
        <v>79.985374103021172</v>
      </c>
      <c r="R222">
        <f>E222/N222</f>
        <v>146.34782608695653</v>
      </c>
      <c r="S222" t="str">
        <f>LEFT(P222,FIND("/",P222)-1)</f>
        <v>film &amp; video</v>
      </c>
      <c r="T222" t="str">
        <f>RIGHT(P222,LEN(P222)-FIND("/",P222))</f>
        <v>documentary</v>
      </c>
    </row>
    <row r="223" spans="1:20" ht="44.25" hidden="1" x14ac:dyDescent="0.7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 s="9">
        <f>(((I223/60)/60)/24)+DATE(1970,1,1)</f>
        <v>41913.165972222225</v>
      </c>
      <c r="K223">
        <v>1410555998</v>
      </c>
      <c r="L223" s="9">
        <f>(((K223/60)/60)/24)+DATE(1970,1,1)</f>
        <v>41894.879606481481</v>
      </c>
      <c r="M223" t="b">
        <v>1</v>
      </c>
      <c r="N223">
        <v>55</v>
      </c>
      <c r="O223" t="b">
        <v>1</v>
      </c>
      <c r="P223" t="s">
        <v>8269</v>
      </c>
      <c r="Q223">
        <f>D223/E223*100</f>
        <v>93.708165997322624</v>
      </c>
      <c r="R223">
        <f>E223/N223</f>
        <v>67.909090909090907</v>
      </c>
      <c r="S223" t="str">
        <f>LEFT(P223,FIND("/",P223)-1)</f>
        <v>film &amp; video</v>
      </c>
      <c r="T223" t="str">
        <f>RIGHT(P223,LEN(P223)-FIND("/",P223))</f>
        <v>documentary</v>
      </c>
    </row>
    <row r="224" spans="1:20" ht="29.5" hidden="1" x14ac:dyDescent="0.7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 s="9">
        <f>(((I224/60)/60)/24)+DATE(1970,1,1)</f>
        <v>42489.780844907407</v>
      </c>
      <c r="K224">
        <v>1459363465</v>
      </c>
      <c r="L224" s="9">
        <f>(((K224/60)/60)/24)+DATE(1970,1,1)</f>
        <v>42459.780844907407</v>
      </c>
      <c r="M224" t="b">
        <v>1</v>
      </c>
      <c r="N224">
        <v>325</v>
      </c>
      <c r="O224" t="b">
        <v>1</v>
      </c>
      <c r="P224" t="s">
        <v>8269</v>
      </c>
      <c r="Q224">
        <f>D224/E224*100</f>
        <v>99.634937588675101</v>
      </c>
      <c r="R224">
        <f>E224/N224</f>
        <v>169.85083076923075</v>
      </c>
      <c r="S224" t="str">
        <f>LEFT(P224,FIND("/",P224)-1)</f>
        <v>film &amp; video</v>
      </c>
      <c r="T224" t="str">
        <f>RIGHT(P224,LEN(P224)-FIND("/",P224))</f>
        <v>documentary</v>
      </c>
    </row>
    <row r="225" spans="1:20" ht="44.25" hidden="1" x14ac:dyDescent="0.7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 s="9">
        <f>(((I225/60)/60)/24)+DATE(1970,1,1)</f>
        <v>41957.125</v>
      </c>
      <c r="K225">
        <v>1413308545</v>
      </c>
      <c r="L225" s="9">
        <f>(((K225/60)/60)/24)+DATE(1970,1,1)</f>
        <v>41926.73778935185</v>
      </c>
      <c r="M225" t="b">
        <v>1</v>
      </c>
      <c r="N225">
        <v>524</v>
      </c>
      <c r="O225" t="b">
        <v>1</v>
      </c>
      <c r="P225" t="s">
        <v>8269</v>
      </c>
      <c r="Q225">
        <f>D225/E225*100</f>
        <v>98.011701943800745</v>
      </c>
      <c r="R225">
        <f>E225/N225</f>
        <v>58.413339694656486</v>
      </c>
      <c r="S225" t="str">
        <f>LEFT(P225,FIND("/",P225)-1)</f>
        <v>film &amp; video</v>
      </c>
      <c r="T225" t="str">
        <f>RIGHT(P225,LEN(P225)-FIND("/",P225))</f>
        <v>documentary</v>
      </c>
    </row>
    <row r="226" spans="1:20" ht="44.25" hidden="1" x14ac:dyDescent="0.7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 s="9">
        <f>(((I226/60)/60)/24)+DATE(1970,1,1)</f>
        <v>42156.097222222219</v>
      </c>
      <c r="K226">
        <v>1429312694</v>
      </c>
      <c r="L226" s="9">
        <f>(((K226/60)/60)/24)+DATE(1970,1,1)</f>
        <v>42111.970995370371</v>
      </c>
      <c r="M226" t="b">
        <v>1</v>
      </c>
      <c r="N226">
        <v>285</v>
      </c>
      <c r="O226" t="b">
        <v>1</v>
      </c>
      <c r="P226" t="s">
        <v>8269</v>
      </c>
      <c r="Q226">
        <f>D226/E226*100</f>
        <v>97.958944967541967</v>
      </c>
      <c r="R226">
        <f>E226/N226</f>
        <v>119.99298245614035</v>
      </c>
      <c r="S226" t="str">
        <f>LEFT(P226,FIND("/",P226)-1)</f>
        <v>film &amp; video</v>
      </c>
      <c r="T226" t="str">
        <f>RIGHT(P226,LEN(P226)-FIND("/",P226))</f>
        <v>documentary</v>
      </c>
    </row>
    <row r="227" spans="1:20" ht="44.25" hidden="1" x14ac:dyDescent="0.7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 s="9">
        <f>(((I227/60)/60)/24)+DATE(1970,1,1)</f>
        <v>42144.944328703699</v>
      </c>
      <c r="K227">
        <v>1429569590</v>
      </c>
      <c r="L227" s="9">
        <f>(((K227/60)/60)/24)+DATE(1970,1,1)</f>
        <v>42114.944328703699</v>
      </c>
      <c r="M227" t="b">
        <v>1</v>
      </c>
      <c r="N227">
        <v>179</v>
      </c>
      <c r="O227" t="b">
        <v>1</v>
      </c>
      <c r="P227" t="s">
        <v>8269</v>
      </c>
      <c r="Q227">
        <f>D227/E227*100</f>
        <v>81.11888111888112</v>
      </c>
      <c r="R227">
        <f>E227/N227</f>
        <v>99.860335195530723</v>
      </c>
      <c r="S227" t="str">
        <f>LEFT(P227,FIND("/",P227)-1)</f>
        <v>film &amp; video</v>
      </c>
      <c r="T227" t="str">
        <f>RIGHT(P227,LEN(P227)-FIND("/",P227))</f>
        <v>documentary</v>
      </c>
    </row>
    <row r="228" spans="1:20" ht="44.25" hidden="1" x14ac:dyDescent="0.7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 s="9">
        <f>(((I228/60)/60)/24)+DATE(1970,1,1)</f>
        <v>42291.500243055561</v>
      </c>
      <c r="K228">
        <v>1442232021</v>
      </c>
      <c r="L228" s="9">
        <f>(((K228/60)/60)/24)+DATE(1970,1,1)</f>
        <v>42261.500243055561</v>
      </c>
      <c r="M228" t="b">
        <v>1</v>
      </c>
      <c r="N228">
        <v>188</v>
      </c>
      <c r="O228" t="b">
        <v>1</v>
      </c>
      <c r="P228" t="s">
        <v>8269</v>
      </c>
      <c r="Q228">
        <f>D228/E228*100</f>
        <v>58.723768092792952</v>
      </c>
      <c r="R228">
        <f>E228/N228</f>
        <v>90.579148936170213</v>
      </c>
      <c r="S228" t="str">
        <f>LEFT(P228,FIND("/",P228)-1)</f>
        <v>film &amp; video</v>
      </c>
      <c r="T228" t="str">
        <f>RIGHT(P228,LEN(P228)-FIND("/",P228))</f>
        <v>documentary</v>
      </c>
    </row>
    <row r="229" spans="1:20" ht="44.25" hidden="1" x14ac:dyDescent="0.7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 s="9">
        <f>(((I229/60)/60)/24)+DATE(1970,1,1)</f>
        <v>42322.537141203706</v>
      </c>
      <c r="K229">
        <v>1444910009</v>
      </c>
      <c r="L229" s="9">
        <f>(((K229/60)/60)/24)+DATE(1970,1,1)</f>
        <v>42292.495474537034</v>
      </c>
      <c r="M229" t="b">
        <v>1</v>
      </c>
      <c r="N229">
        <v>379</v>
      </c>
      <c r="O229" t="b">
        <v>1</v>
      </c>
      <c r="P229" t="s">
        <v>8269</v>
      </c>
      <c r="Q229">
        <f>D229/E229*100</f>
        <v>89.613363144712139</v>
      </c>
      <c r="R229">
        <f>E229/N229</f>
        <v>117.77361477572559</v>
      </c>
      <c r="S229" t="str">
        <f>LEFT(P229,FIND("/",P229)-1)</f>
        <v>film &amp; video</v>
      </c>
      <c r="T229" t="str">
        <f>RIGHT(P229,LEN(P229)-FIND("/",P229))</f>
        <v>documentary</v>
      </c>
    </row>
    <row r="230" spans="1:20" ht="44.25" hidden="1" x14ac:dyDescent="0.7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 s="9">
        <f>(((I230/60)/60)/24)+DATE(1970,1,1)</f>
        <v>42237.58699074074</v>
      </c>
      <c r="K230">
        <v>1437573916</v>
      </c>
      <c r="L230" s="9">
        <f>(((K230/60)/60)/24)+DATE(1970,1,1)</f>
        <v>42207.58699074074</v>
      </c>
      <c r="M230" t="b">
        <v>1</v>
      </c>
      <c r="N230">
        <v>119</v>
      </c>
      <c r="O230" t="b">
        <v>1</v>
      </c>
      <c r="P230" t="s">
        <v>8269</v>
      </c>
      <c r="Q230">
        <f>D230/E230*100</f>
        <v>97.087378640776706</v>
      </c>
      <c r="R230">
        <f>E230/N230</f>
        <v>86.554621848739501</v>
      </c>
      <c r="S230" t="str">
        <f>LEFT(P230,FIND("/",P230)-1)</f>
        <v>film &amp; video</v>
      </c>
      <c r="T230" t="str">
        <f>RIGHT(P230,LEN(P230)-FIND("/",P230))</f>
        <v>documentary</v>
      </c>
    </row>
    <row r="231" spans="1:20" ht="44.25" hidden="1" x14ac:dyDescent="0.7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 s="9">
        <f>(((I231/60)/60)/24)+DATE(1970,1,1)</f>
        <v>42790.498935185184</v>
      </c>
      <c r="K231">
        <v>1485345508</v>
      </c>
      <c r="L231" s="9">
        <f>(((K231/60)/60)/24)+DATE(1970,1,1)</f>
        <v>42760.498935185184</v>
      </c>
      <c r="M231" t="b">
        <v>1</v>
      </c>
      <c r="N231">
        <v>167</v>
      </c>
      <c r="O231" t="b">
        <v>1</v>
      </c>
      <c r="P231" t="s">
        <v>8269</v>
      </c>
      <c r="Q231">
        <f>D231/E231*100</f>
        <v>93.777223294728657</v>
      </c>
      <c r="R231">
        <f>E231/N231</f>
        <v>71.899281437125751</v>
      </c>
      <c r="S231" t="str">
        <f>LEFT(P231,FIND("/",P231)-1)</f>
        <v>film &amp; video</v>
      </c>
      <c r="T231" t="str">
        <f>RIGHT(P231,LEN(P231)-FIND("/",P231))</f>
        <v>documentary</v>
      </c>
    </row>
    <row r="232" spans="1:20" ht="44.25" hidden="1" x14ac:dyDescent="0.7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 s="9">
        <f>(((I232/60)/60)/24)+DATE(1970,1,1)</f>
        <v>42624.165972222225</v>
      </c>
      <c r="K232">
        <v>1470274509</v>
      </c>
      <c r="L232" s="9">
        <f>(((K232/60)/60)/24)+DATE(1970,1,1)</f>
        <v>42586.066076388888</v>
      </c>
      <c r="M232" t="b">
        <v>1</v>
      </c>
      <c r="N232">
        <v>221</v>
      </c>
      <c r="O232" t="b">
        <v>1</v>
      </c>
      <c r="P232" t="s">
        <v>8269</v>
      </c>
      <c r="Q232">
        <f>D232/E232*100</f>
        <v>87.138375740676182</v>
      </c>
      <c r="R232">
        <f>E232/N232</f>
        <v>129.81900452488688</v>
      </c>
      <c r="S232" t="str">
        <f>LEFT(P232,FIND("/",P232)-1)</f>
        <v>film &amp; video</v>
      </c>
      <c r="T232" t="str">
        <f>RIGHT(P232,LEN(P232)-FIND("/",P232))</f>
        <v>documentary</v>
      </c>
    </row>
    <row r="233" spans="1:20" ht="44.25" hidden="1" x14ac:dyDescent="0.7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 s="9">
        <f>(((I233/60)/60)/24)+DATE(1970,1,1)</f>
        <v>42467.923078703709</v>
      </c>
      <c r="K233">
        <v>1456614554</v>
      </c>
      <c r="L233" s="9">
        <f>(((K233/60)/60)/24)+DATE(1970,1,1)</f>
        <v>42427.964745370366</v>
      </c>
      <c r="M233" t="b">
        <v>1</v>
      </c>
      <c r="N233">
        <v>964</v>
      </c>
      <c r="O233" t="b">
        <v>1</v>
      </c>
      <c r="P233" t="s">
        <v>8269</v>
      </c>
      <c r="Q233">
        <f>D233/E233*100</f>
        <v>78.529194382852921</v>
      </c>
      <c r="R233">
        <f>E233/N233</f>
        <v>44.912863070539416</v>
      </c>
      <c r="S233" t="str">
        <f>LEFT(P233,FIND("/",P233)-1)</f>
        <v>film &amp; video</v>
      </c>
      <c r="T233" t="str">
        <f>RIGHT(P233,LEN(P233)-FIND("/",P233))</f>
        <v>documentary</v>
      </c>
    </row>
    <row r="234" spans="1:20" ht="44.25" hidden="1" x14ac:dyDescent="0.7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 s="9">
        <f>(((I234/60)/60)/24)+DATE(1970,1,1)</f>
        <v>41920.167453703703</v>
      </c>
      <c r="K234">
        <v>1410148868</v>
      </c>
      <c r="L234" s="9">
        <f>(((K234/60)/60)/24)+DATE(1970,1,1)</f>
        <v>41890.167453703703</v>
      </c>
      <c r="M234" t="b">
        <v>1</v>
      </c>
      <c r="N234">
        <v>286</v>
      </c>
      <c r="O234" t="b">
        <v>1</v>
      </c>
      <c r="P234" t="s">
        <v>8269</v>
      </c>
      <c r="Q234">
        <f>D234/E234*100</f>
        <v>85.792724776938911</v>
      </c>
      <c r="R234">
        <f>E234/N234</f>
        <v>40.755244755244753</v>
      </c>
      <c r="S234" t="str">
        <f>LEFT(P234,FIND("/",P234)-1)</f>
        <v>film &amp; video</v>
      </c>
      <c r="T234" t="str">
        <f>RIGHT(P234,LEN(P234)-FIND("/",P234))</f>
        <v>documentary</v>
      </c>
    </row>
    <row r="235" spans="1:20" ht="59" hidden="1" x14ac:dyDescent="0.7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 s="9">
        <f>(((I235/60)/60)/24)+DATE(1970,1,1)</f>
        <v>42327.833553240736</v>
      </c>
      <c r="K235">
        <v>1445367619</v>
      </c>
      <c r="L235" s="9">
        <f>(((K235/60)/60)/24)+DATE(1970,1,1)</f>
        <v>42297.791886574079</v>
      </c>
      <c r="M235" t="b">
        <v>1</v>
      </c>
      <c r="N235">
        <v>613</v>
      </c>
      <c r="O235" t="b">
        <v>1</v>
      </c>
      <c r="P235" t="s">
        <v>8269</v>
      </c>
      <c r="Q235">
        <f>D235/E235*100</f>
        <v>92.065607125602227</v>
      </c>
      <c r="R235">
        <f>E235/N235</f>
        <v>103.52394779771615</v>
      </c>
      <c r="S235" t="str">
        <f>LEFT(P235,FIND("/",P235)-1)</f>
        <v>film &amp; video</v>
      </c>
      <c r="T235" t="str">
        <f>RIGHT(P235,LEN(P235)-FIND("/",P235))</f>
        <v>documentary</v>
      </c>
    </row>
    <row r="236" spans="1:20" ht="44.25" hidden="1" x14ac:dyDescent="0.7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 s="9">
        <f>(((I236/60)/60)/24)+DATE(1970,1,1)</f>
        <v>42468.786122685182</v>
      </c>
      <c r="K236">
        <v>1457553121</v>
      </c>
      <c r="L236" s="9">
        <f>(((K236/60)/60)/24)+DATE(1970,1,1)</f>
        <v>42438.827789351853</v>
      </c>
      <c r="M236" t="b">
        <v>1</v>
      </c>
      <c r="N236">
        <v>29</v>
      </c>
      <c r="O236" t="b">
        <v>1</v>
      </c>
      <c r="P236" t="s">
        <v>8269</v>
      </c>
      <c r="Q236">
        <f>D236/E236*100</f>
        <v>96.206706981858161</v>
      </c>
      <c r="R236">
        <f>E236/N236</f>
        <v>125.44827586206897</v>
      </c>
      <c r="S236" t="str">
        <f>LEFT(P236,FIND("/",P236)-1)</f>
        <v>film &amp; video</v>
      </c>
      <c r="T236" t="str">
        <f>RIGHT(P236,LEN(P236)-FIND("/",P236))</f>
        <v>documentary</v>
      </c>
    </row>
    <row r="237" spans="1:20" ht="44.25" hidden="1" x14ac:dyDescent="0.7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 s="9">
        <f>(((I237/60)/60)/24)+DATE(1970,1,1)</f>
        <v>41974.3355787037</v>
      </c>
      <c r="K237">
        <v>1414738994</v>
      </c>
      <c r="L237" s="9">
        <f>(((K237/60)/60)/24)+DATE(1970,1,1)</f>
        <v>41943.293912037036</v>
      </c>
      <c r="M237" t="b">
        <v>1</v>
      </c>
      <c r="N237">
        <v>165</v>
      </c>
      <c r="O237" t="b">
        <v>1</v>
      </c>
      <c r="P237" t="s">
        <v>8269</v>
      </c>
      <c r="Q237">
        <f>D237/E237*100</f>
        <v>86.016220201523723</v>
      </c>
      <c r="R237">
        <f>E237/N237</f>
        <v>246.60606060606059</v>
      </c>
      <c r="S237" t="str">
        <f>LEFT(P237,FIND("/",P237)-1)</f>
        <v>film &amp; video</v>
      </c>
      <c r="T237" t="str">
        <f>RIGHT(P237,LEN(P237)-FIND("/",P237))</f>
        <v>documentary</v>
      </c>
    </row>
    <row r="238" spans="1:20" ht="44.25" hidden="1" x14ac:dyDescent="0.7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 s="9">
        <f>(((I238/60)/60)/24)+DATE(1970,1,1)</f>
        <v>42445.761493055557</v>
      </c>
      <c r="K238">
        <v>1455563793</v>
      </c>
      <c r="L238" s="9">
        <f>(((K238/60)/60)/24)+DATE(1970,1,1)</f>
        <v>42415.803159722222</v>
      </c>
      <c r="M238" t="b">
        <v>1</v>
      </c>
      <c r="N238">
        <v>97</v>
      </c>
      <c r="O238" t="b">
        <v>1</v>
      </c>
      <c r="P238" t="s">
        <v>8269</v>
      </c>
      <c r="Q238">
        <f>D238/E238*100</f>
        <v>97.378189622601084</v>
      </c>
      <c r="R238">
        <f>E238/N238</f>
        <v>79.401340206185566</v>
      </c>
      <c r="S238" t="str">
        <f>LEFT(P238,FIND("/",P238)-1)</f>
        <v>film &amp; video</v>
      </c>
      <c r="T238" t="str">
        <f>RIGHT(P238,LEN(P238)-FIND("/",P238))</f>
        <v>documentary</v>
      </c>
    </row>
    <row r="239" spans="1:20" ht="59" hidden="1" x14ac:dyDescent="0.7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 s="9">
        <f>(((I239/60)/60)/24)+DATE(1970,1,1)</f>
        <v>42118.222187499996</v>
      </c>
      <c r="K239">
        <v>1426396797</v>
      </c>
      <c r="L239" s="9">
        <f>(((K239/60)/60)/24)+DATE(1970,1,1)</f>
        <v>42078.222187499996</v>
      </c>
      <c r="M239" t="b">
        <v>1</v>
      </c>
      <c r="N239">
        <v>303</v>
      </c>
      <c r="O239" t="b">
        <v>1</v>
      </c>
      <c r="P239" t="s">
        <v>8269</v>
      </c>
      <c r="Q239">
        <f>D239/E239*100</f>
        <v>57.47126436781609</v>
      </c>
      <c r="R239">
        <f>E239/N239</f>
        <v>86.138613861386133</v>
      </c>
      <c r="S239" t="str">
        <f>LEFT(P239,FIND("/",P239)-1)</f>
        <v>film &amp; video</v>
      </c>
      <c r="T239" t="str">
        <f>RIGHT(P239,LEN(P239)-FIND("/",P239))</f>
        <v>documentary</v>
      </c>
    </row>
    <row r="240" spans="1:20" ht="44.25" hidden="1" x14ac:dyDescent="0.7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 s="9">
        <f>(((I240/60)/60)/24)+DATE(1970,1,1)</f>
        <v>42536.625</v>
      </c>
      <c r="K240">
        <v>1463517521</v>
      </c>
      <c r="L240" s="9">
        <f>(((K240/60)/60)/24)+DATE(1970,1,1)</f>
        <v>42507.860196759255</v>
      </c>
      <c r="M240" t="b">
        <v>1</v>
      </c>
      <c r="N240">
        <v>267</v>
      </c>
      <c r="O240" t="b">
        <v>1</v>
      </c>
      <c r="P240" t="s">
        <v>8269</v>
      </c>
      <c r="Q240">
        <f>D240/E240*100</f>
        <v>97.004501008846816</v>
      </c>
      <c r="R240">
        <f>E240/N240</f>
        <v>193.04868913857678</v>
      </c>
      <c r="S240" t="str">
        <f>LEFT(P240,FIND("/",P240)-1)</f>
        <v>film &amp; video</v>
      </c>
      <c r="T240" t="str">
        <f>RIGHT(P240,LEN(P240)-FIND("/",P240))</f>
        <v>documentary</v>
      </c>
    </row>
    <row r="241" spans="1:20" ht="44.25" hidden="1" x14ac:dyDescent="0.7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 s="9">
        <f>(((I241/60)/60)/24)+DATE(1970,1,1)</f>
        <v>41957.216666666667</v>
      </c>
      <c r="K241">
        <v>1414028490</v>
      </c>
      <c r="L241" s="9">
        <f>(((K241/60)/60)/24)+DATE(1970,1,1)</f>
        <v>41935.070486111108</v>
      </c>
      <c r="M241" t="b">
        <v>1</v>
      </c>
      <c r="N241">
        <v>302</v>
      </c>
      <c r="O241" t="b">
        <v>1</v>
      </c>
      <c r="P241" t="s">
        <v>8269</v>
      </c>
      <c r="Q241">
        <f>D241/E241*100</f>
        <v>95.369458128078819</v>
      </c>
      <c r="R241">
        <f>E241/N241</f>
        <v>84.023178807947019</v>
      </c>
      <c r="S241" t="str">
        <f>LEFT(P241,FIND("/",P241)-1)</f>
        <v>film &amp; video</v>
      </c>
      <c r="T241" t="str">
        <f>RIGHT(P241,LEN(P241)-FIND("/",P241))</f>
        <v>documentary</v>
      </c>
    </row>
    <row r="242" spans="1:20" ht="44.25" hidden="1" x14ac:dyDescent="0.7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 s="9">
        <f>(((I242/60)/60)/24)+DATE(1970,1,1)</f>
        <v>42208.132638888885</v>
      </c>
      <c r="K242">
        <v>1433799180</v>
      </c>
      <c r="L242" s="9">
        <f>(((K242/60)/60)/24)+DATE(1970,1,1)</f>
        <v>42163.897916666669</v>
      </c>
      <c r="M242" t="b">
        <v>0</v>
      </c>
      <c r="N242">
        <v>87</v>
      </c>
      <c r="O242" t="b">
        <v>1</v>
      </c>
      <c r="P242" t="s">
        <v>8269</v>
      </c>
      <c r="Q242">
        <f>D242/E242*100</f>
        <v>98.643649815043162</v>
      </c>
      <c r="R242">
        <f>E242/N242</f>
        <v>139.82758620689654</v>
      </c>
      <c r="S242" t="str">
        <f>LEFT(P242,FIND("/",P242)-1)</f>
        <v>film &amp; video</v>
      </c>
      <c r="T242" t="str">
        <f>RIGHT(P242,LEN(P242)-FIND("/",P242))</f>
        <v>documentary</v>
      </c>
    </row>
    <row r="243" spans="1:20" ht="44.25" hidden="1" x14ac:dyDescent="0.7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 s="9">
        <f>(((I243/60)/60)/24)+DATE(1970,1,1)</f>
        <v>41966.042893518519</v>
      </c>
      <c r="K243">
        <v>1414108906</v>
      </c>
      <c r="L243" s="9">
        <f>(((K243/60)/60)/24)+DATE(1970,1,1)</f>
        <v>41936.001226851848</v>
      </c>
      <c r="M243" t="b">
        <v>0</v>
      </c>
      <c r="N243">
        <v>354</v>
      </c>
      <c r="O243" t="b">
        <v>1</v>
      </c>
      <c r="P243" t="s">
        <v>8269</v>
      </c>
      <c r="Q243">
        <f>D243/E243*100</f>
        <v>90.027638485014904</v>
      </c>
      <c r="R243">
        <f>E243/N243</f>
        <v>109.82189265536722</v>
      </c>
      <c r="S243" t="str">
        <f>LEFT(P243,FIND("/",P243)-1)</f>
        <v>film &amp; video</v>
      </c>
      <c r="T243" t="str">
        <f>RIGHT(P243,LEN(P243)-FIND("/",P243))</f>
        <v>documentary</v>
      </c>
    </row>
    <row r="244" spans="1:20" ht="59" hidden="1" x14ac:dyDescent="0.7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 s="9">
        <f>(((I244/60)/60)/24)+DATE(1970,1,1)</f>
        <v>41859</v>
      </c>
      <c r="K244">
        <v>1405573391</v>
      </c>
      <c r="L244" s="9">
        <f>(((K244/60)/60)/24)+DATE(1970,1,1)</f>
        <v>41837.210543981484</v>
      </c>
      <c r="M244" t="b">
        <v>0</v>
      </c>
      <c r="N244">
        <v>86</v>
      </c>
      <c r="O244" t="b">
        <v>1</v>
      </c>
      <c r="P244" t="s">
        <v>8269</v>
      </c>
      <c r="Q244">
        <f>D244/E244*100</f>
        <v>80.541666666666671</v>
      </c>
      <c r="R244">
        <f>E244/N244</f>
        <v>139.53488372093022</v>
      </c>
      <c r="S244" t="str">
        <f>LEFT(P244,FIND("/",P244)-1)</f>
        <v>film &amp; video</v>
      </c>
      <c r="T244" t="str">
        <f>RIGHT(P244,LEN(P244)-FIND("/",P244))</f>
        <v>documentary</v>
      </c>
    </row>
    <row r="245" spans="1:20" ht="59" hidden="1" x14ac:dyDescent="0.7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 s="9">
        <f>(((I245/60)/60)/24)+DATE(1970,1,1)</f>
        <v>40300.806944444441</v>
      </c>
      <c r="K245">
        <v>1268934736</v>
      </c>
      <c r="L245" s="9">
        <f>(((K245/60)/60)/24)+DATE(1970,1,1)</f>
        <v>40255.744629629626</v>
      </c>
      <c r="M245" t="b">
        <v>0</v>
      </c>
      <c r="N245">
        <v>26</v>
      </c>
      <c r="O245" t="b">
        <v>1</v>
      </c>
      <c r="P245" t="s">
        <v>8269</v>
      </c>
      <c r="Q245">
        <f>D245/E245*100</f>
        <v>98.68421052631578</v>
      </c>
      <c r="R245">
        <f>E245/N245</f>
        <v>347.84615384615387</v>
      </c>
      <c r="S245" t="str">
        <f>LEFT(P245,FIND("/",P245)-1)</f>
        <v>film &amp; video</v>
      </c>
      <c r="T245" t="str">
        <f>RIGHT(P245,LEN(P245)-FIND("/",P245))</f>
        <v>documentary</v>
      </c>
    </row>
    <row r="246" spans="1:20" ht="44.25" hidden="1" x14ac:dyDescent="0.7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 s="9">
        <f>(((I246/60)/60)/24)+DATE(1970,1,1)</f>
        <v>41811.165972222225</v>
      </c>
      <c r="K246">
        <v>1400704672</v>
      </c>
      <c r="L246" s="9">
        <f>(((K246/60)/60)/24)+DATE(1970,1,1)</f>
        <v>41780.859629629631</v>
      </c>
      <c r="M246" t="b">
        <v>0</v>
      </c>
      <c r="N246">
        <v>113</v>
      </c>
      <c r="O246" t="b">
        <v>1</v>
      </c>
      <c r="P246" t="s">
        <v>8269</v>
      </c>
      <c r="Q246">
        <f>D246/E246*100</f>
        <v>90.775874366189882</v>
      </c>
      <c r="R246">
        <f>E246/N246</f>
        <v>68.24159292035398</v>
      </c>
      <c r="S246" t="str">
        <f>LEFT(P246,FIND("/",P246)-1)</f>
        <v>film &amp; video</v>
      </c>
      <c r="T246" t="str">
        <f>RIGHT(P246,LEN(P246)-FIND("/",P246))</f>
        <v>documentary</v>
      </c>
    </row>
    <row r="247" spans="1:20" ht="44.25" hidden="1" x14ac:dyDescent="0.7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 s="9">
        <f>(((I247/60)/60)/24)+DATE(1970,1,1)</f>
        <v>41698.606469907405</v>
      </c>
      <c r="K247">
        <v>1391005999</v>
      </c>
      <c r="L247" s="9">
        <f>(((K247/60)/60)/24)+DATE(1970,1,1)</f>
        <v>41668.606469907405</v>
      </c>
      <c r="M247" t="b">
        <v>0</v>
      </c>
      <c r="N247">
        <v>65</v>
      </c>
      <c r="O247" t="b">
        <v>1</v>
      </c>
      <c r="P247" t="s">
        <v>8269</v>
      </c>
      <c r="Q247">
        <f>D247/E247*100</f>
        <v>96.178507309566555</v>
      </c>
      <c r="R247">
        <f>E247/N247</f>
        <v>239.93846153846152</v>
      </c>
      <c r="S247" t="str">
        <f>LEFT(P247,FIND("/",P247)-1)</f>
        <v>film &amp; video</v>
      </c>
      <c r="T247" t="str">
        <f>RIGHT(P247,LEN(P247)-FIND("/",P247))</f>
        <v>documentary</v>
      </c>
    </row>
    <row r="248" spans="1:20" ht="44.25" hidden="1" x14ac:dyDescent="0.7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 s="9">
        <f>(((I248/60)/60)/24)+DATE(1970,1,1)</f>
        <v>41049.793032407404</v>
      </c>
      <c r="K248">
        <v>1334948518</v>
      </c>
      <c r="L248" s="9">
        <f>(((K248/60)/60)/24)+DATE(1970,1,1)</f>
        <v>41019.793032407404</v>
      </c>
      <c r="M248" t="b">
        <v>0</v>
      </c>
      <c r="N248">
        <v>134</v>
      </c>
      <c r="O248" t="b">
        <v>1</v>
      </c>
      <c r="P248" t="s">
        <v>8269</v>
      </c>
      <c r="Q248">
        <f>D248/E248*100</f>
        <v>98.701298701298697</v>
      </c>
      <c r="R248">
        <f>E248/N248</f>
        <v>287.31343283582089</v>
      </c>
      <c r="S248" t="str">
        <f>LEFT(P248,FIND("/",P248)-1)</f>
        <v>film &amp; video</v>
      </c>
      <c r="T248" t="str">
        <f>RIGHT(P248,LEN(P248)-FIND("/",P248))</f>
        <v>documentary</v>
      </c>
    </row>
    <row r="249" spans="1:20" ht="44.25" hidden="1" x14ac:dyDescent="0.7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 s="9">
        <f>(((I249/60)/60)/24)+DATE(1970,1,1)</f>
        <v>41395.207638888889</v>
      </c>
      <c r="K249">
        <v>1363960278</v>
      </c>
      <c r="L249" s="9">
        <f>(((K249/60)/60)/24)+DATE(1970,1,1)</f>
        <v>41355.577291666668</v>
      </c>
      <c r="M249" t="b">
        <v>0</v>
      </c>
      <c r="N249">
        <v>119</v>
      </c>
      <c r="O249" t="b">
        <v>1</v>
      </c>
      <c r="P249" t="s">
        <v>8269</v>
      </c>
      <c r="Q249">
        <f>D249/E249*100</f>
        <v>96.75849370247343</v>
      </c>
      <c r="R249">
        <f>E249/N249</f>
        <v>86.84882352941176</v>
      </c>
      <c r="S249" t="str">
        <f>LEFT(P249,FIND("/",P249)-1)</f>
        <v>film &amp; video</v>
      </c>
      <c r="T249" t="str">
        <f>RIGHT(P249,LEN(P249)-FIND("/",P249))</f>
        <v>documentary</v>
      </c>
    </row>
    <row r="250" spans="1:20" ht="44.25" hidden="1" x14ac:dyDescent="0.7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 s="9">
        <f>(((I250/60)/60)/24)+DATE(1970,1,1)</f>
        <v>42078.563912037032</v>
      </c>
      <c r="K250">
        <v>1423405922</v>
      </c>
      <c r="L250" s="9">
        <f>(((K250/60)/60)/24)+DATE(1970,1,1)</f>
        <v>42043.605578703704</v>
      </c>
      <c r="M250" t="b">
        <v>0</v>
      </c>
      <c r="N250">
        <v>159</v>
      </c>
      <c r="O250" t="b">
        <v>1</v>
      </c>
      <c r="P250" t="s">
        <v>8269</v>
      </c>
      <c r="Q250">
        <f>D250/E250*100</f>
        <v>96.05040725372676</v>
      </c>
      <c r="R250">
        <f>E250/N250</f>
        <v>81.84905660377359</v>
      </c>
      <c r="S250" t="str">
        <f>LEFT(P250,FIND("/",P250)-1)</f>
        <v>film &amp; video</v>
      </c>
      <c r="T250" t="str">
        <f>RIGHT(P250,LEN(P250)-FIND("/",P250))</f>
        <v>documentary</v>
      </c>
    </row>
    <row r="251" spans="1:20" ht="44.25" hidden="1" x14ac:dyDescent="0.7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 s="9">
        <f>(((I251/60)/60)/24)+DATE(1970,1,1)</f>
        <v>40923.551724537036</v>
      </c>
      <c r="K251">
        <v>1324041269</v>
      </c>
      <c r="L251" s="9">
        <f>(((K251/60)/60)/24)+DATE(1970,1,1)</f>
        <v>40893.551724537036</v>
      </c>
      <c r="M251" t="b">
        <v>0</v>
      </c>
      <c r="N251">
        <v>167</v>
      </c>
      <c r="O251" t="b">
        <v>1</v>
      </c>
      <c r="P251" t="s">
        <v>8269</v>
      </c>
      <c r="Q251">
        <f>D251/E251*100</f>
        <v>90.780601442433934</v>
      </c>
      <c r="R251">
        <f>E251/N251</f>
        <v>42.874970059880241</v>
      </c>
      <c r="S251" t="str">
        <f>LEFT(P251,FIND("/",P251)-1)</f>
        <v>film &amp; video</v>
      </c>
      <c r="T251" t="str">
        <f>RIGHT(P251,LEN(P251)-FIND("/",P251))</f>
        <v>documentary</v>
      </c>
    </row>
    <row r="252" spans="1:20" ht="44.25" hidden="1" x14ac:dyDescent="0.7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 s="9">
        <f>(((I252/60)/60)/24)+DATE(1970,1,1)</f>
        <v>42741.795138888891</v>
      </c>
      <c r="K252">
        <v>1481137500</v>
      </c>
      <c r="L252" s="9">
        <f>(((K252/60)/60)/24)+DATE(1970,1,1)</f>
        <v>42711.795138888891</v>
      </c>
      <c r="M252" t="b">
        <v>0</v>
      </c>
      <c r="N252">
        <v>43</v>
      </c>
      <c r="O252" t="b">
        <v>1</v>
      </c>
      <c r="P252" t="s">
        <v>8269</v>
      </c>
      <c r="Q252">
        <f>D252/E252*100</f>
        <v>81.95377806916899</v>
      </c>
      <c r="R252">
        <f>E252/N252</f>
        <v>709.41860465116281</v>
      </c>
      <c r="S252" t="str">
        <f>LEFT(P252,FIND("/",P252)-1)</f>
        <v>film &amp; video</v>
      </c>
      <c r="T252" t="str">
        <f>RIGHT(P252,LEN(P252)-FIND("/",P252))</f>
        <v>documentary</v>
      </c>
    </row>
    <row r="253" spans="1:20" ht="44.25" hidden="1" x14ac:dyDescent="0.7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 s="9">
        <f>(((I253/60)/60)/24)+DATE(1970,1,1)</f>
        <v>41306.767812500002</v>
      </c>
      <c r="K253">
        <v>1355855139</v>
      </c>
      <c r="L253" s="9">
        <f>(((K253/60)/60)/24)+DATE(1970,1,1)</f>
        <v>41261.767812500002</v>
      </c>
      <c r="M253" t="b">
        <v>0</v>
      </c>
      <c r="N253">
        <v>1062</v>
      </c>
      <c r="O253" t="b">
        <v>1</v>
      </c>
      <c r="P253" t="s">
        <v>8269</v>
      </c>
      <c r="Q253">
        <f>D253/E253*100</f>
        <v>87.589706457697091</v>
      </c>
      <c r="R253">
        <f>E253/N253</f>
        <v>161.25517890772127</v>
      </c>
      <c r="S253" t="str">
        <f>LEFT(P253,FIND("/",P253)-1)</f>
        <v>film &amp; video</v>
      </c>
      <c r="T253" t="str">
        <f>RIGHT(P253,LEN(P253)-FIND("/",P253))</f>
        <v>documentary</v>
      </c>
    </row>
    <row r="254" spans="1:20" ht="29.5" hidden="1" x14ac:dyDescent="0.7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 s="9">
        <f>(((I254/60)/60)/24)+DATE(1970,1,1)</f>
        <v>42465.666666666672</v>
      </c>
      <c r="K254">
        <v>1456408244</v>
      </c>
      <c r="L254" s="9">
        <f>(((K254/60)/60)/24)+DATE(1970,1,1)</f>
        <v>42425.576898148152</v>
      </c>
      <c r="M254" t="b">
        <v>0</v>
      </c>
      <c r="N254">
        <v>9</v>
      </c>
      <c r="O254" t="b">
        <v>1</v>
      </c>
      <c r="P254" t="s">
        <v>8269</v>
      </c>
      <c r="Q254">
        <f>D254/E254*100</f>
        <v>79.787234042553195</v>
      </c>
      <c r="R254">
        <f>E254/N254</f>
        <v>41.777777777777779</v>
      </c>
      <c r="S254" t="str">
        <f>LEFT(P254,FIND("/",P254)-1)</f>
        <v>film &amp; video</v>
      </c>
      <c r="T254" t="str">
        <f>RIGHT(P254,LEN(P254)-FIND("/",P254))</f>
        <v>documentary</v>
      </c>
    </row>
    <row r="255" spans="1:20" ht="44.25" hidden="1" x14ac:dyDescent="0.7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 s="9">
        <f>(((I255/60)/60)/24)+DATE(1970,1,1)</f>
        <v>41108.91201388889</v>
      </c>
      <c r="K255">
        <v>1340056398</v>
      </c>
      <c r="L255" s="9">
        <f>(((K255/60)/60)/24)+DATE(1970,1,1)</f>
        <v>41078.91201388889</v>
      </c>
      <c r="M255" t="b">
        <v>0</v>
      </c>
      <c r="N255">
        <v>89</v>
      </c>
      <c r="O255" t="b">
        <v>1</v>
      </c>
      <c r="P255" t="s">
        <v>8269</v>
      </c>
      <c r="Q255">
        <f>D255/E255*100</f>
        <v>93.75</v>
      </c>
      <c r="R255">
        <f>E255/N255</f>
        <v>89.887640449438209</v>
      </c>
      <c r="S255" t="str">
        <f>LEFT(P255,FIND("/",P255)-1)</f>
        <v>film &amp; video</v>
      </c>
      <c r="T255" t="str">
        <f>RIGHT(P255,LEN(P255)-FIND("/",P255))</f>
        <v>documentary</v>
      </c>
    </row>
    <row r="256" spans="1:20" ht="44.25" hidden="1" x14ac:dyDescent="0.7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 s="9">
        <f>(((I256/60)/60)/24)+DATE(1970,1,1)</f>
        <v>40802.889247685183</v>
      </c>
      <c r="K256">
        <v>1312320031</v>
      </c>
      <c r="L256" s="9">
        <f>(((K256/60)/60)/24)+DATE(1970,1,1)</f>
        <v>40757.889247685183</v>
      </c>
      <c r="M256" t="b">
        <v>0</v>
      </c>
      <c r="N256">
        <v>174</v>
      </c>
      <c r="O256" t="b">
        <v>1</v>
      </c>
      <c r="P256" t="s">
        <v>8269</v>
      </c>
      <c r="Q256">
        <f>D256/E256*100</f>
        <v>76.540375047837742</v>
      </c>
      <c r="R256">
        <f>E256/N256</f>
        <v>45.051724137931032</v>
      </c>
      <c r="S256" t="str">
        <f>LEFT(P256,FIND("/",P256)-1)</f>
        <v>film &amp; video</v>
      </c>
      <c r="T256" t="str">
        <f>RIGHT(P256,LEN(P256)-FIND("/",P256))</f>
        <v>documentary</v>
      </c>
    </row>
    <row r="257" spans="1:20" ht="44.25" hidden="1" x14ac:dyDescent="0.7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9">
        <f>(((I257/60)/60)/24)+DATE(1970,1,1)</f>
        <v>41699.720833333333</v>
      </c>
      <c r="K257">
        <v>1390088311</v>
      </c>
      <c r="L257" s="9">
        <f>(((K257/60)/60)/24)+DATE(1970,1,1)</f>
        <v>41657.985081018516</v>
      </c>
      <c r="M257" t="b">
        <v>0</v>
      </c>
      <c r="N257">
        <v>14</v>
      </c>
      <c r="O257" t="b">
        <v>1</v>
      </c>
      <c r="P257" t="s">
        <v>8269</v>
      </c>
      <c r="Q257">
        <f>D257/E257*100</f>
        <v>83.333333333333343</v>
      </c>
      <c r="R257">
        <f>E257/N257</f>
        <v>42.857142857142854</v>
      </c>
      <c r="S257" t="str">
        <f>LEFT(P257,FIND("/",P257)-1)</f>
        <v>film &amp; video</v>
      </c>
      <c r="T257" t="str">
        <f>RIGHT(P257,LEN(P257)-FIND("/",P257))</f>
        <v>documentary</v>
      </c>
    </row>
    <row r="258" spans="1:20" ht="44.25" hidden="1" x14ac:dyDescent="0.7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 s="9">
        <f>(((I258/60)/60)/24)+DATE(1970,1,1)</f>
        <v>42607.452731481477</v>
      </c>
      <c r="K258">
        <v>1469443916</v>
      </c>
      <c r="L258" s="9">
        <f>(((K258/60)/60)/24)+DATE(1970,1,1)</f>
        <v>42576.452731481477</v>
      </c>
      <c r="M258" t="b">
        <v>0</v>
      </c>
      <c r="N258">
        <v>48</v>
      </c>
      <c r="O258" t="b">
        <v>1</v>
      </c>
      <c r="P258" t="s">
        <v>8269</v>
      </c>
      <c r="Q258">
        <f>D258/E258*100</f>
        <v>94.375963020030824</v>
      </c>
      <c r="R258">
        <f>E258/N258</f>
        <v>54.083333333333336</v>
      </c>
      <c r="S258" t="str">
        <f>LEFT(P258,FIND("/",P258)-1)</f>
        <v>film &amp; video</v>
      </c>
      <c r="T258" t="str">
        <f>RIGHT(P258,LEN(P258)-FIND("/",P258))</f>
        <v>documentary</v>
      </c>
    </row>
    <row r="259" spans="1:20" ht="44.25" hidden="1" x14ac:dyDescent="0.7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 s="9">
        <f>(((I259/60)/60)/24)+DATE(1970,1,1)</f>
        <v>42322.292361111111</v>
      </c>
      <c r="K259">
        <v>1444888868</v>
      </c>
      <c r="L259" s="9">
        <f>(((K259/60)/60)/24)+DATE(1970,1,1)</f>
        <v>42292.250787037032</v>
      </c>
      <c r="M259" t="b">
        <v>0</v>
      </c>
      <c r="N259">
        <v>133</v>
      </c>
      <c r="O259" t="b">
        <v>1</v>
      </c>
      <c r="P259" t="s">
        <v>8269</v>
      </c>
      <c r="Q259">
        <f>D259/E259*100</f>
        <v>87.412587412587413</v>
      </c>
      <c r="R259">
        <f>E259/N259</f>
        <v>103.21804511278195</v>
      </c>
      <c r="S259" t="str">
        <f>LEFT(P259,FIND("/",P259)-1)</f>
        <v>film &amp; video</v>
      </c>
      <c r="T259" t="str">
        <f>RIGHT(P259,LEN(P259)-FIND("/",P259))</f>
        <v>documentary</v>
      </c>
    </row>
    <row r="260" spans="1:20" ht="59" hidden="1" x14ac:dyDescent="0.7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 s="9">
        <f>(((I260/60)/60)/24)+DATE(1970,1,1)</f>
        <v>42394.994444444441</v>
      </c>
      <c r="K260">
        <v>1451655808</v>
      </c>
      <c r="L260" s="9">
        <f>(((K260/60)/60)/24)+DATE(1970,1,1)</f>
        <v>42370.571851851855</v>
      </c>
      <c r="M260" t="b">
        <v>0</v>
      </c>
      <c r="N260">
        <v>83</v>
      </c>
      <c r="O260" t="b">
        <v>1</v>
      </c>
      <c r="P260" t="s">
        <v>8269</v>
      </c>
      <c r="Q260">
        <f>D260/E260*100</f>
        <v>89.472114524306591</v>
      </c>
      <c r="R260">
        <f>E260/N260</f>
        <v>40.397590361445786</v>
      </c>
      <c r="S260" t="str">
        <f>LEFT(P260,FIND("/",P260)-1)</f>
        <v>film &amp; video</v>
      </c>
      <c r="T260" t="str">
        <f>RIGHT(P260,LEN(P260)-FIND("/",P260))</f>
        <v>documentary</v>
      </c>
    </row>
    <row r="261" spans="1:20" ht="44.25" hidden="1" x14ac:dyDescent="0.7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 s="9">
        <f>(((I261/60)/60)/24)+DATE(1970,1,1)</f>
        <v>41032.688333333332</v>
      </c>
      <c r="K261">
        <v>1332174672</v>
      </c>
      <c r="L261" s="9">
        <f>(((K261/60)/60)/24)+DATE(1970,1,1)</f>
        <v>40987.688333333332</v>
      </c>
      <c r="M261" t="b">
        <v>0</v>
      </c>
      <c r="N261">
        <v>149</v>
      </c>
      <c r="O261" t="b">
        <v>1</v>
      </c>
      <c r="P261" t="s">
        <v>8269</v>
      </c>
      <c r="Q261">
        <f>D261/E261*100</f>
        <v>86.147484493452779</v>
      </c>
      <c r="R261">
        <f>E261/N261</f>
        <v>116.85906040268456</v>
      </c>
      <c r="S261" t="str">
        <f>LEFT(P261,FIND("/",P261)-1)</f>
        <v>film &amp; video</v>
      </c>
      <c r="T261" t="str">
        <f>RIGHT(P261,LEN(P261)-FIND("/",P261))</f>
        <v>documentary</v>
      </c>
    </row>
    <row r="262" spans="1:20" ht="59" hidden="1" x14ac:dyDescent="0.7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 s="9">
        <f>(((I262/60)/60)/24)+DATE(1970,1,1)</f>
        <v>42392.719814814816</v>
      </c>
      <c r="K262">
        <v>1451409392</v>
      </c>
      <c r="L262" s="9">
        <f>(((K262/60)/60)/24)+DATE(1970,1,1)</f>
        <v>42367.719814814816</v>
      </c>
      <c r="M262" t="b">
        <v>0</v>
      </c>
      <c r="N262">
        <v>49</v>
      </c>
      <c r="O262" t="b">
        <v>1</v>
      </c>
      <c r="P262" t="s">
        <v>8269</v>
      </c>
      <c r="Q262">
        <f>D262/E262*100</f>
        <v>70.671378091872796</v>
      </c>
      <c r="R262">
        <f>E262/N262</f>
        <v>115.51020408163265</v>
      </c>
      <c r="S262" t="str">
        <f>LEFT(P262,FIND("/",P262)-1)</f>
        <v>film &amp; video</v>
      </c>
      <c r="T262" t="str">
        <f>RIGHT(P262,LEN(P262)-FIND("/",P262))</f>
        <v>documentary</v>
      </c>
    </row>
    <row r="263" spans="1:20" ht="44.25" hidden="1" x14ac:dyDescent="0.7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 s="9">
        <f>(((I263/60)/60)/24)+DATE(1970,1,1)</f>
        <v>41120.208333333336</v>
      </c>
      <c r="K263">
        <v>1340642717</v>
      </c>
      <c r="L263" s="9">
        <f>(((K263/60)/60)/24)+DATE(1970,1,1)</f>
        <v>41085.698113425926</v>
      </c>
      <c r="M263" t="b">
        <v>0</v>
      </c>
      <c r="N263">
        <v>251</v>
      </c>
      <c r="O263" t="b">
        <v>1</v>
      </c>
      <c r="P263" t="s">
        <v>8269</v>
      </c>
      <c r="Q263">
        <f>D263/E263*100</f>
        <v>95.483624558388243</v>
      </c>
      <c r="R263">
        <f>E263/N263</f>
        <v>104.31274900398407</v>
      </c>
      <c r="S263" t="str">
        <f>LEFT(P263,FIND("/",P263)-1)</f>
        <v>film &amp; video</v>
      </c>
      <c r="T263" t="str">
        <f>RIGHT(P263,LEN(P263)-FIND("/",P263))</f>
        <v>documentary</v>
      </c>
    </row>
    <row r="264" spans="1:20" ht="59" hidden="1" x14ac:dyDescent="0.7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 s="9">
        <f>(((I264/60)/60)/24)+DATE(1970,1,1)</f>
        <v>41158.709490740745</v>
      </c>
      <c r="K264">
        <v>1345741300</v>
      </c>
      <c r="L264" s="9">
        <f>(((K264/60)/60)/24)+DATE(1970,1,1)</f>
        <v>41144.709490740745</v>
      </c>
      <c r="M264" t="b">
        <v>0</v>
      </c>
      <c r="N264">
        <v>22</v>
      </c>
      <c r="O264" t="b">
        <v>1</v>
      </c>
      <c r="P264" t="s">
        <v>8269</v>
      </c>
      <c r="Q264">
        <f>D264/E264*100</f>
        <v>39.087947882736159</v>
      </c>
      <c r="R264">
        <f>E264/N264</f>
        <v>69.772727272727266</v>
      </c>
      <c r="S264" t="str">
        <f>LEFT(P264,FIND("/",P264)-1)</f>
        <v>film &amp; video</v>
      </c>
      <c r="T264" t="str">
        <f>RIGHT(P264,LEN(P264)-FIND("/",P264))</f>
        <v>documentary</v>
      </c>
    </row>
    <row r="265" spans="1:20" ht="44.25" hidden="1" x14ac:dyDescent="0.7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 s="9">
        <f>(((I265/60)/60)/24)+DATE(1970,1,1)</f>
        <v>41778.117581018516</v>
      </c>
      <c r="K265">
        <v>1398480559</v>
      </c>
      <c r="L265" s="9">
        <f>(((K265/60)/60)/24)+DATE(1970,1,1)</f>
        <v>41755.117581018516</v>
      </c>
      <c r="M265" t="b">
        <v>0</v>
      </c>
      <c r="N265">
        <v>48</v>
      </c>
      <c r="O265" t="b">
        <v>1</v>
      </c>
      <c r="P265" t="s">
        <v>8269</v>
      </c>
      <c r="Q265">
        <f>D265/E265*100</f>
        <v>48.377723970944309</v>
      </c>
      <c r="R265">
        <f>E265/N265</f>
        <v>43.020833333333336</v>
      </c>
      <c r="S265" t="str">
        <f>LEFT(P265,FIND("/",P265)-1)</f>
        <v>film &amp; video</v>
      </c>
      <c r="T265" t="str">
        <f>RIGHT(P265,LEN(P265)-FIND("/",P265))</f>
        <v>documentary</v>
      </c>
    </row>
    <row r="266" spans="1:20" ht="44.25" hidden="1" x14ac:dyDescent="0.7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 s="9">
        <f>(((I266/60)/60)/24)+DATE(1970,1,1)</f>
        <v>42010.781793981485</v>
      </c>
      <c r="K266">
        <v>1417977947</v>
      </c>
      <c r="L266" s="9">
        <f>(((K266/60)/60)/24)+DATE(1970,1,1)</f>
        <v>41980.781793981485</v>
      </c>
      <c r="M266" t="b">
        <v>0</v>
      </c>
      <c r="N266">
        <v>383</v>
      </c>
      <c r="O266" t="b">
        <v>1</v>
      </c>
      <c r="P266" t="s">
        <v>8269</v>
      </c>
      <c r="Q266">
        <f>D266/E266*100</f>
        <v>89.20208732884349</v>
      </c>
      <c r="R266">
        <f>E266/N266</f>
        <v>58.540469973890339</v>
      </c>
      <c r="S266" t="str">
        <f>LEFT(P266,FIND("/",P266)-1)</f>
        <v>film &amp; video</v>
      </c>
      <c r="T266" t="str">
        <f>RIGHT(P266,LEN(P266)-FIND("/",P266))</f>
        <v>documentary</v>
      </c>
    </row>
    <row r="267" spans="1:20" ht="44.25" hidden="1" x14ac:dyDescent="0.7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 s="9">
        <f>(((I267/60)/60)/24)+DATE(1970,1,1)</f>
        <v>41964.626168981486</v>
      </c>
      <c r="K267">
        <v>1413986501</v>
      </c>
      <c r="L267" s="9">
        <f>(((K267/60)/60)/24)+DATE(1970,1,1)</f>
        <v>41934.584502314814</v>
      </c>
      <c r="M267" t="b">
        <v>0</v>
      </c>
      <c r="N267">
        <v>237</v>
      </c>
      <c r="O267" t="b">
        <v>1</v>
      </c>
      <c r="P267" t="s">
        <v>8269</v>
      </c>
      <c r="Q267">
        <f>D267/E267*100</f>
        <v>94.355645298258196</v>
      </c>
      <c r="R267">
        <f>E267/N267</f>
        <v>111.79535864978902</v>
      </c>
      <c r="S267" t="str">
        <f>LEFT(P267,FIND("/",P267)-1)</f>
        <v>film &amp; video</v>
      </c>
      <c r="T267" t="str">
        <f>RIGHT(P267,LEN(P267)-FIND("/",P267))</f>
        <v>documentary</v>
      </c>
    </row>
    <row r="268" spans="1:20" ht="44.25" hidden="1" x14ac:dyDescent="0.7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 s="9">
        <f>(((I268/60)/60)/24)+DATE(1970,1,1)</f>
        <v>42226.951284722221</v>
      </c>
      <c r="K268">
        <v>1437950991</v>
      </c>
      <c r="L268" s="9">
        <f>(((K268/60)/60)/24)+DATE(1970,1,1)</f>
        <v>42211.951284722221</v>
      </c>
      <c r="M268" t="b">
        <v>0</v>
      </c>
      <c r="N268">
        <v>13</v>
      </c>
      <c r="O268" t="b">
        <v>1</v>
      </c>
      <c r="P268" t="s">
        <v>8269</v>
      </c>
      <c r="Q268">
        <f>D268/E268*100</f>
        <v>99.833610648918466</v>
      </c>
      <c r="R268">
        <f>E268/N268</f>
        <v>46.230769230769234</v>
      </c>
      <c r="S268" t="str">
        <f>LEFT(P268,FIND("/",P268)-1)</f>
        <v>film &amp; video</v>
      </c>
      <c r="T268" t="str">
        <f>RIGHT(P268,LEN(P268)-FIND("/",P268))</f>
        <v>documentary</v>
      </c>
    </row>
    <row r="269" spans="1:20" ht="59" hidden="1" x14ac:dyDescent="0.7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 s="9">
        <f>(((I269/60)/60)/24)+DATE(1970,1,1)</f>
        <v>42231.25</v>
      </c>
      <c r="K269">
        <v>1436976858</v>
      </c>
      <c r="L269" s="9">
        <f>(((K269/60)/60)/24)+DATE(1970,1,1)</f>
        <v>42200.67659722222</v>
      </c>
      <c r="M269" t="b">
        <v>0</v>
      </c>
      <c r="N269">
        <v>562</v>
      </c>
      <c r="O269" t="b">
        <v>1</v>
      </c>
      <c r="P269" t="s">
        <v>8269</v>
      </c>
      <c r="Q269">
        <f>D269/E269*100</f>
        <v>46.731270598652166</v>
      </c>
      <c r="R269">
        <f>E269/N269</f>
        <v>144.69039145907473</v>
      </c>
      <c r="S269" t="str">
        <f>LEFT(P269,FIND("/",P269)-1)</f>
        <v>film &amp; video</v>
      </c>
      <c r="T269" t="str">
        <f>RIGHT(P269,LEN(P269)-FIND("/",P269))</f>
        <v>documentary</v>
      </c>
    </row>
    <row r="270" spans="1:20" ht="44.25" hidden="1" x14ac:dyDescent="0.7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 s="9">
        <f>(((I270/60)/60)/24)+DATE(1970,1,1)</f>
        <v>42579.076157407413</v>
      </c>
      <c r="K270">
        <v>1467078580</v>
      </c>
      <c r="L270" s="9">
        <f>(((K270/60)/60)/24)+DATE(1970,1,1)</f>
        <v>42549.076157407413</v>
      </c>
      <c r="M270" t="b">
        <v>0</v>
      </c>
      <c r="N270">
        <v>71</v>
      </c>
      <c r="O270" t="b">
        <v>1</v>
      </c>
      <c r="P270" t="s">
        <v>8269</v>
      </c>
      <c r="Q270">
        <f>D270/E270*100</f>
        <v>79.264426125554849</v>
      </c>
      <c r="R270">
        <f>E270/N270</f>
        <v>88.845070422535215</v>
      </c>
      <c r="S270" t="str">
        <f>LEFT(P270,FIND("/",P270)-1)</f>
        <v>film &amp; video</v>
      </c>
      <c r="T270" t="str">
        <f>RIGHT(P270,LEN(P270)-FIND("/",P270))</f>
        <v>documentary</v>
      </c>
    </row>
    <row r="271" spans="1:20" ht="59" hidden="1" x14ac:dyDescent="0.7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 s="9">
        <f>(((I271/60)/60)/24)+DATE(1970,1,1)</f>
        <v>41705.957638888889</v>
      </c>
      <c r="K271">
        <v>1391477450</v>
      </c>
      <c r="L271" s="9">
        <f>(((K271/60)/60)/24)+DATE(1970,1,1)</f>
        <v>41674.063078703701</v>
      </c>
      <c r="M271" t="b">
        <v>0</v>
      </c>
      <c r="N271">
        <v>1510</v>
      </c>
      <c r="O271" t="b">
        <v>1</v>
      </c>
      <c r="P271" t="s">
        <v>8269</v>
      </c>
      <c r="Q271">
        <f>D271/E271*100</f>
        <v>55.085653330429999</v>
      </c>
      <c r="R271">
        <f>E271/N271</f>
        <v>81.75107284768211</v>
      </c>
      <c r="S271" t="str">
        <f>LEFT(P271,FIND("/",P271)-1)</f>
        <v>film &amp; video</v>
      </c>
      <c r="T271" t="str">
        <f>RIGHT(P271,LEN(P271)-FIND("/",P271))</f>
        <v>documentary</v>
      </c>
    </row>
    <row r="272" spans="1:20" ht="44.25" hidden="1" x14ac:dyDescent="0.7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 s="9">
        <f>(((I272/60)/60)/24)+DATE(1970,1,1)</f>
        <v>42132.036712962959</v>
      </c>
      <c r="K272">
        <v>1429318372</v>
      </c>
      <c r="L272" s="9">
        <f>(((K272/60)/60)/24)+DATE(1970,1,1)</f>
        <v>42112.036712962959</v>
      </c>
      <c r="M272" t="b">
        <v>0</v>
      </c>
      <c r="N272">
        <v>14</v>
      </c>
      <c r="O272" t="b">
        <v>1</v>
      </c>
      <c r="P272" t="s">
        <v>8269</v>
      </c>
      <c r="Q272">
        <f>D272/E272*100</f>
        <v>100</v>
      </c>
      <c r="R272">
        <f>E272/N272</f>
        <v>71.428571428571431</v>
      </c>
      <c r="S272" t="str">
        <f>LEFT(P272,FIND("/",P272)-1)</f>
        <v>film &amp; video</v>
      </c>
      <c r="T272" t="str">
        <f>RIGHT(P272,LEN(P272)-FIND("/",P272))</f>
        <v>documentary</v>
      </c>
    </row>
    <row r="273" spans="1:20" ht="44.25" hidden="1" x14ac:dyDescent="0.7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 s="9">
        <f>(((I273/60)/60)/24)+DATE(1970,1,1)</f>
        <v>40895.040972222225</v>
      </c>
      <c r="K273">
        <v>1321578051</v>
      </c>
      <c r="L273" s="9">
        <f>(((K273/60)/60)/24)+DATE(1970,1,1)</f>
        <v>40865.042256944449</v>
      </c>
      <c r="M273" t="b">
        <v>0</v>
      </c>
      <c r="N273">
        <v>193</v>
      </c>
      <c r="O273" t="b">
        <v>1</v>
      </c>
      <c r="P273" t="s">
        <v>8269</v>
      </c>
      <c r="Q273">
        <f>D273/E273*100</f>
        <v>99.393698439518928</v>
      </c>
      <c r="R273">
        <f>E273/N273</f>
        <v>104.25906735751295</v>
      </c>
      <c r="S273" t="str">
        <f>LEFT(P273,FIND("/",P273)-1)</f>
        <v>film &amp; video</v>
      </c>
      <c r="T273" t="str">
        <f>RIGHT(P273,LEN(P273)-FIND("/",P273))</f>
        <v>documentary</v>
      </c>
    </row>
    <row r="274" spans="1:20" ht="44.25" hidden="1" x14ac:dyDescent="0.7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 s="9">
        <f>(((I274/60)/60)/24)+DATE(1970,1,1)</f>
        <v>40794.125</v>
      </c>
      <c r="K274">
        <v>1312823571</v>
      </c>
      <c r="L274" s="9">
        <f>(((K274/60)/60)/24)+DATE(1970,1,1)</f>
        <v>40763.717256944445</v>
      </c>
      <c r="M274" t="b">
        <v>0</v>
      </c>
      <c r="N274">
        <v>206</v>
      </c>
      <c r="O274" t="b">
        <v>1</v>
      </c>
      <c r="P274" t="s">
        <v>8269</v>
      </c>
      <c r="Q274">
        <f>D274/E274*100</f>
        <v>99.10537311833717</v>
      </c>
      <c r="R274">
        <f>E274/N274</f>
        <v>90.616504854368927</v>
      </c>
      <c r="S274" t="str">
        <f>LEFT(P274,FIND("/",P274)-1)</f>
        <v>film &amp; video</v>
      </c>
      <c r="T274" t="str">
        <f>RIGHT(P274,LEN(P274)-FIND("/",P274))</f>
        <v>documentary</v>
      </c>
    </row>
    <row r="275" spans="1:20" ht="44.25" hidden="1" x14ac:dyDescent="0.7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 s="9">
        <f>(((I275/60)/60)/24)+DATE(1970,1,1)</f>
        <v>41557.708935185183</v>
      </c>
      <c r="K275">
        <v>1378746052</v>
      </c>
      <c r="L275" s="9">
        <f>(((K275/60)/60)/24)+DATE(1970,1,1)</f>
        <v>41526.708935185183</v>
      </c>
      <c r="M275" t="b">
        <v>0</v>
      </c>
      <c r="N275">
        <v>351</v>
      </c>
      <c r="O275" t="b">
        <v>1</v>
      </c>
      <c r="P275" t="s">
        <v>8269</v>
      </c>
      <c r="Q275">
        <f>D275/E275*100</f>
        <v>90.541984318128328</v>
      </c>
      <c r="R275">
        <f>E275/N275</f>
        <v>157.33048433048432</v>
      </c>
      <c r="S275" t="str">
        <f>LEFT(P275,FIND("/",P275)-1)</f>
        <v>film &amp; video</v>
      </c>
      <c r="T275" t="str">
        <f>RIGHT(P275,LEN(P275)-FIND("/",P275))</f>
        <v>documentary</v>
      </c>
    </row>
    <row r="276" spans="1:20" ht="44.25" hidden="1" x14ac:dyDescent="0.7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 s="9">
        <f>(((I276/60)/60)/24)+DATE(1970,1,1)</f>
        <v>42477.776412037041</v>
      </c>
      <c r="K276">
        <v>1455737882</v>
      </c>
      <c r="L276" s="9">
        <f>(((K276/60)/60)/24)+DATE(1970,1,1)</f>
        <v>42417.818078703705</v>
      </c>
      <c r="M276" t="b">
        <v>0</v>
      </c>
      <c r="N276">
        <v>50</v>
      </c>
      <c r="O276" t="b">
        <v>1</v>
      </c>
      <c r="P276" t="s">
        <v>8269</v>
      </c>
      <c r="Q276">
        <f>D276/E276*100</f>
        <v>89.370602776193195</v>
      </c>
      <c r="R276">
        <f>E276/N276</f>
        <v>105.18</v>
      </c>
      <c r="S276" t="str">
        <f>LEFT(P276,FIND("/",P276)-1)</f>
        <v>film &amp; video</v>
      </c>
      <c r="T276" t="str">
        <f>RIGHT(P276,LEN(P276)-FIND("/",P276))</f>
        <v>documentary</v>
      </c>
    </row>
    <row r="277" spans="1:20" ht="44.25" hidden="1" x14ac:dyDescent="0.7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 s="9">
        <f>(((I277/60)/60)/24)+DATE(1970,1,1)</f>
        <v>41026.897222222222</v>
      </c>
      <c r="K277">
        <v>1332452960</v>
      </c>
      <c r="L277" s="9">
        <f>(((K277/60)/60)/24)+DATE(1970,1,1)</f>
        <v>40990.909259259257</v>
      </c>
      <c r="M277" t="b">
        <v>0</v>
      </c>
      <c r="N277">
        <v>184</v>
      </c>
      <c r="O277" t="b">
        <v>1</v>
      </c>
      <c r="P277" t="s">
        <v>8269</v>
      </c>
      <c r="Q277">
        <f>D277/E277*100</f>
        <v>92.554456728477604</v>
      </c>
      <c r="R277">
        <f>E277/N277</f>
        <v>58.719836956521746</v>
      </c>
      <c r="S277" t="str">
        <f>LEFT(P277,FIND("/",P277)-1)</f>
        <v>film &amp; video</v>
      </c>
      <c r="T277" t="str">
        <f>RIGHT(P277,LEN(P277)-FIND("/",P277))</f>
        <v>documentary</v>
      </c>
    </row>
    <row r="278" spans="1:20" ht="44.25" hidden="1" x14ac:dyDescent="0.7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 s="9">
        <f>(((I278/60)/60)/24)+DATE(1970,1,1)</f>
        <v>41097.564884259256</v>
      </c>
      <c r="K278">
        <v>1340372006</v>
      </c>
      <c r="L278" s="9">
        <f>(((K278/60)/60)/24)+DATE(1970,1,1)</f>
        <v>41082.564884259256</v>
      </c>
      <c r="M278" t="b">
        <v>0</v>
      </c>
      <c r="N278">
        <v>196</v>
      </c>
      <c r="O278" t="b">
        <v>1</v>
      </c>
      <c r="P278" t="s">
        <v>8269</v>
      </c>
      <c r="Q278">
        <f>D278/E278*100</f>
        <v>93.75</v>
      </c>
      <c r="R278">
        <f>E278/N278</f>
        <v>81.632653061224488</v>
      </c>
      <c r="S278" t="str">
        <f>LEFT(P278,FIND("/",P278)-1)</f>
        <v>film &amp; video</v>
      </c>
      <c r="T278" t="str">
        <f>RIGHT(P278,LEN(P278)-FIND("/",P278))</f>
        <v>documentary</v>
      </c>
    </row>
    <row r="279" spans="1:20" ht="59" hidden="1" x14ac:dyDescent="0.7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 s="9">
        <f>(((I279/60)/60)/24)+DATE(1970,1,1)</f>
        <v>40422.155555555553</v>
      </c>
      <c r="K279">
        <v>1279651084</v>
      </c>
      <c r="L279" s="9">
        <f>(((K279/60)/60)/24)+DATE(1970,1,1)</f>
        <v>40379.776435185187</v>
      </c>
      <c r="M279" t="b">
        <v>0</v>
      </c>
      <c r="N279">
        <v>229</v>
      </c>
      <c r="O279" t="b">
        <v>1</v>
      </c>
      <c r="P279" t="s">
        <v>8269</v>
      </c>
      <c r="Q279">
        <f>D279/E279*100</f>
        <v>96.246137663532977</v>
      </c>
      <c r="R279">
        <f>E279/N279</f>
        <v>56.460043668122275</v>
      </c>
      <c r="S279" t="str">
        <f>LEFT(P279,FIND("/",P279)-1)</f>
        <v>film &amp; video</v>
      </c>
      <c r="T279" t="str">
        <f>RIGHT(P279,LEN(P279)-FIND("/",P279))</f>
        <v>documentary</v>
      </c>
    </row>
    <row r="280" spans="1:20" ht="44.25" hidden="1" x14ac:dyDescent="0.7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 s="9">
        <f>(((I280/60)/60)/24)+DATE(1970,1,1)</f>
        <v>42123.793124999997</v>
      </c>
      <c r="K280">
        <v>1426446126</v>
      </c>
      <c r="L280" s="9">
        <f>(((K280/60)/60)/24)+DATE(1970,1,1)</f>
        <v>42078.793124999997</v>
      </c>
      <c r="M280" t="b">
        <v>0</v>
      </c>
      <c r="N280">
        <v>67</v>
      </c>
      <c r="O280" t="b">
        <v>1</v>
      </c>
      <c r="P280" t="s">
        <v>8269</v>
      </c>
      <c r="Q280">
        <f>D280/E280*100</f>
        <v>79.897730904442312</v>
      </c>
      <c r="R280">
        <f>E280/N280</f>
        <v>140.1044776119403</v>
      </c>
      <c r="S280" t="str">
        <f>LEFT(P280,FIND("/",P280)-1)</f>
        <v>film &amp; video</v>
      </c>
      <c r="T280" t="str">
        <f>RIGHT(P280,LEN(P280)-FIND("/",P280))</f>
        <v>documentary</v>
      </c>
    </row>
    <row r="281" spans="1:20" ht="59" hidden="1" x14ac:dyDescent="0.7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 s="9">
        <f>(((I281/60)/60)/24)+DATE(1970,1,1)</f>
        <v>42718.5</v>
      </c>
      <c r="K281">
        <v>1479070867</v>
      </c>
      <c r="L281" s="9">
        <f>(((K281/60)/60)/24)+DATE(1970,1,1)</f>
        <v>42687.875775462962</v>
      </c>
      <c r="M281" t="b">
        <v>0</v>
      </c>
      <c r="N281">
        <v>95</v>
      </c>
      <c r="O281" t="b">
        <v>1</v>
      </c>
      <c r="P281" t="s">
        <v>8269</v>
      </c>
      <c r="Q281">
        <f>D281/E281*100</f>
        <v>93.628575441224655</v>
      </c>
      <c r="R281">
        <f>E281/N281</f>
        <v>224.85263157894738</v>
      </c>
      <c r="S281" t="str">
        <f>LEFT(P281,FIND("/",P281)-1)</f>
        <v>film &amp; video</v>
      </c>
      <c r="T281" t="str">
        <f>RIGHT(P281,LEN(P281)-FIND("/",P281))</f>
        <v>documentary</v>
      </c>
    </row>
    <row r="282" spans="1:20" ht="44.25" hidden="1" x14ac:dyDescent="0.7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 s="9">
        <f>(((I282/60)/60)/24)+DATE(1970,1,1)</f>
        <v>41776.145833333336</v>
      </c>
      <c r="K282">
        <v>1397661347</v>
      </c>
      <c r="L282" s="9">
        <f>(((K282/60)/60)/24)+DATE(1970,1,1)</f>
        <v>41745.635960648149</v>
      </c>
      <c r="M282" t="b">
        <v>0</v>
      </c>
      <c r="N282">
        <v>62</v>
      </c>
      <c r="O282" t="b">
        <v>1</v>
      </c>
      <c r="P282" t="s">
        <v>8269</v>
      </c>
      <c r="Q282">
        <f>D282/E282*100</f>
        <v>89.045212706751855</v>
      </c>
      <c r="R282">
        <f>E282/N282</f>
        <v>181.13306451612902</v>
      </c>
      <c r="S282" t="str">
        <f>LEFT(P282,FIND("/",P282)-1)</f>
        <v>film &amp; video</v>
      </c>
      <c r="T282" t="str">
        <f>RIGHT(P282,LEN(P282)-FIND("/",P282))</f>
        <v>documentary</v>
      </c>
    </row>
    <row r="283" spans="1:20" ht="44.25" hidden="1" x14ac:dyDescent="0.7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 s="9">
        <f>(((I283/60)/60)/24)+DATE(1970,1,1)</f>
        <v>40762.842245370368</v>
      </c>
      <c r="K283">
        <v>1310155970</v>
      </c>
      <c r="L283" s="9">
        <f>(((K283/60)/60)/24)+DATE(1970,1,1)</f>
        <v>40732.842245370368</v>
      </c>
      <c r="M283" t="b">
        <v>0</v>
      </c>
      <c r="N283">
        <v>73</v>
      </c>
      <c r="O283" t="b">
        <v>1</v>
      </c>
      <c r="P283" t="s">
        <v>8269</v>
      </c>
      <c r="Q283">
        <f>D283/E283*100</f>
        <v>96.32797749778446</v>
      </c>
      <c r="R283">
        <f>E283/N283</f>
        <v>711.04109589041093</v>
      </c>
      <c r="S283" t="str">
        <f>LEFT(P283,FIND("/",P283)-1)</f>
        <v>film &amp; video</v>
      </c>
      <c r="T283" t="str">
        <f>RIGHT(P283,LEN(P283)-FIND("/",P283))</f>
        <v>documentary</v>
      </c>
    </row>
    <row r="284" spans="1:20" ht="44.25" hidden="1" x14ac:dyDescent="0.7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 s="9">
        <f>(((I284/60)/60)/24)+DATE(1970,1,1)</f>
        <v>42313.58121527778</v>
      </c>
      <c r="K284">
        <v>1444913817</v>
      </c>
      <c r="L284" s="9">
        <f>(((K284/60)/60)/24)+DATE(1970,1,1)</f>
        <v>42292.539548611108</v>
      </c>
      <c r="M284" t="b">
        <v>0</v>
      </c>
      <c r="N284">
        <v>43</v>
      </c>
      <c r="O284" t="b">
        <v>1</v>
      </c>
      <c r="P284" t="s">
        <v>8269</v>
      </c>
      <c r="Q284">
        <f>D284/E284*100</f>
        <v>70.596540769502298</v>
      </c>
      <c r="R284">
        <f>E284/N284</f>
        <v>65.883720930232556</v>
      </c>
      <c r="S284" t="str">
        <f>LEFT(P284,FIND("/",P284)-1)</f>
        <v>film &amp; video</v>
      </c>
      <c r="T284" t="str">
        <f>RIGHT(P284,LEN(P284)-FIND("/",P284))</f>
        <v>documentary</v>
      </c>
    </row>
    <row r="285" spans="1:20" ht="44.25" hidden="1" x14ac:dyDescent="0.7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 s="9">
        <f>(((I285/60)/60)/24)+DATE(1970,1,1)</f>
        <v>40765.297222222223</v>
      </c>
      <c r="K285">
        <v>1308900441</v>
      </c>
      <c r="L285" s="9">
        <f>(((K285/60)/60)/24)+DATE(1970,1,1)</f>
        <v>40718.310659722221</v>
      </c>
      <c r="M285" t="b">
        <v>0</v>
      </c>
      <c r="N285">
        <v>70</v>
      </c>
      <c r="O285" t="b">
        <v>1</v>
      </c>
      <c r="P285" t="s">
        <v>8269</v>
      </c>
      <c r="Q285">
        <f>D285/E285*100</f>
        <v>95.002850085502573</v>
      </c>
      <c r="R285">
        <f>E285/N285</f>
        <v>75.185714285714283</v>
      </c>
      <c r="S285" t="str">
        <f>LEFT(P285,FIND("/",P285)-1)</f>
        <v>film &amp; video</v>
      </c>
      <c r="T285" t="str">
        <f>RIGHT(P285,LEN(P285)-FIND("/",P285))</f>
        <v>documentary</v>
      </c>
    </row>
    <row r="286" spans="1:20" ht="44.25" hidden="1" x14ac:dyDescent="0.7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 s="9">
        <f>(((I286/60)/60)/24)+DATE(1970,1,1)</f>
        <v>41675.961111111108</v>
      </c>
      <c r="K286">
        <v>1389107062</v>
      </c>
      <c r="L286" s="9">
        <f>(((K286/60)/60)/24)+DATE(1970,1,1)</f>
        <v>41646.628032407411</v>
      </c>
      <c r="M286" t="b">
        <v>0</v>
      </c>
      <c r="N286">
        <v>271</v>
      </c>
      <c r="O286" t="b">
        <v>1</v>
      </c>
      <c r="P286" t="s">
        <v>8269</v>
      </c>
      <c r="Q286">
        <f>D286/E286*100</f>
        <v>97.001274873898353</v>
      </c>
      <c r="R286">
        <f>E286/N286</f>
        <v>133.14391143911439</v>
      </c>
      <c r="S286" t="str">
        <f>LEFT(P286,FIND("/",P286)-1)</f>
        <v>film &amp; video</v>
      </c>
      <c r="T286" t="str">
        <f>RIGHT(P286,LEN(P286)-FIND("/",P286))</f>
        <v>documentary</v>
      </c>
    </row>
    <row r="287" spans="1:20" ht="29.5" hidden="1" x14ac:dyDescent="0.7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 s="9">
        <f>(((I287/60)/60)/24)+DATE(1970,1,1)</f>
        <v>41704.08494212963</v>
      </c>
      <c r="K287">
        <v>1391479339</v>
      </c>
      <c r="L287" s="9">
        <f>(((K287/60)/60)/24)+DATE(1970,1,1)</f>
        <v>41674.08494212963</v>
      </c>
      <c r="M287" t="b">
        <v>0</v>
      </c>
      <c r="N287">
        <v>55</v>
      </c>
      <c r="O287" t="b">
        <v>1</v>
      </c>
      <c r="P287" t="s">
        <v>8269</v>
      </c>
      <c r="Q287">
        <f>D287/E287*100</f>
        <v>92.885375494071141</v>
      </c>
      <c r="R287">
        <f>E287/N287</f>
        <v>55.2</v>
      </c>
      <c r="S287" t="str">
        <f>LEFT(P287,FIND("/",P287)-1)</f>
        <v>film &amp; video</v>
      </c>
      <c r="T287" t="str">
        <f>RIGHT(P287,LEN(P287)-FIND("/",P287))</f>
        <v>documentary</v>
      </c>
    </row>
    <row r="288" spans="1:20" ht="44.25" hidden="1" x14ac:dyDescent="0.7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 s="9">
        <f>(((I288/60)/60)/24)+DATE(1970,1,1)</f>
        <v>40672.249305555553</v>
      </c>
      <c r="K288">
        <v>1301975637</v>
      </c>
      <c r="L288" s="9">
        <f>(((K288/60)/60)/24)+DATE(1970,1,1)</f>
        <v>40638.162465277775</v>
      </c>
      <c r="M288" t="b">
        <v>0</v>
      </c>
      <c r="N288">
        <v>35</v>
      </c>
      <c r="O288" t="b">
        <v>1</v>
      </c>
      <c r="P288" t="s">
        <v>8269</v>
      </c>
      <c r="Q288">
        <f>D288/E288*100</f>
        <v>92.846508142307172</v>
      </c>
      <c r="R288">
        <f>E288/N288</f>
        <v>86.163714285714292</v>
      </c>
      <c r="S288" t="str">
        <f>LEFT(P288,FIND("/",P288)-1)</f>
        <v>film &amp; video</v>
      </c>
      <c r="T288" t="str">
        <f>RIGHT(P288,LEN(P288)-FIND("/",P288))</f>
        <v>documentary</v>
      </c>
    </row>
    <row r="289" spans="1:20" ht="44.25" hidden="1" x14ac:dyDescent="0.7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 s="9">
        <f>(((I289/60)/60)/24)+DATE(1970,1,1)</f>
        <v>40866.912615740745</v>
      </c>
      <c r="K289">
        <v>1316552050</v>
      </c>
      <c r="L289" s="9">
        <f>(((K289/60)/60)/24)+DATE(1970,1,1)</f>
        <v>40806.870949074073</v>
      </c>
      <c r="M289" t="b">
        <v>0</v>
      </c>
      <c r="N289">
        <v>22</v>
      </c>
      <c r="O289" t="b">
        <v>1</v>
      </c>
      <c r="P289" t="s">
        <v>8269</v>
      </c>
      <c r="Q289">
        <f>D289/E289*100</f>
        <v>98.473658296405702</v>
      </c>
      <c r="R289">
        <f>E289/N289</f>
        <v>92.318181818181813</v>
      </c>
      <c r="S289" t="str">
        <f>LEFT(P289,FIND("/",P289)-1)</f>
        <v>film &amp; video</v>
      </c>
      <c r="T289" t="str">
        <f>RIGHT(P289,LEN(P289)-FIND("/",P289))</f>
        <v>documentary</v>
      </c>
    </row>
    <row r="290" spans="1:20" ht="44.25" hidden="1" x14ac:dyDescent="0.7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 s="9">
        <f>(((I290/60)/60)/24)+DATE(1970,1,1)</f>
        <v>41583.777662037035</v>
      </c>
      <c r="K290">
        <v>1380217190</v>
      </c>
      <c r="L290" s="9">
        <f>(((K290/60)/60)/24)+DATE(1970,1,1)</f>
        <v>41543.735995370371</v>
      </c>
      <c r="M290" t="b">
        <v>0</v>
      </c>
      <c r="N290">
        <v>38</v>
      </c>
      <c r="O290" t="b">
        <v>1</v>
      </c>
      <c r="P290" t="s">
        <v>8269</v>
      </c>
      <c r="Q290">
        <f>D290/E290*100</f>
        <v>98.582709250015611</v>
      </c>
      <c r="R290">
        <f>E290/N290</f>
        <v>160.16473684210527</v>
      </c>
      <c r="S290" t="str">
        <f>LEFT(P290,FIND("/",P290)-1)</f>
        <v>film &amp; video</v>
      </c>
      <c r="T290" t="str">
        <f>RIGHT(P290,LEN(P290)-FIND("/",P290))</f>
        <v>documentary</v>
      </c>
    </row>
    <row r="291" spans="1:20" ht="44.25" hidden="1" x14ac:dyDescent="0.7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 s="9">
        <f>(((I291/60)/60)/24)+DATE(1970,1,1)</f>
        <v>42573.862777777773</v>
      </c>
      <c r="K291">
        <v>1466628144</v>
      </c>
      <c r="L291" s="9">
        <f>(((K291/60)/60)/24)+DATE(1970,1,1)</f>
        <v>42543.862777777773</v>
      </c>
      <c r="M291" t="b">
        <v>0</v>
      </c>
      <c r="N291">
        <v>15</v>
      </c>
      <c r="O291" t="b">
        <v>1</v>
      </c>
      <c r="P291" t="s">
        <v>8269</v>
      </c>
      <c r="Q291">
        <f>D291/E291*100</f>
        <v>73.099415204678365</v>
      </c>
      <c r="R291">
        <f>E291/N291</f>
        <v>45.6</v>
      </c>
      <c r="S291" t="str">
        <f>LEFT(P291,FIND("/",P291)-1)</f>
        <v>film &amp; video</v>
      </c>
      <c r="T291" t="str">
        <f>RIGHT(P291,LEN(P291)-FIND("/",P291))</f>
        <v>documentary</v>
      </c>
    </row>
    <row r="292" spans="1:20" ht="44.25" hidden="1" x14ac:dyDescent="0.7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 s="9">
        <f>(((I292/60)/60)/24)+DATE(1970,1,1)</f>
        <v>42173.981446759266</v>
      </c>
      <c r="K292">
        <v>1429486397</v>
      </c>
      <c r="L292" s="9">
        <f>(((K292/60)/60)/24)+DATE(1970,1,1)</f>
        <v>42113.981446759266</v>
      </c>
      <c r="M292" t="b">
        <v>0</v>
      </c>
      <c r="N292">
        <v>7</v>
      </c>
      <c r="O292" t="b">
        <v>1</v>
      </c>
      <c r="P292" t="s">
        <v>8269</v>
      </c>
      <c r="Q292">
        <f>D292/E292*100</f>
        <v>77.942322681215899</v>
      </c>
      <c r="R292">
        <f>E292/N292</f>
        <v>183.28571428571428</v>
      </c>
      <c r="S292" t="str">
        <f>LEFT(P292,FIND("/",P292)-1)</f>
        <v>film &amp; video</v>
      </c>
      <c r="T292" t="str">
        <f>RIGHT(P292,LEN(P292)-FIND("/",P292))</f>
        <v>documentary</v>
      </c>
    </row>
    <row r="293" spans="1:20" ht="44.25" hidden="1" x14ac:dyDescent="0.7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 s="9">
        <f>(((I293/60)/60)/24)+DATE(1970,1,1)</f>
        <v>41630.208333333336</v>
      </c>
      <c r="K293">
        <v>1384920804</v>
      </c>
      <c r="L293" s="9">
        <f>(((K293/60)/60)/24)+DATE(1970,1,1)</f>
        <v>41598.17597222222</v>
      </c>
      <c r="M293" t="b">
        <v>0</v>
      </c>
      <c r="N293">
        <v>241</v>
      </c>
      <c r="O293" t="b">
        <v>1</v>
      </c>
      <c r="P293" t="s">
        <v>8269</v>
      </c>
      <c r="Q293">
        <f>D293/E293*100</f>
        <v>98.960910440376054</v>
      </c>
      <c r="R293">
        <f>E293/N293</f>
        <v>125.78838174273859</v>
      </c>
      <c r="S293" t="str">
        <f>LEFT(P293,FIND("/",P293)-1)</f>
        <v>film &amp; video</v>
      </c>
      <c r="T293" t="str">
        <f>RIGHT(P293,LEN(P293)-FIND("/",P293))</f>
        <v>documentary</v>
      </c>
    </row>
    <row r="294" spans="1:20" ht="44.25" hidden="1" x14ac:dyDescent="0.7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 s="9">
        <f>(((I294/60)/60)/24)+DATE(1970,1,1)</f>
        <v>41115.742800925924</v>
      </c>
      <c r="K294">
        <v>1341856178</v>
      </c>
      <c r="L294" s="9">
        <f>(((K294/60)/60)/24)+DATE(1970,1,1)</f>
        <v>41099.742800925924</v>
      </c>
      <c r="M294" t="b">
        <v>0</v>
      </c>
      <c r="N294">
        <v>55</v>
      </c>
      <c r="O294" t="b">
        <v>1</v>
      </c>
      <c r="P294" t="s">
        <v>8269</v>
      </c>
      <c r="Q294">
        <f>D294/E294*100</f>
        <v>78.839482812992742</v>
      </c>
      <c r="R294">
        <f>E294/N294</f>
        <v>57.654545454545456</v>
      </c>
      <c r="S294" t="str">
        <f>LEFT(P294,FIND("/",P294)-1)</f>
        <v>film &amp; video</v>
      </c>
      <c r="T294" t="str">
        <f>RIGHT(P294,LEN(P294)-FIND("/",P294))</f>
        <v>documentary</v>
      </c>
    </row>
    <row r="295" spans="1:20" ht="44.25" hidden="1" x14ac:dyDescent="0.7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 s="9">
        <f>(((I295/60)/60)/24)+DATE(1970,1,1)</f>
        <v>41109.877442129626</v>
      </c>
      <c r="K295">
        <v>1340139811</v>
      </c>
      <c r="L295" s="9">
        <f>(((K295/60)/60)/24)+DATE(1970,1,1)</f>
        <v>41079.877442129626</v>
      </c>
      <c r="M295" t="b">
        <v>0</v>
      </c>
      <c r="N295">
        <v>171</v>
      </c>
      <c r="O295" t="b">
        <v>1</v>
      </c>
      <c r="P295" t="s">
        <v>8269</v>
      </c>
      <c r="Q295">
        <f>D295/E295*100</f>
        <v>95.160211136718459</v>
      </c>
      <c r="R295">
        <f>E295/N295</f>
        <v>78.660818713450297</v>
      </c>
      <c r="S295" t="str">
        <f>LEFT(P295,FIND("/",P295)-1)</f>
        <v>film &amp; video</v>
      </c>
      <c r="T295" t="str">
        <f>RIGHT(P295,LEN(P295)-FIND("/",P295))</f>
        <v>documentary</v>
      </c>
    </row>
    <row r="296" spans="1:20" ht="44.25" hidden="1" x14ac:dyDescent="0.7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 s="9">
        <f>(((I296/60)/60)/24)+DATE(1970,1,1)</f>
        <v>41559.063252314816</v>
      </c>
      <c r="K296">
        <v>1378949465</v>
      </c>
      <c r="L296" s="9">
        <f>(((K296/60)/60)/24)+DATE(1970,1,1)</f>
        <v>41529.063252314816</v>
      </c>
      <c r="M296" t="b">
        <v>0</v>
      </c>
      <c r="N296">
        <v>208</v>
      </c>
      <c r="O296" t="b">
        <v>1</v>
      </c>
      <c r="P296" t="s">
        <v>8269</v>
      </c>
      <c r="Q296">
        <f>D296/E296*100</f>
        <v>97.225141896153033</v>
      </c>
      <c r="R296">
        <f>E296/N296</f>
        <v>91.480769230769226</v>
      </c>
      <c r="S296" t="str">
        <f>LEFT(P296,FIND("/",P296)-1)</f>
        <v>film &amp; video</v>
      </c>
      <c r="T296" t="str">
        <f>RIGHT(P296,LEN(P296)-FIND("/",P296))</f>
        <v>documentary</v>
      </c>
    </row>
    <row r="297" spans="1:20" ht="59" hidden="1" x14ac:dyDescent="0.7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 s="9">
        <f>(((I297/60)/60)/24)+DATE(1970,1,1)</f>
        <v>41929.5</v>
      </c>
      <c r="K297">
        <v>1411417602</v>
      </c>
      <c r="L297" s="9">
        <f>(((K297/60)/60)/24)+DATE(1970,1,1)</f>
        <v>41904.851875</v>
      </c>
      <c r="M297" t="b">
        <v>0</v>
      </c>
      <c r="N297">
        <v>21</v>
      </c>
      <c r="O297" t="b">
        <v>1</v>
      </c>
      <c r="P297" t="s">
        <v>8269</v>
      </c>
      <c r="Q297">
        <f>D297/E297*100</f>
        <v>97.897990294113541</v>
      </c>
      <c r="R297">
        <f>E297/N297</f>
        <v>68.09809523809524</v>
      </c>
      <c r="S297" t="str">
        <f>LEFT(P297,FIND("/",P297)-1)</f>
        <v>film &amp; video</v>
      </c>
      <c r="T297" t="str">
        <f>RIGHT(P297,LEN(P297)-FIND("/",P297))</f>
        <v>documentary</v>
      </c>
    </row>
    <row r="298" spans="1:20" ht="44.25" hidden="1" x14ac:dyDescent="0.7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 s="9">
        <f>(((I298/60)/60)/24)+DATE(1970,1,1)</f>
        <v>41678.396192129629</v>
      </c>
      <c r="K298">
        <v>1389259831</v>
      </c>
      <c r="L298" s="9">
        <f>(((K298/60)/60)/24)+DATE(1970,1,1)</f>
        <v>41648.396192129629</v>
      </c>
      <c r="M298" t="b">
        <v>0</v>
      </c>
      <c r="N298">
        <v>25</v>
      </c>
      <c r="O298" t="b">
        <v>1</v>
      </c>
      <c r="P298" t="s">
        <v>8269</v>
      </c>
      <c r="Q298">
        <f>D298/E298*100</f>
        <v>83.18291090278413</v>
      </c>
      <c r="R298">
        <f>E298/N298</f>
        <v>48.086800000000004</v>
      </c>
      <c r="S298" t="str">
        <f>LEFT(P298,FIND("/",P298)-1)</f>
        <v>film &amp; video</v>
      </c>
      <c r="T298" t="str">
        <f>RIGHT(P298,LEN(P298)-FIND("/",P298))</f>
        <v>documentary</v>
      </c>
    </row>
    <row r="299" spans="1:20" ht="44.25" hidden="1" x14ac:dyDescent="0.7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 s="9">
        <f>(((I299/60)/60)/24)+DATE(1970,1,1)</f>
        <v>41372.189583333333</v>
      </c>
      <c r="K299">
        <v>1364426260</v>
      </c>
      <c r="L299" s="9">
        <f>(((K299/60)/60)/24)+DATE(1970,1,1)</f>
        <v>41360.970601851855</v>
      </c>
      <c r="M299" t="b">
        <v>0</v>
      </c>
      <c r="N299">
        <v>52</v>
      </c>
      <c r="O299" t="b">
        <v>1</v>
      </c>
      <c r="P299" t="s">
        <v>8269</v>
      </c>
      <c r="Q299">
        <f>D299/E299*100</f>
        <v>99.752992589777691</v>
      </c>
      <c r="R299">
        <f>E299/N299</f>
        <v>202.42307692307693</v>
      </c>
      <c r="S299" t="str">
        <f>LEFT(P299,FIND("/",P299)-1)</f>
        <v>film &amp; video</v>
      </c>
      <c r="T299" t="str">
        <f>RIGHT(P299,LEN(P299)-FIND("/",P299))</f>
        <v>documentary</v>
      </c>
    </row>
    <row r="300" spans="1:20" ht="44.25" hidden="1" x14ac:dyDescent="0.7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 s="9">
        <f>(((I300/60)/60)/24)+DATE(1970,1,1)</f>
        <v>42208.282372685186</v>
      </c>
      <c r="K300">
        <v>1435041997</v>
      </c>
      <c r="L300" s="9">
        <f>(((K300/60)/60)/24)+DATE(1970,1,1)</f>
        <v>42178.282372685186</v>
      </c>
      <c r="M300" t="b">
        <v>0</v>
      </c>
      <c r="N300">
        <v>104</v>
      </c>
      <c r="O300" t="b">
        <v>1</v>
      </c>
      <c r="P300" t="s">
        <v>8269</v>
      </c>
      <c r="Q300">
        <f>D300/E300*100</f>
        <v>99.370064767988637</v>
      </c>
      <c r="R300">
        <f>E300/N300</f>
        <v>216.75</v>
      </c>
      <c r="S300" t="str">
        <f>LEFT(P300,FIND("/",P300)-1)</f>
        <v>film &amp; video</v>
      </c>
      <c r="T300" t="str">
        <f>RIGHT(P300,LEN(P300)-FIND("/",P300))</f>
        <v>documentary</v>
      </c>
    </row>
    <row r="301" spans="1:20" ht="44.25" hidden="1" x14ac:dyDescent="0.7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 s="9">
        <f>(((I301/60)/60)/24)+DATE(1970,1,1)</f>
        <v>41454.842442129629</v>
      </c>
      <c r="K301">
        <v>1367352787</v>
      </c>
      <c r="L301" s="9">
        <f>(((K301/60)/60)/24)+DATE(1970,1,1)</f>
        <v>41394.842442129629</v>
      </c>
      <c r="M301" t="b">
        <v>0</v>
      </c>
      <c r="N301">
        <v>73</v>
      </c>
      <c r="O301" t="b">
        <v>1</v>
      </c>
      <c r="P301" t="s">
        <v>8269</v>
      </c>
      <c r="Q301">
        <f>D301/E301*100</f>
        <v>99.564405724953332</v>
      </c>
      <c r="R301">
        <f>E301/N301</f>
        <v>110.06849315068493</v>
      </c>
      <c r="S301" t="str">
        <f>LEFT(P301,FIND("/",P301)-1)</f>
        <v>film &amp; video</v>
      </c>
      <c r="T301" t="str">
        <f>RIGHT(P301,LEN(P301)-FIND("/",P301))</f>
        <v>documentary</v>
      </c>
    </row>
    <row r="302" spans="1:20" ht="44.25" hidden="1" x14ac:dyDescent="0.7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 s="9">
        <f>(((I302/60)/60)/24)+DATE(1970,1,1)</f>
        <v>42348.702094907407</v>
      </c>
      <c r="K302">
        <v>1447174261</v>
      </c>
      <c r="L302" s="9">
        <f>(((K302/60)/60)/24)+DATE(1970,1,1)</f>
        <v>42318.702094907407</v>
      </c>
      <c r="M302" t="b">
        <v>0</v>
      </c>
      <c r="N302">
        <v>34</v>
      </c>
      <c r="O302" t="b">
        <v>1</v>
      </c>
      <c r="P302" t="s">
        <v>8271</v>
      </c>
      <c r="Q302">
        <f>D302/E302*100</f>
        <v>97.943192948090115</v>
      </c>
      <c r="R302">
        <f>E302/N302</f>
        <v>150.14705882352942</v>
      </c>
      <c r="S302" t="str">
        <f>LEFT(P302,FIND("/",P302)-1)</f>
        <v>theater</v>
      </c>
      <c r="T302" t="str">
        <f>RIGHT(P302,LEN(P302)-FIND("/",P302))</f>
        <v>plays</v>
      </c>
    </row>
    <row r="303" spans="1:20" ht="59" hidden="1" x14ac:dyDescent="0.7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 s="9">
        <f>(((I303/60)/60)/24)+DATE(1970,1,1)</f>
        <v>42675.207638888889</v>
      </c>
      <c r="K303">
        <v>1475460819</v>
      </c>
      <c r="L303" s="9">
        <f>(((K303/60)/60)/24)+DATE(1970,1,1)</f>
        <v>42646.092812499999</v>
      </c>
      <c r="M303" t="b">
        <v>0</v>
      </c>
      <c r="N303">
        <v>56</v>
      </c>
      <c r="O303" t="b">
        <v>1</v>
      </c>
      <c r="P303" t="s">
        <v>8271</v>
      </c>
      <c r="Q303">
        <f>D303/E303*100</f>
        <v>95.565749235474001</v>
      </c>
      <c r="R303">
        <f>E303/N303</f>
        <v>93.428571428571431</v>
      </c>
      <c r="S303" t="str">
        <f>LEFT(P303,FIND("/",P303)-1)</f>
        <v>theater</v>
      </c>
      <c r="T303" t="str">
        <f>RIGHT(P303,LEN(P303)-FIND("/",P303))</f>
        <v>plays</v>
      </c>
    </row>
    <row r="304" spans="1:20" ht="44.25" hidden="1" x14ac:dyDescent="0.7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 s="9">
        <f>(((I304/60)/60)/24)+DATE(1970,1,1)</f>
        <v>42449.999131944445</v>
      </c>
      <c r="K304">
        <v>1456793925</v>
      </c>
      <c r="L304" s="9">
        <f>(((K304/60)/60)/24)+DATE(1970,1,1)</f>
        <v>42430.040798611109</v>
      </c>
      <c r="M304" t="b">
        <v>0</v>
      </c>
      <c r="N304">
        <v>31</v>
      </c>
      <c r="O304" t="b">
        <v>1</v>
      </c>
      <c r="P304" t="s">
        <v>8271</v>
      </c>
      <c r="Q304">
        <f>D304/E304*100</f>
        <v>87.20930232558139</v>
      </c>
      <c r="R304">
        <f>E304/N304</f>
        <v>110.96774193548387</v>
      </c>
      <c r="S304" t="str">
        <f>LEFT(P304,FIND("/",P304)-1)</f>
        <v>theater</v>
      </c>
      <c r="T304" t="str">
        <f>RIGHT(P304,LEN(P304)-FIND("/",P304))</f>
        <v>plays</v>
      </c>
    </row>
    <row r="305" spans="1:20" ht="44.25" hidden="1" x14ac:dyDescent="0.7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 s="9">
        <f>(((I305/60)/60)/24)+DATE(1970,1,1)</f>
        <v>42268.13282407407</v>
      </c>
      <c r="K305">
        <v>1440213076</v>
      </c>
      <c r="L305" s="9">
        <f>(((K305/60)/60)/24)+DATE(1970,1,1)</f>
        <v>42238.13282407407</v>
      </c>
      <c r="M305" t="b">
        <v>0</v>
      </c>
      <c r="N305">
        <v>84</v>
      </c>
      <c r="O305" t="b">
        <v>1</v>
      </c>
      <c r="P305" t="s">
        <v>8271</v>
      </c>
      <c r="Q305">
        <f>D305/E305*100</f>
        <v>82.91873963515755</v>
      </c>
      <c r="R305">
        <f>E305/N305</f>
        <v>71.785714285714292</v>
      </c>
      <c r="S305" t="str">
        <f>LEFT(P305,FIND("/",P305)-1)</f>
        <v>theater</v>
      </c>
      <c r="T305" t="str">
        <f>RIGHT(P305,LEN(P305)-FIND("/",P305))</f>
        <v>plays</v>
      </c>
    </row>
    <row r="306" spans="1:20" ht="44.25" hidden="1" x14ac:dyDescent="0.7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 s="9">
        <f>(((I306/60)/60)/24)+DATE(1970,1,1)</f>
        <v>42522.717233796298</v>
      </c>
      <c r="K306">
        <v>1462209169</v>
      </c>
      <c r="L306" s="9">
        <f>(((K306/60)/60)/24)+DATE(1970,1,1)</f>
        <v>42492.717233796298</v>
      </c>
      <c r="M306" t="b">
        <v>0</v>
      </c>
      <c r="N306">
        <v>130</v>
      </c>
      <c r="O306" t="b">
        <v>1</v>
      </c>
      <c r="P306" t="s">
        <v>8271</v>
      </c>
      <c r="Q306">
        <f>D306/E306*100</f>
        <v>92.019297761301928</v>
      </c>
      <c r="R306">
        <f>E306/N306</f>
        <v>29.258076923076924</v>
      </c>
      <c r="S306" t="str">
        <f>LEFT(P306,FIND("/",P306)-1)</f>
        <v>theater</v>
      </c>
      <c r="T306" t="str">
        <f>RIGHT(P306,LEN(P306)-FIND("/",P306))</f>
        <v>plays</v>
      </c>
    </row>
    <row r="307" spans="1:20" ht="59" hidden="1" x14ac:dyDescent="0.7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 s="9">
        <f>(((I307/60)/60)/24)+DATE(1970,1,1)</f>
        <v>41895.400937500002</v>
      </c>
      <c r="K307">
        <v>1406713041</v>
      </c>
      <c r="L307" s="9">
        <f>(((K307/60)/60)/24)+DATE(1970,1,1)</f>
        <v>41850.400937500002</v>
      </c>
      <c r="M307" t="b">
        <v>0</v>
      </c>
      <c r="N307">
        <v>12</v>
      </c>
      <c r="O307" t="b">
        <v>1</v>
      </c>
      <c r="P307" t="s">
        <v>8271</v>
      </c>
      <c r="Q307">
        <f>D307/E307*100</f>
        <v>100</v>
      </c>
      <c r="R307">
        <f>E307/N307</f>
        <v>1000</v>
      </c>
      <c r="S307" t="str">
        <f>LEFT(P307,FIND("/",P307)-1)</f>
        <v>theater</v>
      </c>
      <c r="T307" t="str">
        <f>RIGHT(P307,LEN(P307)-FIND("/",P307))</f>
        <v>plays</v>
      </c>
    </row>
    <row r="308" spans="1:20" ht="44.25" hidden="1" x14ac:dyDescent="0.7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 s="9">
        <f>(((I308/60)/60)/24)+DATE(1970,1,1)</f>
        <v>42223.708333333328</v>
      </c>
      <c r="K308">
        <v>1436278344</v>
      </c>
      <c r="L308" s="9">
        <f>(((K308/60)/60)/24)+DATE(1970,1,1)</f>
        <v>42192.591944444444</v>
      </c>
      <c r="M308" t="b">
        <v>0</v>
      </c>
      <c r="N308">
        <v>23</v>
      </c>
      <c r="O308" t="b">
        <v>1</v>
      </c>
      <c r="P308" t="s">
        <v>8271</v>
      </c>
      <c r="Q308">
        <f>D308/E308*100</f>
        <v>87.719298245614027</v>
      </c>
      <c r="R308">
        <f>E308/N308</f>
        <v>74.347826086956516</v>
      </c>
      <c r="S308" t="str">
        <f>LEFT(P308,FIND("/",P308)-1)</f>
        <v>theater</v>
      </c>
      <c r="T308" t="str">
        <f>RIGHT(P308,LEN(P308)-FIND("/",P308))</f>
        <v>plays</v>
      </c>
    </row>
    <row r="309" spans="1:20" ht="59" hidden="1" x14ac:dyDescent="0.7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 s="9">
        <f>(((I309/60)/60)/24)+DATE(1970,1,1)</f>
        <v>42783.670138888891</v>
      </c>
      <c r="K309">
        <v>1484715366</v>
      </c>
      <c r="L309" s="9">
        <f>(((K309/60)/60)/24)+DATE(1970,1,1)</f>
        <v>42753.205625000002</v>
      </c>
      <c r="M309" t="b">
        <v>0</v>
      </c>
      <c r="N309">
        <v>158</v>
      </c>
      <c r="O309" t="b">
        <v>1</v>
      </c>
      <c r="P309" t="s">
        <v>8271</v>
      </c>
      <c r="Q309">
        <f>D309/E309*100</f>
        <v>99.157164105106602</v>
      </c>
      <c r="R309">
        <f>E309/N309</f>
        <v>63.829113924050631</v>
      </c>
      <c r="S309" t="str">
        <f>LEFT(P309,FIND("/",P309)-1)</f>
        <v>theater</v>
      </c>
      <c r="T309" t="str">
        <f>RIGHT(P309,LEN(P309)-FIND("/",P309))</f>
        <v>plays</v>
      </c>
    </row>
    <row r="310" spans="1:20" ht="29.5" hidden="1" x14ac:dyDescent="0.7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 s="9">
        <f>(((I310/60)/60)/24)+DATE(1970,1,1)</f>
        <v>42176.888888888891</v>
      </c>
      <c r="K310">
        <v>1433109907</v>
      </c>
      <c r="L310" s="9">
        <f>(((K310/60)/60)/24)+DATE(1970,1,1)</f>
        <v>42155.920219907406</v>
      </c>
      <c r="M310" t="b">
        <v>0</v>
      </c>
      <c r="N310">
        <v>30</v>
      </c>
      <c r="O310" t="b">
        <v>1</v>
      </c>
      <c r="P310" t="s">
        <v>8271</v>
      </c>
      <c r="Q310">
        <f>D310/E310*100</f>
        <v>86.46616541353383</v>
      </c>
      <c r="R310">
        <f>E310/N310</f>
        <v>44.333333333333336</v>
      </c>
      <c r="S310" t="str">
        <f>LEFT(P310,FIND("/",P310)-1)</f>
        <v>theater</v>
      </c>
      <c r="T310" t="str">
        <f>RIGHT(P310,LEN(P310)-FIND("/",P310))</f>
        <v>plays</v>
      </c>
    </row>
    <row r="311" spans="1:20" ht="44.25" hidden="1" x14ac:dyDescent="0.7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 s="9">
        <f>(((I311/60)/60)/24)+DATE(1970,1,1)</f>
        <v>42746.208333333328</v>
      </c>
      <c r="K311">
        <v>1482281094</v>
      </c>
      <c r="L311" s="9">
        <f>(((K311/60)/60)/24)+DATE(1970,1,1)</f>
        <v>42725.031180555554</v>
      </c>
      <c r="M311" t="b">
        <v>0</v>
      </c>
      <c r="N311">
        <v>18</v>
      </c>
      <c r="O311" t="b">
        <v>1</v>
      </c>
      <c r="P311" t="s">
        <v>8271</v>
      </c>
      <c r="Q311">
        <f>D311/E311*100</f>
        <v>76.677316293929707</v>
      </c>
      <c r="R311">
        <f>E311/N311</f>
        <v>86.944444444444443</v>
      </c>
      <c r="S311" t="str">
        <f>LEFT(P311,FIND("/",P311)-1)</f>
        <v>theater</v>
      </c>
      <c r="T311" t="str">
        <f>RIGHT(P311,LEN(P311)-FIND("/",P311))</f>
        <v>plays</v>
      </c>
    </row>
    <row r="312" spans="1:20" ht="44.25" hidden="1" x14ac:dyDescent="0.7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 s="9">
        <f>(((I312/60)/60)/24)+DATE(1970,1,1)</f>
        <v>42179.083333333328</v>
      </c>
      <c r="K312">
        <v>1433254268</v>
      </c>
      <c r="L312" s="9">
        <f>(((K312/60)/60)/24)+DATE(1970,1,1)</f>
        <v>42157.591064814813</v>
      </c>
      <c r="M312" t="b">
        <v>0</v>
      </c>
      <c r="N312">
        <v>29</v>
      </c>
      <c r="O312" t="b">
        <v>1</v>
      </c>
      <c r="P312" t="s">
        <v>8271</v>
      </c>
      <c r="Q312">
        <f>D312/E312*100</f>
        <v>92.779291553133518</v>
      </c>
      <c r="R312">
        <f>E312/N312</f>
        <v>126.55172413793103</v>
      </c>
      <c r="S312" t="str">
        <f>LEFT(P312,FIND("/",P312)-1)</f>
        <v>theater</v>
      </c>
      <c r="T312" t="str">
        <f>RIGHT(P312,LEN(P312)-FIND("/",P312))</f>
        <v>plays</v>
      </c>
    </row>
    <row r="313" spans="1:20" ht="44.25" hidden="1" x14ac:dyDescent="0.7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 s="9">
        <f>(((I313/60)/60)/24)+DATE(1970,1,1)</f>
        <v>42721.290972222225</v>
      </c>
      <c r="K313">
        <v>1478050429</v>
      </c>
      <c r="L313" s="9">
        <f>(((K313/60)/60)/24)+DATE(1970,1,1)</f>
        <v>42676.065150462964</v>
      </c>
      <c r="M313" t="b">
        <v>0</v>
      </c>
      <c r="N313">
        <v>31</v>
      </c>
      <c r="O313" t="b">
        <v>1</v>
      </c>
      <c r="P313" t="s">
        <v>8271</v>
      </c>
      <c r="Q313">
        <f>D313/E313*100</f>
        <v>100</v>
      </c>
      <c r="R313">
        <f>E313/N313</f>
        <v>129.03225806451613</v>
      </c>
      <c r="S313" t="str">
        <f>LEFT(P313,FIND("/",P313)-1)</f>
        <v>theater</v>
      </c>
      <c r="T313" t="str">
        <f>RIGHT(P313,LEN(P313)-FIND("/",P313))</f>
        <v>plays</v>
      </c>
    </row>
    <row r="314" spans="1:20" ht="44.25" hidden="1" x14ac:dyDescent="0.7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 s="9">
        <f>(((I314/60)/60)/24)+DATE(1970,1,1)</f>
        <v>42503.007037037038</v>
      </c>
      <c r="K314">
        <v>1460506208</v>
      </c>
      <c r="L314" s="9">
        <f>(((K314/60)/60)/24)+DATE(1970,1,1)</f>
        <v>42473.007037037038</v>
      </c>
      <c r="M314" t="b">
        <v>0</v>
      </c>
      <c r="N314">
        <v>173</v>
      </c>
      <c r="O314" t="b">
        <v>1</v>
      </c>
      <c r="P314" t="s">
        <v>8271</v>
      </c>
      <c r="Q314">
        <f>D314/E314*100</f>
        <v>81.135902636916839</v>
      </c>
      <c r="R314">
        <f>E314/N314</f>
        <v>71.242774566473983</v>
      </c>
      <c r="S314" t="str">
        <f>LEFT(P314,FIND("/",P314)-1)</f>
        <v>theater</v>
      </c>
      <c r="T314" t="str">
        <f>RIGHT(P314,LEN(P314)-FIND("/",P314))</f>
        <v>plays</v>
      </c>
    </row>
    <row r="315" spans="1:20" ht="44.25" hidden="1" x14ac:dyDescent="0.7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 s="9">
        <f>(((I315/60)/60)/24)+DATE(1970,1,1)</f>
        <v>42506.43478009259</v>
      </c>
      <c r="K315">
        <v>1461320765</v>
      </c>
      <c r="L315" s="9">
        <f>(((K315/60)/60)/24)+DATE(1970,1,1)</f>
        <v>42482.43478009259</v>
      </c>
      <c r="M315" t="b">
        <v>0</v>
      </c>
      <c r="N315">
        <v>17</v>
      </c>
      <c r="O315" t="b">
        <v>1</v>
      </c>
      <c r="P315" t="s">
        <v>8271</v>
      </c>
      <c r="Q315">
        <f>D315/E315*100</f>
        <v>99.800399201596804</v>
      </c>
      <c r="R315">
        <f>E315/N315</f>
        <v>117.88235294117646</v>
      </c>
      <c r="S315" t="str">
        <f>LEFT(P315,FIND("/",P315)-1)</f>
        <v>theater</v>
      </c>
      <c r="T315" t="str">
        <f>RIGHT(P315,LEN(P315)-FIND("/",P315))</f>
        <v>plays</v>
      </c>
    </row>
    <row r="316" spans="1:20" ht="44.25" hidden="1" x14ac:dyDescent="0.7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 s="9">
        <f>(((I316/60)/60)/24)+DATE(1970,1,1)</f>
        <v>42309.958333333328</v>
      </c>
      <c r="K316">
        <v>1443036470</v>
      </c>
      <c r="L316" s="9">
        <f>(((K316/60)/60)/24)+DATE(1970,1,1)</f>
        <v>42270.810995370368</v>
      </c>
      <c r="M316" t="b">
        <v>0</v>
      </c>
      <c r="N316">
        <v>48</v>
      </c>
      <c r="O316" t="b">
        <v>1</v>
      </c>
      <c r="P316" t="s">
        <v>8271</v>
      </c>
      <c r="Q316">
        <f>D316/E316*100</f>
        <v>95.541401273885356</v>
      </c>
      <c r="R316">
        <f>E316/N316</f>
        <v>327.08333333333331</v>
      </c>
      <c r="S316" t="str">
        <f>LEFT(P316,FIND("/",P316)-1)</f>
        <v>theater</v>
      </c>
      <c r="T316" t="str">
        <f>RIGHT(P316,LEN(P316)-FIND("/",P316))</f>
        <v>plays</v>
      </c>
    </row>
    <row r="317" spans="1:20" ht="44.25" hidden="1" x14ac:dyDescent="0.7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 s="9">
        <f>(((I317/60)/60)/24)+DATE(1970,1,1)</f>
        <v>42741.545196759253</v>
      </c>
      <c r="K317">
        <v>1481115905</v>
      </c>
      <c r="L317" s="9">
        <f>(((K317/60)/60)/24)+DATE(1970,1,1)</f>
        <v>42711.545196759253</v>
      </c>
      <c r="M317" t="b">
        <v>0</v>
      </c>
      <c r="N317">
        <v>59</v>
      </c>
      <c r="O317" t="b">
        <v>1</v>
      </c>
      <c r="P317" t="s">
        <v>8271</v>
      </c>
      <c r="Q317">
        <f>D317/E317*100</f>
        <v>97.560975609756099</v>
      </c>
      <c r="R317">
        <f>E317/N317</f>
        <v>34.745762711864408</v>
      </c>
      <c r="S317" t="str">
        <f>LEFT(P317,FIND("/",P317)-1)</f>
        <v>theater</v>
      </c>
      <c r="T317" t="str">
        <f>RIGHT(P317,LEN(P317)-FIND("/",P317))</f>
        <v>plays</v>
      </c>
    </row>
    <row r="318" spans="1:20" ht="59" hidden="1" x14ac:dyDescent="0.7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 s="9">
        <f>(((I318/60)/60)/24)+DATE(1970,1,1)</f>
        <v>42219.75</v>
      </c>
      <c r="K318">
        <v>1435133807</v>
      </c>
      <c r="L318" s="9">
        <f>(((K318/60)/60)/24)+DATE(1970,1,1)</f>
        <v>42179.344988425932</v>
      </c>
      <c r="M318" t="b">
        <v>0</v>
      </c>
      <c r="N318">
        <v>39</v>
      </c>
      <c r="O318" t="b">
        <v>1</v>
      </c>
      <c r="P318" t="s">
        <v>8271</v>
      </c>
      <c r="Q318">
        <f>D318/E318*100</f>
        <v>84.561178731582316</v>
      </c>
      <c r="R318">
        <f>E318/N318</f>
        <v>100.06410256410257</v>
      </c>
      <c r="S318" t="str">
        <f>LEFT(P318,FIND("/",P318)-1)</f>
        <v>theater</v>
      </c>
      <c r="T318" t="str">
        <f>RIGHT(P318,LEN(P318)-FIND("/",P318))</f>
        <v>plays</v>
      </c>
    </row>
    <row r="319" spans="1:20" ht="44.25" hidden="1" x14ac:dyDescent="0.7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 s="9">
        <f>(((I319/60)/60)/24)+DATE(1970,1,1)</f>
        <v>42312.810081018513</v>
      </c>
      <c r="K319">
        <v>1444069591</v>
      </c>
      <c r="L319" s="9">
        <f>(((K319/60)/60)/24)+DATE(1970,1,1)</f>
        <v>42282.768414351856</v>
      </c>
      <c r="M319" t="b">
        <v>0</v>
      </c>
      <c r="N319">
        <v>59</v>
      </c>
      <c r="O319" t="b">
        <v>1</v>
      </c>
      <c r="P319" t="s">
        <v>8271</v>
      </c>
      <c r="Q319">
        <f>D319/E319*100</f>
        <v>82.987551867219921</v>
      </c>
      <c r="R319">
        <f>E319/N319</f>
        <v>40.847457627118644</v>
      </c>
      <c r="S319" t="str">
        <f>LEFT(P319,FIND("/",P319)-1)</f>
        <v>theater</v>
      </c>
      <c r="T319" t="str">
        <f>RIGHT(P319,LEN(P319)-FIND("/",P319))</f>
        <v>plays</v>
      </c>
    </row>
    <row r="320" spans="1:20" ht="44.25" hidden="1" x14ac:dyDescent="0.7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 s="9">
        <f>(((I320/60)/60)/24)+DATE(1970,1,1)</f>
        <v>42503.794710648144</v>
      </c>
      <c r="K320">
        <v>1460574263</v>
      </c>
      <c r="L320" s="9">
        <f>(((K320/60)/60)/24)+DATE(1970,1,1)</f>
        <v>42473.794710648144</v>
      </c>
      <c r="M320" t="b">
        <v>0</v>
      </c>
      <c r="N320">
        <v>60</v>
      </c>
      <c r="O320" t="b">
        <v>1</v>
      </c>
      <c r="P320" t="s">
        <v>8271</v>
      </c>
      <c r="Q320">
        <f>D320/E320*100</f>
        <v>33.06659612459493</v>
      </c>
      <c r="R320">
        <f>E320/N320</f>
        <v>252.01666666666668</v>
      </c>
      <c r="S320" t="str">
        <f>LEFT(P320,FIND("/",P320)-1)</f>
        <v>theater</v>
      </c>
      <c r="T320" t="str">
        <f>RIGHT(P320,LEN(P320)-FIND("/",P320))</f>
        <v>plays</v>
      </c>
    </row>
    <row r="321" spans="1:20" ht="44.25" hidden="1" x14ac:dyDescent="0.7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 s="9">
        <f>(((I321/60)/60)/24)+DATE(1970,1,1)</f>
        <v>42556.049849537041</v>
      </c>
      <c r="K321">
        <v>1465866707</v>
      </c>
      <c r="L321" s="9">
        <f>(((K321/60)/60)/24)+DATE(1970,1,1)</f>
        <v>42535.049849537041</v>
      </c>
      <c r="M321" t="b">
        <v>0</v>
      </c>
      <c r="N321">
        <v>20</v>
      </c>
      <c r="O321" t="b">
        <v>1</v>
      </c>
      <c r="P321" t="s">
        <v>8271</v>
      </c>
      <c r="Q321">
        <f>D321/E321*100</f>
        <v>99.360120821906918</v>
      </c>
      <c r="R321">
        <f>E321/N321</f>
        <v>25.161000000000001</v>
      </c>
      <c r="S321" t="str">
        <f>LEFT(P321,FIND("/",P321)-1)</f>
        <v>theater</v>
      </c>
      <c r="T321" t="str">
        <f>RIGHT(P321,LEN(P321)-FIND("/",P321))</f>
        <v>plays</v>
      </c>
    </row>
    <row r="322" spans="1:20" ht="44.25" hidden="1" x14ac:dyDescent="0.7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 s="9">
        <f>(((I322/60)/60)/24)+DATE(1970,1,1)</f>
        <v>42698.958333333328</v>
      </c>
      <c r="K322">
        <v>1478685915</v>
      </c>
      <c r="L322" s="9">
        <f>(((K322/60)/60)/24)+DATE(1970,1,1)</f>
        <v>42683.420312500006</v>
      </c>
      <c r="M322" t="b">
        <v>0</v>
      </c>
      <c r="N322">
        <v>2</v>
      </c>
      <c r="O322" t="b">
        <v>1</v>
      </c>
      <c r="P322" t="s">
        <v>8273</v>
      </c>
      <c r="Q322">
        <f>D322/E322*100</f>
        <v>69.306930693069305</v>
      </c>
      <c r="R322">
        <f>E322/N322</f>
        <v>50.5</v>
      </c>
      <c r="S322" t="str">
        <f>LEFT(P322,FIND("/",P322)-1)</f>
        <v>technology</v>
      </c>
      <c r="T322" t="str">
        <f>RIGHT(P322,LEN(P322)-FIND("/",P322))</f>
        <v>wearables</v>
      </c>
    </row>
    <row r="323" spans="1:20" ht="44.25" hidden="1" x14ac:dyDescent="0.7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 s="9">
        <f>(((I323/60)/60)/24)+DATE(1970,1,1)</f>
        <v>42229.57</v>
      </c>
      <c r="K323">
        <v>1436881248</v>
      </c>
      <c r="L323" s="9">
        <f>(((K323/60)/60)/24)+DATE(1970,1,1)</f>
        <v>42199.57</v>
      </c>
      <c r="M323" t="b">
        <v>0</v>
      </c>
      <c r="N323">
        <v>315</v>
      </c>
      <c r="O323" t="b">
        <v>1</v>
      </c>
      <c r="P323" t="s">
        <v>8273</v>
      </c>
      <c r="Q323">
        <f>D323/E323*100</f>
        <v>83.919018147487677</v>
      </c>
      <c r="R323">
        <f>E323/N323</f>
        <v>151.31746031746033</v>
      </c>
      <c r="S323" t="str">
        <f>LEFT(P323,FIND("/",P323)-1)</f>
        <v>technology</v>
      </c>
      <c r="T323" t="str">
        <f>RIGHT(P323,LEN(P323)-FIND("/",P323))</f>
        <v>wearables</v>
      </c>
    </row>
    <row r="324" spans="1:20" ht="44.25" hidden="1" x14ac:dyDescent="0.7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 s="9">
        <f>(((I324/60)/60)/24)+DATE(1970,1,1)</f>
        <v>42235.651319444441</v>
      </c>
      <c r="K324">
        <v>1436888274</v>
      </c>
      <c r="L324" s="9">
        <f>(((K324/60)/60)/24)+DATE(1970,1,1)</f>
        <v>42199.651319444441</v>
      </c>
      <c r="M324" t="b">
        <v>0</v>
      </c>
      <c r="N324">
        <v>2174</v>
      </c>
      <c r="O324" t="b">
        <v>1</v>
      </c>
      <c r="P324" t="s">
        <v>8273</v>
      </c>
      <c r="Q324">
        <f>D324/E324*100</f>
        <v>6.8470405379035055</v>
      </c>
      <c r="R324">
        <f>E324/N324</f>
        <v>134.3592456301748</v>
      </c>
      <c r="S324" t="str">
        <f>LEFT(P324,FIND("/",P324)-1)</f>
        <v>technology</v>
      </c>
      <c r="T324" t="str">
        <f>RIGHT(P324,LEN(P324)-FIND("/",P324))</f>
        <v>wearables</v>
      </c>
    </row>
    <row r="325" spans="1:20" ht="44.25" hidden="1" x14ac:dyDescent="0.7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 s="9">
        <f>(((I325/60)/60)/24)+DATE(1970,1,1)</f>
        <v>42155.642071759255</v>
      </c>
      <c r="K325">
        <v>1428333875</v>
      </c>
      <c r="L325" s="9">
        <f>(((K325/60)/60)/24)+DATE(1970,1,1)</f>
        <v>42100.642071759255</v>
      </c>
      <c r="M325" t="b">
        <v>0</v>
      </c>
      <c r="N325">
        <v>152</v>
      </c>
      <c r="O325" t="b">
        <v>1</v>
      </c>
      <c r="P325" t="s">
        <v>8273</v>
      </c>
      <c r="Q325">
        <f>D325/E325*100</f>
        <v>94.510812036897022</v>
      </c>
      <c r="R325">
        <f>E325/N325</f>
        <v>174.02631578947367</v>
      </c>
      <c r="S325" t="str">
        <f>LEFT(P325,FIND("/",P325)-1)</f>
        <v>technology</v>
      </c>
      <c r="T325" t="str">
        <f>RIGHT(P325,LEN(P325)-FIND("/",P325))</f>
        <v>wearables</v>
      </c>
    </row>
    <row r="326" spans="1:20" ht="44.25" hidden="1" x14ac:dyDescent="0.7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 s="9">
        <f>(((I326/60)/60)/24)+DATE(1970,1,1)</f>
        <v>41941.041666666664</v>
      </c>
      <c r="K326">
        <v>1410883139</v>
      </c>
      <c r="L326" s="9">
        <f>(((K326/60)/60)/24)+DATE(1970,1,1)</f>
        <v>41898.665960648148</v>
      </c>
      <c r="M326" t="b">
        <v>0</v>
      </c>
      <c r="N326">
        <v>1021</v>
      </c>
      <c r="O326" t="b">
        <v>1</v>
      </c>
      <c r="P326" t="s">
        <v>8273</v>
      </c>
      <c r="Q326">
        <f>D326/E326*100</f>
        <v>33.320236259134411</v>
      </c>
      <c r="R326">
        <f>E326/N326</f>
        <v>73.486268364348675</v>
      </c>
      <c r="S326" t="str">
        <f>LEFT(P326,FIND("/",P326)-1)</f>
        <v>technology</v>
      </c>
      <c r="T326" t="str">
        <f>RIGHT(P326,LEN(P326)-FIND("/",P326))</f>
        <v>wearables</v>
      </c>
    </row>
    <row r="327" spans="1:20" ht="29.5" hidden="1" x14ac:dyDescent="0.7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 s="9">
        <f>(((I327/60)/60)/24)+DATE(1970,1,1)</f>
        <v>42594.026319444441</v>
      </c>
      <c r="K327">
        <v>1468370274</v>
      </c>
      <c r="L327" s="9">
        <f>(((K327/60)/60)/24)+DATE(1970,1,1)</f>
        <v>42564.026319444441</v>
      </c>
      <c r="M327" t="b">
        <v>0</v>
      </c>
      <c r="N327">
        <v>237</v>
      </c>
      <c r="O327" t="b">
        <v>1</v>
      </c>
      <c r="P327" t="s">
        <v>8273</v>
      </c>
      <c r="Q327">
        <f>D327/E327*100</f>
        <v>35.880875493362034</v>
      </c>
      <c r="R327">
        <f>E327/N327</f>
        <v>23.518987341772153</v>
      </c>
      <c r="S327" t="str">
        <f>LEFT(P327,FIND("/",P327)-1)</f>
        <v>technology</v>
      </c>
      <c r="T327" t="str">
        <f>RIGHT(P327,LEN(P327)-FIND("/",P327))</f>
        <v>wearables</v>
      </c>
    </row>
    <row r="328" spans="1:20" ht="44.25" hidden="1" x14ac:dyDescent="0.7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 s="9">
        <f>(((I328/60)/60)/24)+DATE(1970,1,1)</f>
        <v>41862.852627314816</v>
      </c>
      <c r="K328">
        <v>1405196867</v>
      </c>
      <c r="L328" s="9">
        <f>(((K328/60)/60)/24)+DATE(1970,1,1)</f>
        <v>41832.852627314816</v>
      </c>
      <c r="M328" t="b">
        <v>0</v>
      </c>
      <c r="N328">
        <v>27</v>
      </c>
      <c r="O328" t="b">
        <v>1</v>
      </c>
      <c r="P328" t="s">
        <v>8273</v>
      </c>
      <c r="Q328">
        <f>D328/E328*100</f>
        <v>75.828665131136191</v>
      </c>
      <c r="R328">
        <f>E328/N328</f>
        <v>39.074444444444445</v>
      </c>
      <c r="S328" t="str">
        <f>LEFT(P328,FIND("/",P328)-1)</f>
        <v>technology</v>
      </c>
      <c r="T328" t="str">
        <f>RIGHT(P328,LEN(P328)-FIND("/",P328))</f>
        <v>wearables</v>
      </c>
    </row>
    <row r="329" spans="1:20" ht="44.25" hidden="1" x14ac:dyDescent="0.7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 s="9">
        <f>(((I329/60)/60)/24)+DATE(1970,1,1)</f>
        <v>42446.726261574076</v>
      </c>
      <c r="K329">
        <v>1455647149</v>
      </c>
      <c r="L329" s="9">
        <f>(((K329/60)/60)/24)+DATE(1970,1,1)</f>
        <v>42416.767928240741</v>
      </c>
      <c r="M329" t="b">
        <v>0</v>
      </c>
      <c r="N329">
        <v>17</v>
      </c>
      <c r="O329" t="b">
        <v>1</v>
      </c>
      <c r="P329" t="s">
        <v>8273</v>
      </c>
      <c r="Q329">
        <f>D329/E329*100</f>
        <v>93.41429238673517</v>
      </c>
      <c r="R329">
        <f>E329/N329</f>
        <v>125.94117647058823</v>
      </c>
      <c r="S329" t="str">
        <f>LEFT(P329,FIND("/",P329)-1)</f>
        <v>technology</v>
      </c>
      <c r="T329" t="str">
        <f>RIGHT(P329,LEN(P329)-FIND("/",P329))</f>
        <v>wearables</v>
      </c>
    </row>
    <row r="330" spans="1:20" ht="29.5" hidden="1" x14ac:dyDescent="0.7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 s="9">
        <f>(((I330/60)/60)/24)+DATE(1970,1,1)</f>
        <v>41926.693379629629</v>
      </c>
      <c r="K330">
        <v>1410280708</v>
      </c>
      <c r="L330" s="9">
        <f>(((K330/60)/60)/24)+DATE(1970,1,1)</f>
        <v>41891.693379629629</v>
      </c>
      <c r="M330" t="b">
        <v>0</v>
      </c>
      <c r="N330">
        <v>27</v>
      </c>
      <c r="O330" t="b">
        <v>1</v>
      </c>
      <c r="P330" t="s">
        <v>8273</v>
      </c>
      <c r="Q330">
        <f>D330/E330*100</f>
        <v>78.850139677390288</v>
      </c>
      <c r="R330">
        <f>E330/N330</f>
        <v>1644</v>
      </c>
      <c r="S330" t="str">
        <f>LEFT(P330,FIND("/",P330)-1)</f>
        <v>technology</v>
      </c>
      <c r="T330" t="str">
        <f>RIGHT(P330,LEN(P330)-FIND("/",P330))</f>
        <v>wearables</v>
      </c>
    </row>
    <row r="331" spans="1:20" ht="44.25" hidden="1" x14ac:dyDescent="0.7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 s="9">
        <f>(((I331/60)/60)/24)+DATE(1970,1,1)</f>
        <v>41898.912187499998</v>
      </c>
      <c r="K331">
        <v>1409090013</v>
      </c>
      <c r="L331" s="9">
        <f>(((K331/60)/60)/24)+DATE(1970,1,1)</f>
        <v>41877.912187499998</v>
      </c>
      <c r="M331" t="b">
        <v>0</v>
      </c>
      <c r="N331">
        <v>82</v>
      </c>
      <c r="O331" t="b">
        <v>1</v>
      </c>
      <c r="P331" t="s">
        <v>8273</v>
      </c>
      <c r="Q331">
        <f>D331/E331*100</f>
        <v>71.44898542440697</v>
      </c>
      <c r="R331">
        <f>E331/N331</f>
        <v>42.670731707317074</v>
      </c>
      <c r="S331" t="str">
        <f>LEFT(P331,FIND("/",P331)-1)</f>
        <v>technology</v>
      </c>
      <c r="T331" t="str">
        <f>RIGHT(P331,LEN(P331)-FIND("/",P331))</f>
        <v>wearables</v>
      </c>
    </row>
    <row r="332" spans="1:20" ht="44.25" hidden="1" x14ac:dyDescent="0.7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 s="9">
        <f>(((I332/60)/60)/24)+DATE(1970,1,1)</f>
        <v>41992.078518518523</v>
      </c>
      <c r="K332">
        <v>1413766384</v>
      </c>
      <c r="L332" s="9">
        <f>(((K332/60)/60)/24)+DATE(1970,1,1)</f>
        <v>41932.036851851852</v>
      </c>
      <c r="M332" t="b">
        <v>0</v>
      </c>
      <c r="N332">
        <v>48</v>
      </c>
      <c r="O332" t="b">
        <v>1</v>
      </c>
      <c r="P332" t="s">
        <v>8273</v>
      </c>
      <c r="Q332">
        <f>D332/E332*100</f>
        <v>88.967971530249116</v>
      </c>
      <c r="R332">
        <f>E332/N332</f>
        <v>35.125</v>
      </c>
      <c r="S332" t="str">
        <f>LEFT(P332,FIND("/",P332)-1)</f>
        <v>technology</v>
      </c>
      <c r="T332" t="str">
        <f>RIGHT(P332,LEN(P332)-FIND("/",P332))</f>
        <v>wearables</v>
      </c>
    </row>
    <row r="333" spans="1:20" ht="44.25" hidden="1" x14ac:dyDescent="0.7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 s="9">
        <f>(((I333/60)/60)/24)+DATE(1970,1,1)</f>
        <v>41986.017488425925</v>
      </c>
      <c r="K333">
        <v>1415838311</v>
      </c>
      <c r="L333" s="9">
        <f>(((K333/60)/60)/24)+DATE(1970,1,1)</f>
        <v>41956.017488425925</v>
      </c>
      <c r="M333" t="b">
        <v>0</v>
      </c>
      <c r="N333">
        <v>105</v>
      </c>
      <c r="O333" t="b">
        <v>1</v>
      </c>
      <c r="P333" t="s">
        <v>8273</v>
      </c>
      <c r="Q333">
        <f>D333/E333*100</f>
        <v>99.474773197517109</v>
      </c>
      <c r="R333">
        <f>E333/N333</f>
        <v>239.35238095238094</v>
      </c>
      <c r="S333" t="str">
        <f>LEFT(P333,FIND("/",P333)-1)</f>
        <v>technology</v>
      </c>
      <c r="T333" t="str">
        <f>RIGHT(P333,LEN(P333)-FIND("/",P333))</f>
        <v>wearables</v>
      </c>
    </row>
    <row r="334" spans="1:20" ht="59" hidden="1" x14ac:dyDescent="0.7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 s="9">
        <f>(((I334/60)/60)/24)+DATE(1970,1,1)</f>
        <v>42705.732060185182</v>
      </c>
      <c r="K334">
        <v>1478018050</v>
      </c>
      <c r="L334" s="9">
        <f>(((K334/60)/60)/24)+DATE(1970,1,1)</f>
        <v>42675.690393518518</v>
      </c>
      <c r="M334" t="b">
        <v>0</v>
      </c>
      <c r="N334">
        <v>28</v>
      </c>
      <c r="O334" t="b">
        <v>1</v>
      </c>
      <c r="P334" t="s">
        <v>8273</v>
      </c>
      <c r="Q334">
        <f>D334/E334*100</f>
        <v>99.535500995355008</v>
      </c>
      <c r="R334">
        <f>E334/N334</f>
        <v>107.64285714285714</v>
      </c>
      <c r="S334" t="str">
        <f>LEFT(P334,FIND("/",P334)-1)</f>
        <v>technology</v>
      </c>
      <c r="T334" t="str">
        <f>RIGHT(P334,LEN(P334)-FIND("/",P334))</f>
        <v>wearables</v>
      </c>
    </row>
    <row r="335" spans="1:20" ht="59" hidden="1" x14ac:dyDescent="0.7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 s="9">
        <f>(((I335/60)/60)/24)+DATE(1970,1,1)</f>
        <v>42236.618518518517</v>
      </c>
      <c r="K335">
        <v>1436885440</v>
      </c>
      <c r="L335" s="9">
        <f>(((K335/60)/60)/24)+DATE(1970,1,1)</f>
        <v>42199.618518518517</v>
      </c>
      <c r="M335" t="b">
        <v>0</v>
      </c>
      <c r="N335">
        <v>1107</v>
      </c>
      <c r="O335" t="b">
        <v>1</v>
      </c>
      <c r="P335" t="s">
        <v>8273</v>
      </c>
      <c r="Q335">
        <f>D335/E335*100</f>
        <v>70.698358384118322</v>
      </c>
      <c r="R335">
        <f>E335/N335</f>
        <v>95.830623306233065</v>
      </c>
      <c r="S335" t="str">
        <f>LEFT(P335,FIND("/",P335)-1)</f>
        <v>technology</v>
      </c>
      <c r="T335" t="str">
        <f>RIGHT(P335,LEN(P335)-FIND("/",P335))</f>
        <v>wearables</v>
      </c>
    </row>
    <row r="336" spans="1:20" ht="44.25" hidden="1" x14ac:dyDescent="0.7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 s="9">
        <f>(((I336/60)/60)/24)+DATE(1970,1,1)</f>
        <v>42193.957326388889</v>
      </c>
      <c r="K336">
        <v>1433804313</v>
      </c>
      <c r="L336" s="9">
        <f>(((K336/60)/60)/24)+DATE(1970,1,1)</f>
        <v>42163.957326388889</v>
      </c>
      <c r="M336" t="b">
        <v>0</v>
      </c>
      <c r="N336">
        <v>1013</v>
      </c>
      <c r="O336" t="b">
        <v>1</v>
      </c>
      <c r="P336" t="s">
        <v>8273</v>
      </c>
      <c r="Q336">
        <f>D336/E336*100</f>
        <v>37.41231488698363</v>
      </c>
      <c r="R336">
        <f>E336/N336</f>
        <v>31.663376110562684</v>
      </c>
      <c r="S336" t="str">
        <f>LEFT(P336,FIND("/",P336)-1)</f>
        <v>technology</v>
      </c>
      <c r="T336" t="str">
        <f>RIGHT(P336,LEN(P336)-FIND("/",P336))</f>
        <v>wearables</v>
      </c>
    </row>
    <row r="337" spans="1:20" ht="44.25" hidden="1" x14ac:dyDescent="0.7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 s="9">
        <f>(((I337/60)/60)/24)+DATE(1970,1,1)</f>
        <v>42075.915648148148</v>
      </c>
      <c r="K337">
        <v>1423609112</v>
      </c>
      <c r="L337" s="9">
        <f>(((K337/60)/60)/24)+DATE(1970,1,1)</f>
        <v>42045.957314814819</v>
      </c>
      <c r="M337" t="b">
        <v>0</v>
      </c>
      <c r="N337">
        <v>274</v>
      </c>
      <c r="O337" t="b">
        <v>1</v>
      </c>
      <c r="P337" t="s">
        <v>8273</v>
      </c>
      <c r="Q337">
        <f>D337/E337*100</f>
        <v>68.079312398944765</v>
      </c>
      <c r="R337">
        <f>E337/N337</f>
        <v>42.886861313868614</v>
      </c>
      <c r="S337" t="str">
        <f>LEFT(P337,FIND("/",P337)-1)</f>
        <v>technology</v>
      </c>
      <c r="T337" t="str">
        <f>RIGHT(P337,LEN(P337)-FIND("/",P337))</f>
        <v>wearables</v>
      </c>
    </row>
    <row r="338" spans="1:20" ht="44.25" hidden="1" x14ac:dyDescent="0.7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 s="9">
        <f>(((I338/60)/60)/24)+DATE(1970,1,1)</f>
        <v>42477.762951388882</v>
      </c>
      <c r="K338">
        <v>1455736719</v>
      </c>
      <c r="L338" s="9">
        <f>(((K338/60)/60)/24)+DATE(1970,1,1)</f>
        <v>42417.804618055554</v>
      </c>
      <c r="M338" t="b">
        <v>0</v>
      </c>
      <c r="N338">
        <v>87</v>
      </c>
      <c r="O338" t="b">
        <v>1</v>
      </c>
      <c r="P338" t="s">
        <v>8273</v>
      </c>
      <c r="Q338">
        <f>D338/E338*100</f>
        <v>46.825248173815318</v>
      </c>
      <c r="R338">
        <f>E338/N338</f>
        <v>122.73563218390805</v>
      </c>
      <c r="S338" t="str">
        <f>LEFT(P338,FIND("/",P338)-1)</f>
        <v>technology</v>
      </c>
      <c r="T338" t="str">
        <f>RIGHT(P338,LEN(P338)-FIND("/",P338))</f>
        <v>wearables</v>
      </c>
    </row>
    <row r="339" spans="1:20" ht="44.25" hidden="1" x14ac:dyDescent="0.7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 s="9">
        <f>(((I339/60)/60)/24)+DATE(1970,1,1)</f>
        <v>42361.84574074074</v>
      </c>
      <c r="K339">
        <v>1448309872</v>
      </c>
      <c r="L339" s="9">
        <f>(((K339/60)/60)/24)+DATE(1970,1,1)</f>
        <v>42331.84574074074</v>
      </c>
      <c r="M339" t="b">
        <v>0</v>
      </c>
      <c r="N339">
        <v>99</v>
      </c>
      <c r="O339" t="b">
        <v>1</v>
      </c>
      <c r="P339" t="s">
        <v>8273</v>
      </c>
      <c r="Q339">
        <f>D339/E339*100</f>
        <v>79.554494828957829</v>
      </c>
      <c r="R339">
        <f>E339/N339</f>
        <v>190.45454545454547</v>
      </c>
      <c r="S339" t="str">
        <f>LEFT(P339,FIND("/",P339)-1)</f>
        <v>technology</v>
      </c>
      <c r="T339" t="str">
        <f>RIGHT(P339,LEN(P339)-FIND("/",P339))</f>
        <v>wearables</v>
      </c>
    </row>
    <row r="340" spans="1:20" ht="44.25" hidden="1" x14ac:dyDescent="0.7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 s="9">
        <f>(((I340/60)/60)/24)+DATE(1970,1,1)</f>
        <v>42211.75</v>
      </c>
      <c r="K340">
        <v>1435117889</v>
      </c>
      <c r="L340" s="9">
        <f>(((K340/60)/60)/24)+DATE(1970,1,1)</f>
        <v>42179.160752314812</v>
      </c>
      <c r="M340" t="b">
        <v>0</v>
      </c>
      <c r="N340">
        <v>276</v>
      </c>
      <c r="O340" t="b">
        <v>1</v>
      </c>
      <c r="P340" t="s">
        <v>8273</v>
      </c>
      <c r="Q340">
        <f>D340/E340*100</f>
        <v>95.728534976969215</v>
      </c>
      <c r="R340">
        <f>E340/N340</f>
        <v>109.33695652173913</v>
      </c>
      <c r="S340" t="str">
        <f>LEFT(P340,FIND("/",P340)-1)</f>
        <v>technology</v>
      </c>
      <c r="T340" t="str">
        <f>RIGHT(P340,LEN(P340)-FIND("/",P340))</f>
        <v>wearables</v>
      </c>
    </row>
    <row r="341" spans="1:20" hidden="1" x14ac:dyDescent="0.7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 s="9">
        <f>(((I341/60)/60)/24)+DATE(1970,1,1)</f>
        <v>42239.593692129631</v>
      </c>
      <c r="K341">
        <v>1437747295</v>
      </c>
      <c r="L341" s="9">
        <f>(((K341/60)/60)/24)+DATE(1970,1,1)</f>
        <v>42209.593692129631</v>
      </c>
      <c r="M341" t="b">
        <v>0</v>
      </c>
      <c r="N341">
        <v>21</v>
      </c>
      <c r="O341" t="b">
        <v>1</v>
      </c>
      <c r="P341" t="s">
        <v>8273</v>
      </c>
      <c r="Q341">
        <f>D341/E341*100</f>
        <v>99.436526350679486</v>
      </c>
      <c r="R341">
        <f>E341/N341</f>
        <v>143.66666666666666</v>
      </c>
      <c r="S341" t="str">
        <f>LEFT(P341,FIND("/",P341)-1)</f>
        <v>technology</v>
      </c>
      <c r="T341" t="str">
        <f>RIGHT(P341,LEN(P341)-FIND("/",P341))</f>
        <v>wearables</v>
      </c>
    </row>
    <row r="342" spans="1:20" ht="44.25" hidden="1" x14ac:dyDescent="0.7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 s="9">
        <f>(((I342/60)/60)/24)+DATE(1970,1,1)</f>
        <v>40937.649201388893</v>
      </c>
      <c r="K342">
        <v>1325432091</v>
      </c>
      <c r="L342" s="9">
        <f>(((K342/60)/60)/24)+DATE(1970,1,1)</f>
        <v>40909.649201388893</v>
      </c>
      <c r="M342" t="b">
        <v>0</v>
      </c>
      <c r="N342">
        <v>41</v>
      </c>
      <c r="O342" t="b">
        <v>1</v>
      </c>
      <c r="P342" t="s">
        <v>8274</v>
      </c>
      <c r="Q342">
        <f>D342/E342*100</f>
        <v>69.469835466179163</v>
      </c>
      <c r="R342">
        <f>E342/N342</f>
        <v>66.707317073170728</v>
      </c>
      <c r="S342" t="str">
        <f>LEFT(P342,FIND("/",P342)-1)</f>
        <v>publishing</v>
      </c>
      <c r="T342" t="str">
        <f>RIGHT(P342,LEN(P342)-FIND("/",P342))</f>
        <v>nonfiction</v>
      </c>
    </row>
    <row r="343" spans="1:20" ht="59" hidden="1" x14ac:dyDescent="0.7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 s="9">
        <f>(((I343/60)/60)/24)+DATE(1970,1,1)</f>
        <v>41852.571840277778</v>
      </c>
      <c r="K343">
        <v>1403012607</v>
      </c>
      <c r="L343" s="9">
        <f>(((K343/60)/60)/24)+DATE(1970,1,1)</f>
        <v>41807.571840277778</v>
      </c>
      <c r="M343" t="b">
        <v>0</v>
      </c>
      <c r="N343">
        <v>119</v>
      </c>
      <c r="O343" t="b">
        <v>1</v>
      </c>
      <c r="P343" t="s">
        <v>8274</v>
      </c>
      <c r="Q343">
        <f>D343/E343*100</f>
        <v>81.893538400079905</v>
      </c>
      <c r="R343">
        <f>E343/N343</f>
        <v>84.142857142857139</v>
      </c>
      <c r="S343" t="str">
        <f>LEFT(P343,FIND("/",P343)-1)</f>
        <v>publishing</v>
      </c>
      <c r="T343" t="str">
        <f>RIGHT(P343,LEN(P343)-FIND("/",P343))</f>
        <v>nonfiction</v>
      </c>
    </row>
    <row r="344" spans="1:20" ht="44.25" hidden="1" x14ac:dyDescent="0.7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 s="9">
        <f>(((I344/60)/60)/24)+DATE(1970,1,1)</f>
        <v>41007.76363425926</v>
      </c>
      <c r="K344">
        <v>1331320778</v>
      </c>
      <c r="L344" s="9">
        <f>(((K344/60)/60)/24)+DATE(1970,1,1)</f>
        <v>40977.805300925924</v>
      </c>
      <c r="M344" t="b">
        <v>0</v>
      </c>
      <c r="N344">
        <v>153</v>
      </c>
      <c r="O344" t="b">
        <v>1</v>
      </c>
      <c r="P344" t="s">
        <v>8274</v>
      </c>
      <c r="Q344">
        <f>D344/E344*100</f>
        <v>75.743804156819976</v>
      </c>
      <c r="R344">
        <f>E344/N344</f>
        <v>215.72549019607843</v>
      </c>
      <c r="S344" t="str">
        <f>LEFT(P344,FIND("/",P344)-1)</f>
        <v>publishing</v>
      </c>
      <c r="T344" t="str">
        <f>RIGHT(P344,LEN(P344)-FIND("/",P344))</f>
        <v>nonfiction</v>
      </c>
    </row>
    <row r="345" spans="1:20" ht="29.5" hidden="1" x14ac:dyDescent="0.7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 s="9">
        <f>(((I345/60)/60)/24)+DATE(1970,1,1)</f>
        <v>42215.165972222225</v>
      </c>
      <c r="K345">
        <v>1435606549</v>
      </c>
      <c r="L345" s="9">
        <f>(((K345/60)/60)/24)+DATE(1970,1,1)</f>
        <v>42184.816539351858</v>
      </c>
      <c r="M345" t="b">
        <v>0</v>
      </c>
      <c r="N345">
        <v>100</v>
      </c>
      <c r="O345" t="b">
        <v>1</v>
      </c>
      <c r="P345" t="s">
        <v>8274</v>
      </c>
      <c r="Q345">
        <f>D345/E345*100</f>
        <v>91.424392027793004</v>
      </c>
      <c r="R345">
        <f>E345/N345</f>
        <v>54.69</v>
      </c>
      <c r="S345" t="str">
        <f>LEFT(P345,FIND("/",P345)-1)</f>
        <v>publishing</v>
      </c>
      <c r="T345" t="str">
        <f>RIGHT(P345,LEN(P345)-FIND("/",P345))</f>
        <v>nonfiction</v>
      </c>
    </row>
    <row r="346" spans="1:20" ht="44.25" hidden="1" x14ac:dyDescent="0.7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 s="9">
        <f>(((I346/60)/60)/24)+DATE(1970,1,1)</f>
        <v>40724.638460648144</v>
      </c>
      <c r="K346">
        <v>1306855163</v>
      </c>
      <c r="L346" s="9">
        <f>(((K346/60)/60)/24)+DATE(1970,1,1)</f>
        <v>40694.638460648144</v>
      </c>
      <c r="M346" t="b">
        <v>0</v>
      </c>
      <c r="N346">
        <v>143</v>
      </c>
      <c r="O346" t="b">
        <v>1</v>
      </c>
      <c r="P346" t="s">
        <v>8274</v>
      </c>
      <c r="Q346">
        <f>D346/E346*100</f>
        <v>94.812278460952911</v>
      </c>
      <c r="R346">
        <f>E346/N346</f>
        <v>51.62944055944056</v>
      </c>
      <c r="S346" t="str">
        <f>LEFT(P346,FIND("/",P346)-1)</f>
        <v>publishing</v>
      </c>
      <c r="T346" t="str">
        <f>RIGHT(P346,LEN(P346)-FIND("/",P346))</f>
        <v>nonfiction</v>
      </c>
    </row>
    <row r="347" spans="1:20" ht="44.25" hidden="1" x14ac:dyDescent="0.7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 s="9">
        <f>(((I347/60)/60)/24)+DATE(1970,1,1)</f>
        <v>42351.626296296294</v>
      </c>
      <c r="K347">
        <v>1447426912</v>
      </c>
      <c r="L347" s="9">
        <f>(((K347/60)/60)/24)+DATE(1970,1,1)</f>
        <v>42321.626296296294</v>
      </c>
      <c r="M347" t="b">
        <v>0</v>
      </c>
      <c r="N347">
        <v>140</v>
      </c>
      <c r="O347" t="b">
        <v>1</v>
      </c>
      <c r="P347" t="s">
        <v>8274</v>
      </c>
      <c r="Q347">
        <f>D347/E347*100</f>
        <v>99.651220727453918</v>
      </c>
      <c r="R347">
        <f>E347/N347</f>
        <v>143.35714285714286</v>
      </c>
      <c r="S347" t="str">
        <f>LEFT(P347,FIND("/",P347)-1)</f>
        <v>publishing</v>
      </c>
      <c r="T347" t="str">
        <f>RIGHT(P347,LEN(P347)-FIND("/",P347))</f>
        <v>nonfiction</v>
      </c>
    </row>
    <row r="348" spans="1:20" ht="44.25" hidden="1" x14ac:dyDescent="0.7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 s="9">
        <f>(((I348/60)/60)/24)+DATE(1970,1,1)</f>
        <v>41376.042673611111</v>
      </c>
      <c r="K348">
        <v>1363136487</v>
      </c>
      <c r="L348" s="9">
        <f>(((K348/60)/60)/24)+DATE(1970,1,1)</f>
        <v>41346.042673611111</v>
      </c>
      <c r="M348" t="b">
        <v>0</v>
      </c>
      <c r="N348">
        <v>35</v>
      </c>
      <c r="O348" t="b">
        <v>1</v>
      </c>
      <c r="P348" t="s">
        <v>8274</v>
      </c>
      <c r="Q348">
        <f>D348/E348*100</f>
        <v>98.619329388560161</v>
      </c>
      <c r="R348">
        <f>E348/N348</f>
        <v>72.428571428571431</v>
      </c>
      <c r="S348" t="str">
        <f>LEFT(P348,FIND("/",P348)-1)</f>
        <v>publishing</v>
      </c>
      <c r="T348" t="str">
        <f>RIGHT(P348,LEN(P348)-FIND("/",P348))</f>
        <v>nonfiction</v>
      </c>
    </row>
    <row r="349" spans="1:20" ht="59" hidden="1" x14ac:dyDescent="0.7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 s="9">
        <f>(((I349/60)/60)/24)+DATE(1970,1,1)</f>
        <v>41288.888888888891</v>
      </c>
      <c r="K349">
        <v>1354580949</v>
      </c>
      <c r="L349" s="9">
        <f>(((K349/60)/60)/24)+DATE(1970,1,1)</f>
        <v>41247.020243055551</v>
      </c>
      <c r="M349" t="b">
        <v>0</v>
      </c>
      <c r="N349">
        <v>149</v>
      </c>
      <c r="O349" t="b">
        <v>1</v>
      </c>
      <c r="P349" t="s">
        <v>8274</v>
      </c>
      <c r="Q349">
        <f>D349/E349*100</f>
        <v>64.302774205401434</v>
      </c>
      <c r="R349">
        <f>E349/N349</f>
        <v>36.530201342281877</v>
      </c>
      <c r="S349" t="str">
        <f>LEFT(P349,FIND("/",P349)-1)</f>
        <v>publishing</v>
      </c>
      <c r="T349" t="str">
        <f>RIGHT(P349,LEN(P349)-FIND("/",P349))</f>
        <v>nonfiction</v>
      </c>
    </row>
    <row r="350" spans="1:20" ht="44.25" hidden="1" x14ac:dyDescent="0.7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 s="9">
        <f>(((I350/60)/60)/24)+DATE(1970,1,1)</f>
        <v>40776.837465277778</v>
      </c>
      <c r="K350">
        <v>1310069157</v>
      </c>
      <c r="L350" s="9">
        <f>(((K350/60)/60)/24)+DATE(1970,1,1)</f>
        <v>40731.837465277778</v>
      </c>
      <c r="M350" t="b">
        <v>0</v>
      </c>
      <c r="N350">
        <v>130</v>
      </c>
      <c r="O350" t="b">
        <v>1</v>
      </c>
      <c r="P350" t="s">
        <v>8274</v>
      </c>
      <c r="Q350">
        <f>D350/E350*100</f>
        <v>94.727469071481352</v>
      </c>
      <c r="R350">
        <f>E350/N350</f>
        <v>60.903461538461535</v>
      </c>
      <c r="S350" t="str">
        <f>LEFT(P350,FIND("/",P350)-1)</f>
        <v>publishing</v>
      </c>
      <c r="T350" t="str">
        <f>RIGHT(P350,LEN(P350)-FIND("/",P350))</f>
        <v>nonfiction</v>
      </c>
    </row>
    <row r="351" spans="1:20" ht="44.25" hidden="1" x14ac:dyDescent="0.7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 s="9">
        <f>(((I351/60)/60)/24)+DATE(1970,1,1)</f>
        <v>41171.185891203706</v>
      </c>
      <c r="K351">
        <v>1342844861</v>
      </c>
      <c r="L351" s="9">
        <f>(((K351/60)/60)/24)+DATE(1970,1,1)</f>
        <v>41111.185891203706</v>
      </c>
      <c r="M351" t="b">
        <v>0</v>
      </c>
      <c r="N351">
        <v>120</v>
      </c>
      <c r="O351" t="b">
        <v>1</v>
      </c>
      <c r="P351" t="s">
        <v>8274</v>
      </c>
      <c r="Q351">
        <f>D351/E351*100</f>
        <v>76.540375047837742</v>
      </c>
      <c r="R351">
        <f>E351/N351</f>
        <v>43.55</v>
      </c>
      <c r="S351" t="str">
        <f>LEFT(P351,FIND("/",P351)-1)</f>
        <v>publishing</v>
      </c>
      <c r="T351" t="str">
        <f>RIGHT(P351,LEN(P351)-FIND("/",P351))</f>
        <v>nonfiction</v>
      </c>
    </row>
    <row r="352" spans="1:20" ht="29.5" hidden="1" x14ac:dyDescent="0.7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 s="9">
        <f>(((I352/60)/60)/24)+DATE(1970,1,1)</f>
        <v>40884.745266203703</v>
      </c>
      <c r="K352">
        <v>1320688391</v>
      </c>
      <c r="L352" s="9">
        <f>(((K352/60)/60)/24)+DATE(1970,1,1)</f>
        <v>40854.745266203703</v>
      </c>
      <c r="M352" t="b">
        <v>0</v>
      </c>
      <c r="N352">
        <v>265</v>
      </c>
      <c r="O352" t="b">
        <v>1</v>
      </c>
      <c r="P352" t="s">
        <v>8274</v>
      </c>
      <c r="Q352">
        <f>D352/E352*100</f>
        <v>75.648687495271957</v>
      </c>
      <c r="R352">
        <f>E352/N352</f>
        <v>99.766037735849054</v>
      </c>
      <c r="S352" t="str">
        <f>LEFT(P352,FIND("/",P352)-1)</f>
        <v>publishing</v>
      </c>
      <c r="T352" t="str">
        <f>RIGHT(P352,LEN(P352)-FIND("/",P352))</f>
        <v>nonfiction</v>
      </c>
    </row>
    <row r="353" spans="1:20" ht="44.25" hidden="1" x14ac:dyDescent="0.7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 s="9">
        <f>(((I353/60)/60)/24)+DATE(1970,1,1)</f>
        <v>40930.25</v>
      </c>
      <c r="K353">
        <v>1322852747</v>
      </c>
      <c r="L353" s="9">
        <f>(((K353/60)/60)/24)+DATE(1970,1,1)</f>
        <v>40879.795682870368</v>
      </c>
      <c r="M353" t="b">
        <v>0</v>
      </c>
      <c r="N353">
        <v>71</v>
      </c>
      <c r="O353" t="b">
        <v>1</v>
      </c>
      <c r="P353" t="s">
        <v>8274</v>
      </c>
      <c r="Q353">
        <f>D353/E353*100</f>
        <v>79.365079365079367</v>
      </c>
      <c r="R353">
        <f>E353/N353</f>
        <v>88.732394366197184</v>
      </c>
      <c r="S353" t="str">
        <f>LEFT(P353,FIND("/",P353)-1)</f>
        <v>publishing</v>
      </c>
      <c r="T353" t="str">
        <f>RIGHT(P353,LEN(P353)-FIND("/",P353))</f>
        <v>nonfiction</v>
      </c>
    </row>
    <row r="354" spans="1:20" ht="44.25" hidden="1" x14ac:dyDescent="0.7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 s="9">
        <f>(((I354/60)/60)/24)+DATE(1970,1,1)</f>
        <v>41546.424317129626</v>
      </c>
      <c r="K354">
        <v>1375265461</v>
      </c>
      <c r="L354" s="9">
        <f>(((K354/60)/60)/24)+DATE(1970,1,1)</f>
        <v>41486.424317129626</v>
      </c>
      <c r="M354" t="b">
        <v>0</v>
      </c>
      <c r="N354">
        <v>13</v>
      </c>
      <c r="O354" t="b">
        <v>1</v>
      </c>
      <c r="P354" t="s">
        <v>8274</v>
      </c>
      <c r="Q354">
        <f>D354/E354*100</f>
        <v>62.5</v>
      </c>
      <c r="R354">
        <f>E354/N354</f>
        <v>4.9230769230769234</v>
      </c>
      <c r="S354" t="str">
        <f>LEFT(P354,FIND("/",P354)-1)</f>
        <v>publishing</v>
      </c>
      <c r="T354" t="str">
        <f>RIGHT(P354,LEN(P354)-FIND("/",P354))</f>
        <v>nonfiction</v>
      </c>
    </row>
    <row r="355" spans="1:20" ht="59" hidden="1" x14ac:dyDescent="0.7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 s="9">
        <f>(((I355/60)/60)/24)+DATE(1970,1,1)</f>
        <v>41628.420046296298</v>
      </c>
      <c r="K355">
        <v>1384941892</v>
      </c>
      <c r="L355" s="9">
        <f>(((K355/60)/60)/24)+DATE(1970,1,1)</f>
        <v>41598.420046296298</v>
      </c>
      <c r="M355" t="b">
        <v>0</v>
      </c>
      <c r="N355">
        <v>169</v>
      </c>
      <c r="O355" t="b">
        <v>1</v>
      </c>
      <c r="P355" t="s">
        <v>8274</v>
      </c>
      <c r="Q355">
        <f>D355/E355*100</f>
        <v>83.001328021248341</v>
      </c>
      <c r="R355">
        <f>E355/N355</f>
        <v>17.822485207100591</v>
      </c>
      <c r="S355" t="str">
        <f>LEFT(P355,FIND("/",P355)-1)</f>
        <v>publishing</v>
      </c>
      <c r="T355" t="str">
        <f>RIGHT(P355,LEN(P355)-FIND("/",P355))</f>
        <v>nonfiction</v>
      </c>
    </row>
    <row r="356" spans="1:20" ht="44.25" hidden="1" x14ac:dyDescent="0.7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 s="9">
        <f>(((I356/60)/60)/24)+DATE(1970,1,1)</f>
        <v>42133.208333333328</v>
      </c>
      <c r="K356">
        <v>1428465420</v>
      </c>
      <c r="L356" s="9">
        <f>(((K356/60)/60)/24)+DATE(1970,1,1)</f>
        <v>42102.164583333331</v>
      </c>
      <c r="M356" t="b">
        <v>0</v>
      </c>
      <c r="N356">
        <v>57</v>
      </c>
      <c r="O356" t="b">
        <v>1</v>
      </c>
      <c r="P356" t="s">
        <v>8274</v>
      </c>
      <c r="Q356">
        <f>D356/E356*100</f>
        <v>79.662605435801311</v>
      </c>
      <c r="R356">
        <f>E356/N356</f>
        <v>187.19298245614036</v>
      </c>
      <c r="S356" t="str">
        <f>LEFT(P356,FIND("/",P356)-1)</f>
        <v>publishing</v>
      </c>
      <c r="T356" t="str">
        <f>RIGHT(P356,LEN(P356)-FIND("/",P356))</f>
        <v>nonfiction</v>
      </c>
    </row>
    <row r="357" spans="1:20" ht="44.25" hidden="1" x14ac:dyDescent="0.7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 s="9">
        <f>(((I357/60)/60)/24)+DATE(1970,1,1)</f>
        <v>41977.027083333334</v>
      </c>
      <c r="K357">
        <v>1414975346</v>
      </c>
      <c r="L357" s="9">
        <f>(((K357/60)/60)/24)+DATE(1970,1,1)</f>
        <v>41946.029467592591</v>
      </c>
      <c r="M357" t="b">
        <v>0</v>
      </c>
      <c r="N357">
        <v>229</v>
      </c>
      <c r="O357" t="b">
        <v>1</v>
      </c>
      <c r="P357" t="s">
        <v>8274</v>
      </c>
      <c r="Q357">
        <f>D357/E357*100</f>
        <v>87.407710475907081</v>
      </c>
      <c r="R357">
        <f>E357/N357</f>
        <v>234.80786026200875</v>
      </c>
      <c r="S357" t="str">
        <f>LEFT(P357,FIND("/",P357)-1)</f>
        <v>publishing</v>
      </c>
      <c r="T357" t="str">
        <f>RIGHT(P357,LEN(P357)-FIND("/",P357))</f>
        <v>nonfiction</v>
      </c>
    </row>
    <row r="358" spans="1:20" ht="44.25" hidden="1" x14ac:dyDescent="0.7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 s="9">
        <f>(((I358/60)/60)/24)+DATE(1970,1,1)</f>
        <v>41599.207638888889</v>
      </c>
      <c r="K358">
        <v>1383327440</v>
      </c>
      <c r="L358" s="9">
        <f>(((K358/60)/60)/24)+DATE(1970,1,1)</f>
        <v>41579.734259259261</v>
      </c>
      <c r="M358" t="b">
        <v>0</v>
      </c>
      <c r="N358">
        <v>108</v>
      </c>
      <c r="O358" t="b">
        <v>1</v>
      </c>
      <c r="P358" t="s">
        <v>8274</v>
      </c>
      <c r="Q358">
        <f>D358/E358*100</f>
        <v>31.732040546496254</v>
      </c>
      <c r="R358">
        <f>E358/N358</f>
        <v>105.04629629629629</v>
      </c>
      <c r="S358" t="str">
        <f>LEFT(P358,FIND("/",P358)-1)</f>
        <v>publishing</v>
      </c>
      <c r="T358" t="str">
        <f>RIGHT(P358,LEN(P358)-FIND("/",P358))</f>
        <v>nonfiction</v>
      </c>
    </row>
    <row r="359" spans="1:20" ht="44.25" hidden="1" x14ac:dyDescent="0.7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 s="9">
        <f>(((I359/60)/60)/24)+DATE(1970,1,1)</f>
        <v>41684.833333333336</v>
      </c>
      <c r="K359">
        <v>1390890987</v>
      </c>
      <c r="L359" s="9">
        <f>(((K359/60)/60)/24)+DATE(1970,1,1)</f>
        <v>41667.275312500002</v>
      </c>
      <c r="M359" t="b">
        <v>0</v>
      </c>
      <c r="N359">
        <v>108</v>
      </c>
      <c r="O359" t="b">
        <v>1</v>
      </c>
      <c r="P359" t="s">
        <v>8274</v>
      </c>
      <c r="Q359">
        <f>D359/E359*100</f>
        <v>81.699346405228752</v>
      </c>
      <c r="R359">
        <f>E359/N359</f>
        <v>56.666666666666664</v>
      </c>
      <c r="S359" t="str">
        <f>LEFT(P359,FIND("/",P359)-1)</f>
        <v>publishing</v>
      </c>
      <c r="T359" t="str">
        <f>RIGHT(P359,LEN(P359)-FIND("/",P359))</f>
        <v>nonfiction</v>
      </c>
    </row>
    <row r="360" spans="1:20" ht="29.5" hidden="1" x14ac:dyDescent="0.7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 s="9">
        <f>(((I360/60)/60)/24)+DATE(1970,1,1)</f>
        <v>41974.207638888889</v>
      </c>
      <c r="K360">
        <v>1414765794</v>
      </c>
      <c r="L360" s="9">
        <f>(((K360/60)/60)/24)+DATE(1970,1,1)</f>
        <v>41943.604097222218</v>
      </c>
      <c r="M360" t="b">
        <v>0</v>
      </c>
      <c r="N360">
        <v>41</v>
      </c>
      <c r="O360" t="b">
        <v>1</v>
      </c>
      <c r="P360" t="s">
        <v>8274</v>
      </c>
      <c r="Q360">
        <f>D360/E360*100</f>
        <v>93.691442848219864</v>
      </c>
      <c r="R360">
        <f>E360/N360</f>
        <v>39.048780487804876</v>
      </c>
      <c r="S360" t="str">
        <f>LEFT(P360,FIND("/",P360)-1)</f>
        <v>publishing</v>
      </c>
      <c r="T360" t="str">
        <f>RIGHT(P360,LEN(P360)-FIND("/",P360))</f>
        <v>nonfiction</v>
      </c>
    </row>
    <row r="361" spans="1:20" ht="44.25" hidden="1" x14ac:dyDescent="0.7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 s="9">
        <f>(((I361/60)/60)/24)+DATE(1970,1,1)</f>
        <v>41862.502650462964</v>
      </c>
      <c r="K361">
        <v>1404907429</v>
      </c>
      <c r="L361" s="9">
        <f>(((K361/60)/60)/24)+DATE(1970,1,1)</f>
        <v>41829.502650462964</v>
      </c>
      <c r="M361" t="b">
        <v>0</v>
      </c>
      <c r="N361">
        <v>139</v>
      </c>
      <c r="O361" t="b">
        <v>1</v>
      </c>
      <c r="P361" t="s">
        <v>8274</v>
      </c>
      <c r="Q361">
        <f>D361/E361*100</f>
        <v>63.157894736842103</v>
      </c>
      <c r="R361">
        <f>E361/N361</f>
        <v>68.345323741007192</v>
      </c>
      <c r="S361" t="str">
        <f>LEFT(P361,FIND("/",P361)-1)</f>
        <v>publishing</v>
      </c>
      <c r="T361" t="str">
        <f>RIGHT(P361,LEN(P361)-FIND("/",P361))</f>
        <v>nonfiction</v>
      </c>
    </row>
    <row r="362" spans="1:20" ht="59" hidden="1" x14ac:dyDescent="0.7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 s="9">
        <f>(((I362/60)/60)/24)+DATE(1970,1,1)</f>
        <v>42176.146782407406</v>
      </c>
      <c r="K362">
        <v>1433647882</v>
      </c>
      <c r="L362" s="9">
        <f>(((K362/60)/60)/24)+DATE(1970,1,1)</f>
        <v>42162.146782407406</v>
      </c>
      <c r="M362" t="b">
        <v>0</v>
      </c>
      <c r="N362">
        <v>19</v>
      </c>
      <c r="O362" t="b">
        <v>1</v>
      </c>
      <c r="P362" t="s">
        <v>8274</v>
      </c>
      <c r="Q362">
        <f>D362/E362*100</f>
        <v>93.109869646182503</v>
      </c>
      <c r="R362">
        <f>E362/N362</f>
        <v>169.57894736842104</v>
      </c>
      <c r="S362" t="str">
        <f>LEFT(P362,FIND("/",P362)-1)</f>
        <v>publishing</v>
      </c>
      <c r="T362" t="str">
        <f>RIGHT(P362,LEN(P362)-FIND("/",P362))</f>
        <v>nonfiction</v>
      </c>
    </row>
    <row r="363" spans="1:20" ht="29.5" hidden="1" x14ac:dyDescent="0.7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 s="9">
        <f>(((I363/60)/60)/24)+DATE(1970,1,1)</f>
        <v>41436.648217592592</v>
      </c>
      <c r="K363">
        <v>1367940806</v>
      </c>
      <c r="L363" s="9">
        <f>(((K363/60)/60)/24)+DATE(1970,1,1)</f>
        <v>41401.648217592592</v>
      </c>
      <c r="M363" t="b">
        <v>0</v>
      </c>
      <c r="N363">
        <v>94</v>
      </c>
      <c r="O363" t="b">
        <v>1</v>
      </c>
      <c r="P363" t="s">
        <v>8274</v>
      </c>
      <c r="Q363">
        <f>D363/E363*100</f>
        <v>97.789947193428517</v>
      </c>
      <c r="R363">
        <f>E363/N363</f>
        <v>141.42340425531913</v>
      </c>
      <c r="S363" t="str">
        <f>LEFT(P363,FIND("/",P363)-1)</f>
        <v>publishing</v>
      </c>
      <c r="T363" t="str">
        <f>RIGHT(P363,LEN(P363)-FIND("/",P363))</f>
        <v>nonfiction</v>
      </c>
    </row>
    <row r="364" spans="1:20" ht="59" hidden="1" x14ac:dyDescent="0.7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 s="9">
        <f>(((I364/60)/60)/24)+DATE(1970,1,1)</f>
        <v>41719.876296296294</v>
      </c>
      <c r="K364">
        <v>1392847312</v>
      </c>
      <c r="L364" s="9">
        <f>(((K364/60)/60)/24)+DATE(1970,1,1)</f>
        <v>41689.917962962965</v>
      </c>
      <c r="M364" t="b">
        <v>0</v>
      </c>
      <c r="N364">
        <v>23</v>
      </c>
      <c r="O364" t="b">
        <v>1</v>
      </c>
      <c r="P364" t="s">
        <v>8274</v>
      </c>
      <c r="Q364">
        <f>D364/E364*100</f>
        <v>90.322580645161281</v>
      </c>
      <c r="R364">
        <f>E364/N364</f>
        <v>67.391304347826093</v>
      </c>
      <c r="S364" t="str">
        <f>LEFT(P364,FIND("/",P364)-1)</f>
        <v>publishing</v>
      </c>
      <c r="T364" t="str">
        <f>RIGHT(P364,LEN(P364)-FIND("/",P364))</f>
        <v>nonfiction</v>
      </c>
    </row>
    <row r="365" spans="1:20" ht="44.25" hidden="1" x14ac:dyDescent="0.7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 s="9">
        <f>(((I365/60)/60)/24)+DATE(1970,1,1)</f>
        <v>41015.875</v>
      </c>
      <c r="K365">
        <v>1332435685</v>
      </c>
      <c r="L365" s="9">
        <f>(((K365/60)/60)/24)+DATE(1970,1,1)</f>
        <v>40990.709317129629</v>
      </c>
      <c r="M365" t="b">
        <v>0</v>
      </c>
      <c r="N365">
        <v>15</v>
      </c>
      <c r="O365" t="b">
        <v>1</v>
      </c>
      <c r="P365" t="s">
        <v>8274</v>
      </c>
      <c r="Q365">
        <f>D365/E365*100</f>
        <v>67.567567567567565</v>
      </c>
      <c r="R365">
        <f>E365/N365</f>
        <v>54.266666666666666</v>
      </c>
      <c r="S365" t="str">
        <f>LEFT(P365,FIND("/",P365)-1)</f>
        <v>publishing</v>
      </c>
      <c r="T365" t="str">
        <f>RIGHT(P365,LEN(P365)-FIND("/",P365))</f>
        <v>nonfiction</v>
      </c>
    </row>
    <row r="366" spans="1:20" ht="44.25" hidden="1" x14ac:dyDescent="0.7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 s="9">
        <f>(((I366/60)/60)/24)+DATE(1970,1,1)</f>
        <v>41256.95721064815</v>
      </c>
      <c r="K366">
        <v>1352847503</v>
      </c>
      <c r="L366" s="9">
        <f>(((K366/60)/60)/24)+DATE(1970,1,1)</f>
        <v>41226.95721064815</v>
      </c>
      <c r="M366" t="b">
        <v>0</v>
      </c>
      <c r="N366">
        <v>62</v>
      </c>
      <c r="O366" t="b">
        <v>1</v>
      </c>
      <c r="P366" t="s">
        <v>8274</v>
      </c>
      <c r="Q366">
        <f>D366/E366*100</f>
        <v>97.732603596559812</v>
      </c>
      <c r="R366">
        <f>E366/N366</f>
        <v>82.516129032258064</v>
      </c>
      <c r="S366" t="str">
        <f>LEFT(P366,FIND("/",P366)-1)</f>
        <v>publishing</v>
      </c>
      <c r="T366" t="str">
        <f>RIGHT(P366,LEN(P366)-FIND("/",P366))</f>
        <v>nonfiction</v>
      </c>
    </row>
    <row r="367" spans="1:20" ht="44.25" hidden="1" x14ac:dyDescent="0.7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 s="9">
        <f>(((I367/60)/60)/24)+DATE(1970,1,1)</f>
        <v>41397.572280092594</v>
      </c>
      <c r="K367">
        <v>1364996645</v>
      </c>
      <c r="L367" s="9">
        <f>(((K367/60)/60)/24)+DATE(1970,1,1)</f>
        <v>41367.572280092594</v>
      </c>
      <c r="M367" t="b">
        <v>0</v>
      </c>
      <c r="N367">
        <v>74</v>
      </c>
      <c r="O367" t="b">
        <v>1</v>
      </c>
      <c r="P367" t="s">
        <v>8274</v>
      </c>
      <c r="Q367">
        <f>D367/E367*100</f>
        <v>55.83501006036218</v>
      </c>
      <c r="R367">
        <f>E367/N367</f>
        <v>53.729729729729726</v>
      </c>
      <c r="S367" t="str">
        <f>LEFT(P367,FIND("/",P367)-1)</f>
        <v>publishing</v>
      </c>
      <c r="T367" t="str">
        <f>RIGHT(P367,LEN(P367)-FIND("/",P367))</f>
        <v>nonfiction</v>
      </c>
    </row>
    <row r="368" spans="1:20" ht="29.5" hidden="1" x14ac:dyDescent="0.7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 s="9">
        <f>(((I368/60)/60)/24)+DATE(1970,1,1)</f>
        <v>41175.165972222225</v>
      </c>
      <c r="K368">
        <v>1346806909</v>
      </c>
      <c r="L368" s="9">
        <f>(((K368/60)/60)/24)+DATE(1970,1,1)</f>
        <v>41157.042928240742</v>
      </c>
      <c r="M368" t="b">
        <v>0</v>
      </c>
      <c r="N368">
        <v>97</v>
      </c>
      <c r="O368" t="b">
        <v>1</v>
      </c>
      <c r="P368" t="s">
        <v>8274</v>
      </c>
      <c r="Q368">
        <f>D368/E368*100</f>
        <v>90.024110910186863</v>
      </c>
      <c r="R368">
        <f>E368/N368</f>
        <v>34.206185567010309</v>
      </c>
      <c r="S368" t="str">
        <f>LEFT(P368,FIND("/",P368)-1)</f>
        <v>publishing</v>
      </c>
      <c r="T368" t="str">
        <f>RIGHT(P368,LEN(P368)-FIND("/",P368))</f>
        <v>nonfiction</v>
      </c>
    </row>
    <row r="369" spans="1:20" ht="44.25" hidden="1" x14ac:dyDescent="0.7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 s="9">
        <f>(((I369/60)/60)/24)+DATE(1970,1,1)</f>
        <v>42019.454166666663</v>
      </c>
      <c r="K369">
        <v>1418649019</v>
      </c>
      <c r="L369" s="9">
        <f>(((K369/60)/60)/24)+DATE(1970,1,1)</f>
        <v>41988.548831018517</v>
      </c>
      <c r="M369" t="b">
        <v>0</v>
      </c>
      <c r="N369">
        <v>55</v>
      </c>
      <c r="O369" t="b">
        <v>1</v>
      </c>
      <c r="P369" t="s">
        <v>8274</v>
      </c>
      <c r="Q369">
        <f>D369/E369*100</f>
        <v>99.957161216621444</v>
      </c>
      <c r="R369">
        <f>E369/N369</f>
        <v>127.32727272727273</v>
      </c>
      <c r="S369" t="str">
        <f>LEFT(P369,FIND("/",P369)-1)</f>
        <v>publishing</v>
      </c>
      <c r="T369" t="str">
        <f>RIGHT(P369,LEN(P369)-FIND("/",P369))</f>
        <v>nonfiction</v>
      </c>
    </row>
    <row r="370" spans="1:20" ht="44.25" hidden="1" x14ac:dyDescent="0.7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 s="9">
        <f>(((I370/60)/60)/24)+DATE(1970,1,1)</f>
        <v>41861.846828703703</v>
      </c>
      <c r="K370">
        <v>1405109966</v>
      </c>
      <c r="L370" s="9">
        <f>(((K370/60)/60)/24)+DATE(1970,1,1)</f>
        <v>41831.846828703703</v>
      </c>
      <c r="M370" t="b">
        <v>0</v>
      </c>
      <c r="N370">
        <v>44</v>
      </c>
      <c r="O370" t="b">
        <v>1</v>
      </c>
      <c r="P370" t="s">
        <v>8274</v>
      </c>
      <c r="Q370">
        <f>D370/E370*100</f>
        <v>99.750623441396513</v>
      </c>
      <c r="R370">
        <f>E370/N370</f>
        <v>45.56818181818182</v>
      </c>
      <c r="S370" t="str">
        <f>LEFT(P370,FIND("/",P370)-1)</f>
        <v>publishing</v>
      </c>
      <c r="T370" t="str">
        <f>RIGHT(P370,LEN(P370)-FIND("/",P370))</f>
        <v>nonfiction</v>
      </c>
    </row>
    <row r="371" spans="1:20" ht="44.25" hidden="1" x14ac:dyDescent="0.7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 s="9">
        <f>(((I371/60)/60)/24)+DATE(1970,1,1)</f>
        <v>42763.94131944445</v>
      </c>
      <c r="K371">
        <v>1483050930</v>
      </c>
      <c r="L371" s="9">
        <f>(((K371/60)/60)/24)+DATE(1970,1,1)</f>
        <v>42733.94131944445</v>
      </c>
      <c r="M371" t="b">
        <v>0</v>
      </c>
      <c r="N371">
        <v>110</v>
      </c>
      <c r="O371" t="b">
        <v>1</v>
      </c>
      <c r="P371" t="s">
        <v>8274</v>
      </c>
      <c r="Q371">
        <f>D371/E371*100</f>
        <v>94.732853353543007</v>
      </c>
      <c r="R371">
        <f>E371/N371</f>
        <v>95.963636363636368</v>
      </c>
      <c r="S371" t="str">
        <f>LEFT(P371,FIND("/",P371)-1)</f>
        <v>publishing</v>
      </c>
      <c r="T371" t="str">
        <f>RIGHT(P371,LEN(P371)-FIND("/",P371))</f>
        <v>nonfiction</v>
      </c>
    </row>
    <row r="372" spans="1:20" ht="44.25" hidden="1" x14ac:dyDescent="0.7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 s="9">
        <f>(((I372/60)/60)/24)+DATE(1970,1,1)</f>
        <v>41329.878148148149</v>
      </c>
      <c r="K372">
        <v>1359147872</v>
      </c>
      <c r="L372" s="9">
        <f>(((K372/60)/60)/24)+DATE(1970,1,1)</f>
        <v>41299.878148148149</v>
      </c>
      <c r="M372" t="b">
        <v>0</v>
      </c>
      <c r="N372">
        <v>59</v>
      </c>
      <c r="O372" t="b">
        <v>1</v>
      </c>
      <c r="P372" t="s">
        <v>8274</v>
      </c>
      <c r="Q372">
        <f>D372/E372*100</f>
        <v>97.477516999341958</v>
      </c>
      <c r="R372">
        <f>E372/N372</f>
        <v>77.271186440677965</v>
      </c>
      <c r="S372" t="str">
        <f>LEFT(P372,FIND("/",P372)-1)</f>
        <v>publishing</v>
      </c>
      <c r="T372" t="str">
        <f>RIGHT(P372,LEN(P372)-FIND("/",P372))</f>
        <v>nonfiction</v>
      </c>
    </row>
    <row r="373" spans="1:20" ht="44.25" hidden="1" x14ac:dyDescent="0.7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 s="9">
        <f>(((I373/60)/60)/24)+DATE(1970,1,1)</f>
        <v>40759.630497685182</v>
      </c>
      <c r="K373">
        <v>1308496075</v>
      </c>
      <c r="L373" s="9">
        <f>(((K373/60)/60)/24)+DATE(1970,1,1)</f>
        <v>40713.630497685182</v>
      </c>
      <c r="M373" t="b">
        <v>0</v>
      </c>
      <c r="N373">
        <v>62</v>
      </c>
      <c r="O373" t="b">
        <v>1</v>
      </c>
      <c r="P373" t="s">
        <v>8274</v>
      </c>
      <c r="Q373">
        <f>D373/E373*100</f>
        <v>84.388185654008439</v>
      </c>
      <c r="R373">
        <f>E373/N373</f>
        <v>57.338709677419352</v>
      </c>
      <c r="S373" t="str">
        <f>LEFT(P373,FIND("/",P373)-1)</f>
        <v>publishing</v>
      </c>
      <c r="T373" t="str">
        <f>RIGHT(P373,LEN(P373)-FIND("/",P373))</f>
        <v>nonfiction</v>
      </c>
    </row>
    <row r="374" spans="1:20" ht="59" hidden="1" x14ac:dyDescent="0.7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 s="9">
        <f>(((I374/60)/60)/24)+DATE(1970,1,1)</f>
        <v>42659.458333333328</v>
      </c>
      <c r="K374">
        <v>1474884417</v>
      </c>
      <c r="L374" s="9">
        <f>(((K374/60)/60)/24)+DATE(1970,1,1)</f>
        <v>42639.421493055561</v>
      </c>
      <c r="M374" t="b">
        <v>0</v>
      </c>
      <c r="N374">
        <v>105</v>
      </c>
      <c r="O374" t="b">
        <v>1</v>
      </c>
      <c r="P374" t="s">
        <v>8274</v>
      </c>
      <c r="Q374">
        <f>D374/E374*100</f>
        <v>89.525514771709936</v>
      </c>
      <c r="R374">
        <f>E374/N374</f>
        <v>53.19047619047619</v>
      </c>
      <c r="S374" t="str">
        <f>LEFT(P374,FIND("/",P374)-1)</f>
        <v>publishing</v>
      </c>
      <c r="T374" t="str">
        <f>RIGHT(P374,LEN(P374)-FIND("/",P374))</f>
        <v>nonfiction</v>
      </c>
    </row>
    <row r="375" spans="1:20" ht="44.25" hidden="1" x14ac:dyDescent="0.7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 s="9">
        <f>(((I375/60)/60)/24)+DATE(1970,1,1)</f>
        <v>42049.590173611112</v>
      </c>
      <c r="K375">
        <v>1421330991</v>
      </c>
      <c r="L375" s="9">
        <f>(((K375/60)/60)/24)+DATE(1970,1,1)</f>
        <v>42019.590173611112</v>
      </c>
      <c r="M375" t="b">
        <v>0</v>
      </c>
      <c r="N375">
        <v>26</v>
      </c>
      <c r="O375" t="b">
        <v>1</v>
      </c>
      <c r="P375" t="s">
        <v>8274</v>
      </c>
      <c r="Q375">
        <f>D375/E375*100</f>
        <v>78.125</v>
      </c>
      <c r="R375">
        <f>E375/N375</f>
        <v>492.30769230769232</v>
      </c>
      <c r="S375" t="str">
        <f>LEFT(P375,FIND("/",P375)-1)</f>
        <v>publishing</v>
      </c>
      <c r="T375" t="str">
        <f>RIGHT(P375,LEN(P375)-FIND("/",P375))</f>
        <v>nonfiction</v>
      </c>
    </row>
    <row r="376" spans="1:20" ht="44.25" hidden="1" x14ac:dyDescent="0.7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 s="9">
        <f>(((I376/60)/60)/24)+DATE(1970,1,1)</f>
        <v>41279.749085648145</v>
      </c>
      <c r="K376">
        <v>1354816721</v>
      </c>
      <c r="L376" s="9">
        <f>(((K376/60)/60)/24)+DATE(1970,1,1)</f>
        <v>41249.749085648145</v>
      </c>
      <c r="M376" t="b">
        <v>0</v>
      </c>
      <c r="N376">
        <v>49</v>
      </c>
      <c r="O376" t="b">
        <v>1</v>
      </c>
      <c r="P376" t="s">
        <v>8274</v>
      </c>
      <c r="Q376">
        <f>D376/E376*100</f>
        <v>96.385542168674704</v>
      </c>
      <c r="R376">
        <f>E376/N376</f>
        <v>42.346938775510203</v>
      </c>
      <c r="S376" t="str">
        <f>LEFT(P376,FIND("/",P376)-1)</f>
        <v>publishing</v>
      </c>
      <c r="T376" t="str">
        <f>RIGHT(P376,LEN(P376)-FIND("/",P376))</f>
        <v>nonfiction</v>
      </c>
    </row>
    <row r="377" spans="1:20" ht="44.25" hidden="1" x14ac:dyDescent="0.7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 s="9">
        <f>(((I377/60)/60)/24)+DATE(1970,1,1)</f>
        <v>41414.02847222222</v>
      </c>
      <c r="K377">
        <v>1366381877</v>
      </c>
      <c r="L377" s="9">
        <f>(((K377/60)/60)/24)+DATE(1970,1,1)</f>
        <v>41383.605057870373</v>
      </c>
      <c r="M377" t="b">
        <v>0</v>
      </c>
      <c r="N377">
        <v>68</v>
      </c>
      <c r="O377" t="b">
        <v>1</v>
      </c>
      <c r="P377" t="s">
        <v>8274</v>
      </c>
      <c r="Q377">
        <f>D377/E377*100</f>
        <v>98.128108207827481</v>
      </c>
      <c r="R377">
        <f>E377/N377</f>
        <v>37.466029411764708</v>
      </c>
      <c r="S377" t="str">
        <f>LEFT(P377,FIND("/",P377)-1)</f>
        <v>publishing</v>
      </c>
      <c r="T377" t="str">
        <f>RIGHT(P377,LEN(P377)-FIND("/",P377))</f>
        <v>nonfiction</v>
      </c>
    </row>
    <row r="378" spans="1:20" ht="44.25" hidden="1" x14ac:dyDescent="0.7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 s="9">
        <f>(((I378/60)/60)/24)+DATE(1970,1,1)</f>
        <v>40651.725219907406</v>
      </c>
      <c r="K378">
        <v>1297880659</v>
      </c>
      <c r="L378" s="9">
        <f>(((K378/60)/60)/24)+DATE(1970,1,1)</f>
        <v>40590.766886574071</v>
      </c>
      <c r="M378" t="b">
        <v>0</v>
      </c>
      <c r="N378">
        <v>22</v>
      </c>
      <c r="O378" t="b">
        <v>1</v>
      </c>
      <c r="P378" t="s">
        <v>8274</v>
      </c>
      <c r="Q378">
        <f>D378/E378*100</f>
        <v>84.951456310679603</v>
      </c>
      <c r="R378">
        <f>E378/N378</f>
        <v>37.454545454545453</v>
      </c>
      <c r="S378" t="str">
        <f>LEFT(P378,FIND("/",P378)-1)</f>
        <v>publishing</v>
      </c>
      <c r="T378" t="str">
        <f>RIGHT(P378,LEN(P378)-FIND("/",P378))</f>
        <v>nonfiction</v>
      </c>
    </row>
    <row r="379" spans="1:20" ht="44.25" hidden="1" x14ac:dyDescent="0.7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 s="9">
        <f>(((I379/60)/60)/24)+DATE(1970,1,1)</f>
        <v>41249.054560185185</v>
      </c>
      <c r="K379">
        <v>1353547114</v>
      </c>
      <c r="L379" s="9">
        <f>(((K379/60)/60)/24)+DATE(1970,1,1)</f>
        <v>41235.054560185185</v>
      </c>
      <c r="M379" t="b">
        <v>0</v>
      </c>
      <c r="N379">
        <v>18</v>
      </c>
      <c r="O379" t="b">
        <v>1</v>
      </c>
      <c r="P379" t="s">
        <v>8274</v>
      </c>
      <c r="Q379">
        <f>D379/E379*100</f>
        <v>42.016806722689076</v>
      </c>
      <c r="R379">
        <f>E379/N379</f>
        <v>33.055555555555557</v>
      </c>
      <c r="S379" t="str">
        <f>LEFT(P379,FIND("/",P379)-1)</f>
        <v>publishing</v>
      </c>
      <c r="T379" t="str">
        <f>RIGHT(P379,LEN(P379)-FIND("/",P379))</f>
        <v>nonfiction</v>
      </c>
    </row>
    <row r="380" spans="1:20" ht="29.5" hidden="1" x14ac:dyDescent="0.7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 s="9">
        <f>(((I380/60)/60)/24)+DATE(1970,1,1)</f>
        <v>40459.836435185185</v>
      </c>
      <c r="K380">
        <v>1283976268</v>
      </c>
      <c r="L380" s="9">
        <f>(((K380/60)/60)/24)+DATE(1970,1,1)</f>
        <v>40429.836435185185</v>
      </c>
      <c r="M380" t="b">
        <v>0</v>
      </c>
      <c r="N380">
        <v>19</v>
      </c>
      <c r="O380" t="b">
        <v>1</v>
      </c>
      <c r="P380" t="s">
        <v>8274</v>
      </c>
      <c r="Q380">
        <f>D380/E380*100</f>
        <v>98.039215686274503</v>
      </c>
      <c r="R380">
        <f>E380/N380</f>
        <v>134.21052631578948</v>
      </c>
      <c r="S380" t="str">
        <f>LEFT(P380,FIND("/",P380)-1)</f>
        <v>publishing</v>
      </c>
      <c r="T380" t="str">
        <f>RIGHT(P380,LEN(P380)-FIND("/",P380))</f>
        <v>nonfiction</v>
      </c>
    </row>
    <row r="381" spans="1:20" ht="44.25" hidden="1" x14ac:dyDescent="0.7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 s="9">
        <f>(((I381/60)/60)/24)+DATE(1970,1,1)</f>
        <v>41829.330312500002</v>
      </c>
      <c r="K381">
        <v>1401436539</v>
      </c>
      <c r="L381" s="9">
        <f>(((K381/60)/60)/24)+DATE(1970,1,1)</f>
        <v>41789.330312500002</v>
      </c>
      <c r="M381" t="b">
        <v>0</v>
      </c>
      <c r="N381">
        <v>99</v>
      </c>
      <c r="O381" t="b">
        <v>1</v>
      </c>
      <c r="P381" t="s">
        <v>8274</v>
      </c>
      <c r="Q381">
        <f>D381/E381*100</f>
        <v>98.11616954474097</v>
      </c>
      <c r="R381">
        <f>E381/N381</f>
        <v>51.474747474747474</v>
      </c>
      <c r="S381" t="str">
        <f>LEFT(P381,FIND("/",P381)-1)</f>
        <v>publishing</v>
      </c>
      <c r="T381" t="str">
        <f>RIGHT(P381,LEN(P381)-FIND("/",P381))</f>
        <v>nonfiction</v>
      </c>
    </row>
    <row r="382" spans="1:20" ht="44.25" hidden="1" x14ac:dyDescent="0.7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 s="9">
        <f>(((I382/60)/60)/24)+DATE(1970,1,1)</f>
        <v>40666.673900462964</v>
      </c>
      <c r="K382">
        <v>1301847025</v>
      </c>
      <c r="L382" s="9">
        <f>(((K382/60)/60)/24)+DATE(1970,1,1)</f>
        <v>40636.673900462964</v>
      </c>
      <c r="M382" t="b">
        <v>0</v>
      </c>
      <c r="N382">
        <v>27</v>
      </c>
      <c r="O382" t="b">
        <v>1</v>
      </c>
      <c r="P382" t="s">
        <v>8276</v>
      </c>
      <c r="Q382">
        <f>D382/E382*100</f>
        <v>96.15384615384616</v>
      </c>
      <c r="R382">
        <f>E382/N382</f>
        <v>38.518518518518519</v>
      </c>
      <c r="S382" t="str">
        <f>LEFT(P382,FIND("/",P382)-1)</f>
        <v>music</v>
      </c>
      <c r="T382" t="str">
        <f>RIGHT(P382,LEN(P382)-FIND("/",P382))</f>
        <v>rock</v>
      </c>
    </row>
    <row r="383" spans="1:20" ht="44.25" hidden="1" x14ac:dyDescent="0.7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 s="9">
        <f>(((I383/60)/60)/24)+DATE(1970,1,1)</f>
        <v>41433.000856481485</v>
      </c>
      <c r="K383">
        <v>1368057674</v>
      </c>
      <c r="L383" s="9">
        <f>(((K383/60)/60)/24)+DATE(1970,1,1)</f>
        <v>41403.000856481485</v>
      </c>
      <c r="M383" t="b">
        <v>0</v>
      </c>
      <c r="N383">
        <v>25</v>
      </c>
      <c r="O383" t="b">
        <v>1</v>
      </c>
      <c r="P383" t="s">
        <v>8276</v>
      </c>
      <c r="Q383">
        <f>D383/E383*100</f>
        <v>75.101151863916712</v>
      </c>
      <c r="R383">
        <f>E383/N383</f>
        <v>42.609200000000001</v>
      </c>
      <c r="S383" t="str">
        <f>LEFT(P383,FIND("/",P383)-1)</f>
        <v>music</v>
      </c>
      <c r="T383" t="str">
        <f>RIGHT(P383,LEN(P383)-FIND("/",P383))</f>
        <v>rock</v>
      </c>
    </row>
    <row r="384" spans="1:20" ht="44.25" hidden="1" x14ac:dyDescent="0.7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 s="9">
        <f>(((I384/60)/60)/24)+DATE(1970,1,1)</f>
        <v>41146.758125</v>
      </c>
      <c r="K384">
        <v>1343326302</v>
      </c>
      <c r="L384" s="9">
        <f>(((K384/60)/60)/24)+DATE(1970,1,1)</f>
        <v>41116.758125</v>
      </c>
      <c r="M384" t="b">
        <v>0</v>
      </c>
      <c r="N384">
        <v>14</v>
      </c>
      <c r="O384" t="b">
        <v>1</v>
      </c>
      <c r="P384" t="s">
        <v>8276</v>
      </c>
      <c r="Q384">
        <f>D384/E384*100</f>
        <v>100</v>
      </c>
      <c r="R384">
        <f>E384/N384</f>
        <v>50</v>
      </c>
      <c r="S384" t="str">
        <f>LEFT(P384,FIND("/",P384)-1)</f>
        <v>music</v>
      </c>
      <c r="T384" t="str">
        <f>RIGHT(P384,LEN(P384)-FIND("/",P384))</f>
        <v>rock</v>
      </c>
    </row>
    <row r="385" spans="1:20" ht="44.25" hidden="1" x14ac:dyDescent="0.7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 s="9">
        <f>(((I385/60)/60)/24)+DATE(1970,1,1)</f>
        <v>41026.916666666664</v>
      </c>
      <c r="K385">
        <v>1332182049</v>
      </c>
      <c r="L385" s="9">
        <f>(((K385/60)/60)/24)+DATE(1970,1,1)</f>
        <v>40987.773715277777</v>
      </c>
      <c r="M385" t="b">
        <v>0</v>
      </c>
      <c r="N385">
        <v>35</v>
      </c>
      <c r="O385" t="b">
        <v>1</v>
      </c>
      <c r="P385" t="s">
        <v>8276</v>
      </c>
      <c r="Q385">
        <f>D385/E385*100</f>
        <v>67.506750675067508</v>
      </c>
      <c r="R385">
        <f>E385/N385</f>
        <v>63.485714285714288</v>
      </c>
      <c r="S385" t="str">
        <f>LEFT(P385,FIND("/",P385)-1)</f>
        <v>music</v>
      </c>
      <c r="T385" t="str">
        <f>RIGHT(P385,LEN(P385)-FIND("/",P385))</f>
        <v>rock</v>
      </c>
    </row>
    <row r="386" spans="1:20" ht="44.25" hidden="1" x14ac:dyDescent="0.7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 s="9">
        <f>(((I386/60)/60)/24)+DATE(1970,1,1)</f>
        <v>41715.107858796298</v>
      </c>
      <c r="K386">
        <v>1391571319</v>
      </c>
      <c r="L386" s="9">
        <f>(((K386/60)/60)/24)+DATE(1970,1,1)</f>
        <v>41675.149525462963</v>
      </c>
      <c r="M386" t="b">
        <v>0</v>
      </c>
      <c r="N386">
        <v>10</v>
      </c>
      <c r="O386" t="b">
        <v>1</v>
      </c>
      <c r="P386" t="s">
        <v>8276</v>
      </c>
      <c r="Q386">
        <f>D386/E386*100</f>
        <v>97.560975609756099</v>
      </c>
      <c r="R386">
        <f>E386/N386</f>
        <v>102.5</v>
      </c>
      <c r="S386" t="str">
        <f>LEFT(P386,FIND("/",P386)-1)</f>
        <v>music</v>
      </c>
      <c r="T386" t="str">
        <f>RIGHT(P386,LEN(P386)-FIND("/",P386))</f>
        <v>rock</v>
      </c>
    </row>
    <row r="387" spans="1:20" ht="44.25" hidden="1" x14ac:dyDescent="0.7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 s="9">
        <f>(((I387/60)/60)/24)+DATE(1970,1,1)</f>
        <v>41333.593923611108</v>
      </c>
      <c r="K387">
        <v>1359468915</v>
      </c>
      <c r="L387" s="9">
        <f>(((K387/60)/60)/24)+DATE(1970,1,1)</f>
        <v>41303.593923611108</v>
      </c>
      <c r="M387" t="b">
        <v>0</v>
      </c>
      <c r="N387">
        <v>29</v>
      </c>
      <c r="O387" t="b">
        <v>1</v>
      </c>
      <c r="P387" t="s">
        <v>8276</v>
      </c>
      <c r="Q387">
        <f>D387/E387*100</f>
        <v>55.36240228535997</v>
      </c>
      <c r="R387">
        <f>E387/N387</f>
        <v>31.142758620689655</v>
      </c>
      <c r="S387" t="str">
        <f>LEFT(P387,FIND("/",P387)-1)</f>
        <v>music</v>
      </c>
      <c r="T387" t="str">
        <f>RIGHT(P387,LEN(P387)-FIND("/",P387))</f>
        <v>rock</v>
      </c>
    </row>
    <row r="388" spans="1:20" ht="44.25" hidden="1" x14ac:dyDescent="0.7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 s="9">
        <f>(((I388/60)/60)/24)+DATE(1970,1,1)</f>
        <v>41040.657638888886</v>
      </c>
      <c r="K388">
        <v>1331774434</v>
      </c>
      <c r="L388" s="9">
        <f>(((K388/60)/60)/24)+DATE(1970,1,1)</f>
        <v>40983.055949074071</v>
      </c>
      <c r="M388" t="b">
        <v>0</v>
      </c>
      <c r="N388">
        <v>44</v>
      </c>
      <c r="O388" t="b">
        <v>1</v>
      </c>
      <c r="P388" t="s">
        <v>8276</v>
      </c>
      <c r="Q388">
        <f>D388/E388*100</f>
        <v>70.028011204481786</v>
      </c>
      <c r="R388">
        <f>E388/N388</f>
        <v>162.27272727272728</v>
      </c>
      <c r="S388" t="str">
        <f>LEFT(P388,FIND("/",P388)-1)</f>
        <v>music</v>
      </c>
      <c r="T388" t="str">
        <f>RIGHT(P388,LEN(P388)-FIND("/",P388))</f>
        <v>rock</v>
      </c>
    </row>
    <row r="389" spans="1:20" ht="44.25" hidden="1" x14ac:dyDescent="0.7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 s="9">
        <f>(((I389/60)/60)/24)+DATE(1970,1,1)</f>
        <v>41579.627615740741</v>
      </c>
      <c r="K389">
        <v>1380726226</v>
      </c>
      <c r="L389" s="9">
        <f>(((K389/60)/60)/24)+DATE(1970,1,1)</f>
        <v>41549.627615740741</v>
      </c>
      <c r="M389" t="b">
        <v>0</v>
      </c>
      <c r="N389">
        <v>17</v>
      </c>
      <c r="O389" t="b">
        <v>1</v>
      </c>
      <c r="P389" t="s">
        <v>8276</v>
      </c>
      <c r="Q389">
        <f>D389/E389*100</f>
        <v>87.591240875912419</v>
      </c>
      <c r="R389">
        <f>E389/N389</f>
        <v>80.588235294117652</v>
      </c>
      <c r="S389" t="str">
        <f>LEFT(P389,FIND("/",P389)-1)</f>
        <v>music</v>
      </c>
      <c r="T389" t="str">
        <f>RIGHT(P389,LEN(P389)-FIND("/",P389))</f>
        <v>rock</v>
      </c>
    </row>
    <row r="390" spans="1:20" ht="44.25" hidden="1" x14ac:dyDescent="0.7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9">
        <f>(((I390/60)/60)/24)+DATE(1970,1,1)</f>
        <v>41097.165972222225</v>
      </c>
      <c r="K390">
        <v>1338336588</v>
      </c>
      <c r="L390" s="9">
        <f>(((K390/60)/60)/24)+DATE(1970,1,1)</f>
        <v>41059.006805555553</v>
      </c>
      <c r="M390" t="b">
        <v>0</v>
      </c>
      <c r="N390">
        <v>34</v>
      </c>
      <c r="O390" t="b">
        <v>1</v>
      </c>
      <c r="P390" t="s">
        <v>8276</v>
      </c>
      <c r="Q390">
        <f>D390/E390*100</f>
        <v>49.138841797498834</v>
      </c>
      <c r="R390">
        <f>E390/N390</f>
        <v>59.85441176470588</v>
      </c>
      <c r="S390" t="str">
        <f>LEFT(P390,FIND("/",P390)-1)</f>
        <v>music</v>
      </c>
      <c r="T390" t="str">
        <f>RIGHT(P390,LEN(P390)-FIND("/",P390))</f>
        <v>rock</v>
      </c>
    </row>
    <row r="391" spans="1:20" ht="44.25" hidden="1" x14ac:dyDescent="0.7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 s="9">
        <f>(((I391/60)/60)/24)+DATE(1970,1,1)</f>
        <v>41295.332638888889</v>
      </c>
      <c r="K391">
        <v>1357187280</v>
      </c>
      <c r="L391" s="9">
        <f>(((K391/60)/60)/24)+DATE(1970,1,1)</f>
        <v>41277.186111111114</v>
      </c>
      <c r="M391" t="b">
        <v>0</v>
      </c>
      <c r="N391">
        <v>14</v>
      </c>
      <c r="O391" t="b">
        <v>1</v>
      </c>
      <c r="P391" t="s">
        <v>8276</v>
      </c>
      <c r="Q391">
        <f>D391/E391*100</f>
        <v>91.397849462365585</v>
      </c>
      <c r="R391">
        <f>E391/N391</f>
        <v>132.85714285714286</v>
      </c>
      <c r="S391" t="str">
        <f>LEFT(P391,FIND("/",P391)-1)</f>
        <v>music</v>
      </c>
      <c r="T391" t="str">
        <f>RIGHT(P391,LEN(P391)-FIND("/",P391))</f>
        <v>rock</v>
      </c>
    </row>
    <row r="392" spans="1:20" ht="44.25" hidden="1" x14ac:dyDescent="0.7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 s="9">
        <f>(((I392/60)/60)/24)+DATE(1970,1,1)</f>
        <v>41306.047905092593</v>
      </c>
      <c r="K392">
        <v>1357088939</v>
      </c>
      <c r="L392" s="9">
        <f>(((K392/60)/60)/24)+DATE(1970,1,1)</f>
        <v>41276.047905092593</v>
      </c>
      <c r="M392" t="b">
        <v>0</v>
      </c>
      <c r="N392">
        <v>156</v>
      </c>
      <c r="O392" t="b">
        <v>1</v>
      </c>
      <c r="P392" t="s">
        <v>8276</v>
      </c>
      <c r="Q392">
        <f>D392/E392*100</f>
        <v>69.264261165052588</v>
      </c>
      <c r="R392">
        <f>E392/N392</f>
        <v>92.547820512820508</v>
      </c>
      <c r="S392" t="str">
        <f>LEFT(P392,FIND("/",P392)-1)</f>
        <v>music</v>
      </c>
      <c r="T392" t="str">
        <f>RIGHT(P392,LEN(P392)-FIND("/",P392))</f>
        <v>rock</v>
      </c>
    </row>
    <row r="393" spans="1:20" ht="44.25" hidden="1" x14ac:dyDescent="0.7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 s="9">
        <f>(((I393/60)/60)/24)+DATE(1970,1,1)</f>
        <v>41591.249305555553</v>
      </c>
      <c r="K393">
        <v>1381430646</v>
      </c>
      <c r="L393" s="9">
        <f>(((K393/60)/60)/24)+DATE(1970,1,1)</f>
        <v>41557.780624999999</v>
      </c>
      <c r="M393" t="b">
        <v>0</v>
      </c>
      <c r="N393">
        <v>128</v>
      </c>
      <c r="O393" t="b">
        <v>1</v>
      </c>
      <c r="P393" t="s">
        <v>8276</v>
      </c>
      <c r="Q393">
        <f>D393/E393*100</f>
        <v>96.277278562259312</v>
      </c>
      <c r="R393">
        <f>E393/N393</f>
        <v>60.859375</v>
      </c>
      <c r="S393" t="str">
        <f>LEFT(P393,FIND("/",P393)-1)</f>
        <v>music</v>
      </c>
      <c r="T393" t="str">
        <f>RIGHT(P393,LEN(P393)-FIND("/",P393))</f>
        <v>rock</v>
      </c>
    </row>
    <row r="394" spans="1:20" ht="29.5" hidden="1" x14ac:dyDescent="0.7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 s="9">
        <f>(((I394/60)/60)/24)+DATE(1970,1,1)</f>
        <v>41585.915312500001</v>
      </c>
      <c r="K394">
        <v>1381265883</v>
      </c>
      <c r="L394" s="9">
        <f>(((K394/60)/60)/24)+DATE(1970,1,1)</f>
        <v>41555.873645833337</v>
      </c>
      <c r="M394" t="b">
        <v>0</v>
      </c>
      <c r="N394">
        <v>60</v>
      </c>
      <c r="O394" t="b">
        <v>1</v>
      </c>
      <c r="P394" t="s">
        <v>8276</v>
      </c>
      <c r="Q394">
        <f>D394/E394*100</f>
        <v>99.557566175914232</v>
      </c>
      <c r="R394">
        <f>E394/N394</f>
        <v>41.851833333333339</v>
      </c>
      <c r="S394" t="str">
        <f>LEFT(P394,FIND("/",P394)-1)</f>
        <v>music</v>
      </c>
      <c r="T394" t="str">
        <f>RIGHT(P394,LEN(P394)-FIND("/",P394))</f>
        <v>rock</v>
      </c>
    </row>
    <row r="395" spans="1:20" ht="44.25" hidden="1" x14ac:dyDescent="0.7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 s="9">
        <f>(((I395/60)/60)/24)+DATE(1970,1,1)</f>
        <v>41458.207638888889</v>
      </c>
      <c r="K395">
        <v>1371491244</v>
      </c>
      <c r="L395" s="9">
        <f>(((K395/60)/60)/24)+DATE(1970,1,1)</f>
        <v>41442.741249999999</v>
      </c>
      <c r="M395" t="b">
        <v>0</v>
      </c>
      <c r="N395">
        <v>32</v>
      </c>
      <c r="O395" t="b">
        <v>1</v>
      </c>
      <c r="P395" t="s">
        <v>8276</v>
      </c>
      <c r="Q395">
        <f>D395/E395*100</f>
        <v>97.295882084466982</v>
      </c>
      <c r="R395">
        <f>E395/N395</f>
        <v>88.325937499999995</v>
      </c>
      <c r="S395" t="str">
        <f>LEFT(P395,FIND("/",P395)-1)</f>
        <v>music</v>
      </c>
      <c r="T395" t="str">
        <f>RIGHT(P395,LEN(P395)-FIND("/",P395))</f>
        <v>rock</v>
      </c>
    </row>
    <row r="396" spans="1:20" ht="44.25" hidden="1" x14ac:dyDescent="0.7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 s="9">
        <f>(((I396/60)/60)/24)+DATE(1970,1,1)</f>
        <v>40791.712500000001</v>
      </c>
      <c r="K396">
        <v>1310438737</v>
      </c>
      <c r="L396" s="9">
        <f>(((K396/60)/60)/24)+DATE(1970,1,1)</f>
        <v>40736.115011574075</v>
      </c>
      <c r="M396" t="b">
        <v>0</v>
      </c>
      <c r="N396">
        <v>53</v>
      </c>
      <c r="O396" t="b">
        <v>1</v>
      </c>
      <c r="P396" t="s">
        <v>8276</v>
      </c>
      <c r="Q396">
        <f>D396/E396*100</f>
        <v>94.955489614243334</v>
      </c>
      <c r="R396">
        <f>E396/N396</f>
        <v>158.96226415094338</v>
      </c>
      <c r="S396" t="str">
        <f>LEFT(P396,FIND("/",P396)-1)</f>
        <v>music</v>
      </c>
      <c r="T396" t="str">
        <f>RIGHT(P396,LEN(P396)-FIND("/",P396))</f>
        <v>rock</v>
      </c>
    </row>
    <row r="397" spans="1:20" ht="44.25" hidden="1" x14ac:dyDescent="0.7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 s="9">
        <f>(((I397/60)/60)/24)+DATE(1970,1,1)</f>
        <v>41006.207638888889</v>
      </c>
      <c r="K397">
        <v>1330094566</v>
      </c>
      <c r="L397" s="9">
        <f>(((K397/60)/60)/24)+DATE(1970,1,1)</f>
        <v>40963.613032407404</v>
      </c>
      <c r="M397" t="b">
        <v>0</v>
      </c>
      <c r="N397">
        <v>184</v>
      </c>
      <c r="O397" t="b">
        <v>1</v>
      </c>
      <c r="P397" t="s">
        <v>8276</v>
      </c>
      <c r="Q397">
        <f>D397/E397*100</f>
        <v>89.456869009584665</v>
      </c>
      <c r="R397">
        <f>E397/N397</f>
        <v>85.054347826086953</v>
      </c>
      <c r="S397" t="str">
        <f>LEFT(P397,FIND("/",P397)-1)</f>
        <v>music</v>
      </c>
      <c r="T397" t="str">
        <f>RIGHT(P397,LEN(P397)-FIND("/",P397))</f>
        <v>rock</v>
      </c>
    </row>
    <row r="398" spans="1:20" ht="59" hidden="1" x14ac:dyDescent="0.7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 s="9">
        <f>(((I398/60)/60)/24)+DATE(1970,1,1)</f>
        <v>41532.881944444445</v>
      </c>
      <c r="K398">
        <v>1376687485</v>
      </c>
      <c r="L398" s="9">
        <f>(((K398/60)/60)/24)+DATE(1970,1,1)</f>
        <v>41502.882928240739</v>
      </c>
      <c r="M398" t="b">
        <v>0</v>
      </c>
      <c r="N398">
        <v>90</v>
      </c>
      <c r="O398" t="b">
        <v>1</v>
      </c>
      <c r="P398" t="s">
        <v>8276</v>
      </c>
      <c r="Q398">
        <f>D398/E398*100</f>
        <v>98.667982239763191</v>
      </c>
      <c r="R398">
        <f>E398/N398</f>
        <v>112.61111111111111</v>
      </c>
      <c r="S398" t="str">
        <f>LEFT(P398,FIND("/",P398)-1)</f>
        <v>music</v>
      </c>
      <c r="T398" t="str">
        <f>RIGHT(P398,LEN(P398)-FIND("/",P398))</f>
        <v>rock</v>
      </c>
    </row>
    <row r="399" spans="1:20" ht="44.25" hidden="1" x14ac:dyDescent="0.7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 s="9">
        <f>(((I399/60)/60)/24)+DATE(1970,1,1)</f>
        <v>41028.166666666664</v>
      </c>
      <c r="K399">
        <v>1332978688</v>
      </c>
      <c r="L399" s="9">
        <f>(((K399/60)/60)/24)+DATE(1970,1,1)</f>
        <v>40996.994074074071</v>
      </c>
      <c r="M399" t="b">
        <v>0</v>
      </c>
      <c r="N399">
        <v>71</v>
      </c>
      <c r="O399" t="b">
        <v>1</v>
      </c>
      <c r="P399" t="s">
        <v>8276</v>
      </c>
      <c r="Q399">
        <f>D399/E399*100</f>
        <v>92.994420334779917</v>
      </c>
      <c r="R399">
        <f>E399/N399</f>
        <v>45.436619718309856</v>
      </c>
      <c r="S399" t="str">
        <f>LEFT(P399,FIND("/",P399)-1)</f>
        <v>music</v>
      </c>
      <c r="T399" t="str">
        <f>RIGHT(P399,LEN(P399)-FIND("/",P399))</f>
        <v>rock</v>
      </c>
    </row>
    <row r="400" spans="1:20" ht="44.25" hidden="1" x14ac:dyDescent="0.7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 s="9">
        <f>(((I400/60)/60)/24)+DATE(1970,1,1)</f>
        <v>41912.590127314819</v>
      </c>
      <c r="K400">
        <v>1409494187</v>
      </c>
      <c r="L400" s="9">
        <f>(((K400/60)/60)/24)+DATE(1970,1,1)</f>
        <v>41882.590127314819</v>
      </c>
      <c r="M400" t="b">
        <v>0</v>
      </c>
      <c r="N400">
        <v>87</v>
      </c>
      <c r="O400" t="b">
        <v>1</v>
      </c>
      <c r="P400" t="s">
        <v>8276</v>
      </c>
      <c r="Q400">
        <f>D400/E400*100</f>
        <v>87.043024123352396</v>
      </c>
      <c r="R400">
        <f>E400/N400</f>
        <v>46.218390804597703</v>
      </c>
      <c r="S400" t="str">
        <f>LEFT(P400,FIND("/",P400)-1)</f>
        <v>music</v>
      </c>
      <c r="T400" t="str">
        <f>RIGHT(P400,LEN(P400)-FIND("/",P400))</f>
        <v>rock</v>
      </c>
    </row>
    <row r="401" spans="1:20" ht="44.25" hidden="1" x14ac:dyDescent="0.7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 s="9">
        <f>(((I401/60)/60)/24)+DATE(1970,1,1)</f>
        <v>41026.667199074072</v>
      </c>
      <c r="K401">
        <v>1332950446</v>
      </c>
      <c r="L401" s="9">
        <f>(((K401/60)/60)/24)+DATE(1970,1,1)</f>
        <v>40996.667199074072</v>
      </c>
      <c r="M401" t="b">
        <v>0</v>
      </c>
      <c r="N401">
        <v>28</v>
      </c>
      <c r="O401" t="b">
        <v>1</v>
      </c>
      <c r="P401" t="s">
        <v>8276</v>
      </c>
      <c r="Q401">
        <f>D401/E401*100</f>
        <v>99.980003999200164</v>
      </c>
      <c r="R401">
        <f>E401/N401</f>
        <v>178.60714285714286</v>
      </c>
      <c r="S401" t="str">
        <f>LEFT(P401,FIND("/",P401)-1)</f>
        <v>music</v>
      </c>
      <c r="T401" t="str">
        <f>RIGHT(P401,LEN(P401)-FIND("/",P401))</f>
        <v>rock</v>
      </c>
    </row>
    <row r="402" spans="1:20" ht="44.25" hidden="1" x14ac:dyDescent="0.7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 s="9">
        <f>(((I402/60)/60)/24)+DATE(1970,1,1)</f>
        <v>41893.433495370373</v>
      </c>
      <c r="K402">
        <v>1407839054</v>
      </c>
      <c r="L402" s="9">
        <f>(((K402/60)/60)/24)+DATE(1970,1,1)</f>
        <v>41863.433495370373</v>
      </c>
      <c r="M402" t="b">
        <v>0</v>
      </c>
      <c r="N402">
        <v>56</v>
      </c>
      <c r="O402" t="b">
        <v>1</v>
      </c>
      <c r="P402" t="s">
        <v>8276</v>
      </c>
      <c r="Q402">
        <f>D402/E402*100</f>
        <v>65.731814198071874</v>
      </c>
      <c r="R402">
        <f>E402/N402</f>
        <v>40.75</v>
      </c>
      <c r="S402" t="str">
        <f>LEFT(P402,FIND("/",P402)-1)</f>
        <v>music</v>
      </c>
      <c r="T402" t="str">
        <f>RIGHT(P402,LEN(P402)-FIND("/",P402))</f>
        <v>rock</v>
      </c>
    </row>
    <row r="403" spans="1:20" ht="44.25" hidden="1" x14ac:dyDescent="0.7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 s="9">
        <f>(((I403/60)/60)/24)+DATE(1970,1,1)</f>
        <v>40725.795370370368</v>
      </c>
      <c r="K403">
        <v>1306955120</v>
      </c>
      <c r="L403" s="9">
        <f>(((K403/60)/60)/24)+DATE(1970,1,1)</f>
        <v>40695.795370370368</v>
      </c>
      <c r="M403" t="b">
        <v>0</v>
      </c>
      <c r="N403">
        <v>51</v>
      </c>
      <c r="O403" t="b">
        <v>1</v>
      </c>
      <c r="P403" t="s">
        <v>8276</v>
      </c>
      <c r="Q403">
        <f>D403/E403*100</f>
        <v>89.668808256703869</v>
      </c>
      <c r="R403">
        <f>E403/N403</f>
        <v>43.733921568627444</v>
      </c>
      <c r="S403" t="str">
        <f>LEFT(P403,FIND("/",P403)-1)</f>
        <v>music</v>
      </c>
      <c r="T403" t="str">
        <f>RIGHT(P403,LEN(P403)-FIND("/",P403))</f>
        <v>rock</v>
      </c>
    </row>
    <row r="404" spans="1:20" ht="59" hidden="1" x14ac:dyDescent="0.7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 s="9">
        <f>(((I404/60)/60)/24)+DATE(1970,1,1)</f>
        <v>41169.170138888891</v>
      </c>
      <c r="K404">
        <v>1343867524</v>
      </c>
      <c r="L404" s="9">
        <f>(((K404/60)/60)/24)+DATE(1970,1,1)</f>
        <v>41123.022268518522</v>
      </c>
      <c r="M404" t="b">
        <v>0</v>
      </c>
      <c r="N404">
        <v>75</v>
      </c>
      <c r="O404" t="b">
        <v>1</v>
      </c>
      <c r="P404" t="s">
        <v>8276</v>
      </c>
      <c r="Q404">
        <f>D404/E404*100</f>
        <v>98.68421052631578</v>
      </c>
      <c r="R404">
        <f>E404/N404</f>
        <v>81.066666666666663</v>
      </c>
      <c r="S404" t="str">
        <f>LEFT(P404,FIND("/",P404)-1)</f>
        <v>music</v>
      </c>
      <c r="T404" t="str">
        <f>RIGHT(P404,LEN(P404)-FIND("/",P404))</f>
        <v>rock</v>
      </c>
    </row>
    <row r="405" spans="1:20" ht="44.25" hidden="1" x14ac:dyDescent="0.7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 s="9">
        <f>(((I405/60)/60)/24)+DATE(1970,1,1)</f>
        <v>40692.041666666664</v>
      </c>
      <c r="K405">
        <v>1304376478</v>
      </c>
      <c r="L405" s="9">
        <f>(((K405/60)/60)/24)+DATE(1970,1,1)</f>
        <v>40665.949976851851</v>
      </c>
      <c r="M405" t="b">
        <v>0</v>
      </c>
      <c r="N405">
        <v>38</v>
      </c>
      <c r="O405" t="b">
        <v>1</v>
      </c>
      <c r="P405" t="s">
        <v>8276</v>
      </c>
      <c r="Q405">
        <f>D405/E405*100</f>
        <v>81.128747795414455</v>
      </c>
      <c r="R405">
        <f>E405/N405</f>
        <v>74.60526315789474</v>
      </c>
      <c r="S405" t="str">
        <f>LEFT(P405,FIND("/",P405)-1)</f>
        <v>music</v>
      </c>
      <c r="T405" t="str">
        <f>RIGHT(P405,LEN(P405)-FIND("/",P405))</f>
        <v>rock</v>
      </c>
    </row>
    <row r="406" spans="1:20" ht="44.25" hidden="1" x14ac:dyDescent="0.7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 s="9">
        <f>(((I406/60)/60)/24)+DATE(1970,1,1)</f>
        <v>40747.165972222225</v>
      </c>
      <c r="K406">
        <v>1309919526</v>
      </c>
      <c r="L406" s="9">
        <f>(((K406/60)/60)/24)+DATE(1970,1,1)</f>
        <v>40730.105625000004</v>
      </c>
      <c r="M406" t="b">
        <v>0</v>
      </c>
      <c r="N406">
        <v>18</v>
      </c>
      <c r="O406" t="b">
        <v>1</v>
      </c>
      <c r="P406" t="s">
        <v>8276</v>
      </c>
      <c r="Q406">
        <f>D406/E406*100</f>
        <v>100</v>
      </c>
      <c r="R406">
        <f>E406/N406</f>
        <v>305.55555555555554</v>
      </c>
      <c r="S406" t="str">
        <f>LEFT(P406,FIND("/",P406)-1)</f>
        <v>music</v>
      </c>
      <c r="T406" t="str">
        <f>RIGHT(P406,LEN(P406)-FIND("/",P406))</f>
        <v>rock</v>
      </c>
    </row>
    <row r="407" spans="1:20" ht="44.25" hidden="1" x14ac:dyDescent="0.7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 s="9">
        <f>(((I407/60)/60)/24)+DATE(1970,1,1)</f>
        <v>40740.958333333336</v>
      </c>
      <c r="K407">
        <v>1306525512</v>
      </c>
      <c r="L407" s="9">
        <f>(((K407/60)/60)/24)+DATE(1970,1,1)</f>
        <v>40690.823055555556</v>
      </c>
      <c r="M407" t="b">
        <v>0</v>
      </c>
      <c r="N407">
        <v>54</v>
      </c>
      <c r="O407" t="b">
        <v>1</v>
      </c>
      <c r="P407" t="s">
        <v>8276</v>
      </c>
      <c r="Q407">
        <f>D407/E407*100</f>
        <v>95.238095238095227</v>
      </c>
      <c r="R407">
        <f>E407/N407</f>
        <v>58.333333333333336</v>
      </c>
      <c r="S407" t="str">
        <f>LEFT(P407,FIND("/",P407)-1)</f>
        <v>music</v>
      </c>
      <c r="T407" t="str">
        <f>RIGHT(P407,LEN(P407)-FIND("/",P407))</f>
        <v>rock</v>
      </c>
    </row>
    <row r="408" spans="1:20" hidden="1" x14ac:dyDescent="0.7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 s="9">
        <f>(((I408/60)/60)/24)+DATE(1970,1,1)</f>
        <v>40793.691423611112</v>
      </c>
      <c r="K408">
        <v>1312821339</v>
      </c>
      <c r="L408" s="9">
        <f>(((K408/60)/60)/24)+DATE(1970,1,1)</f>
        <v>40763.691423611112</v>
      </c>
      <c r="M408" t="b">
        <v>0</v>
      </c>
      <c r="N408">
        <v>71</v>
      </c>
      <c r="O408" t="b">
        <v>1</v>
      </c>
      <c r="P408" t="s">
        <v>8276</v>
      </c>
      <c r="Q408">
        <f>D408/E408*100</f>
        <v>95.751047277079593</v>
      </c>
      <c r="R408">
        <f>E408/N408</f>
        <v>117.67605633802818</v>
      </c>
      <c r="S408" t="str">
        <f>LEFT(P408,FIND("/",P408)-1)</f>
        <v>music</v>
      </c>
      <c r="T408" t="str">
        <f>RIGHT(P408,LEN(P408)-FIND("/",P408))</f>
        <v>rock</v>
      </c>
    </row>
    <row r="409" spans="1:20" ht="29.5" hidden="1" x14ac:dyDescent="0.7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 s="9">
        <f>(((I409/60)/60)/24)+DATE(1970,1,1)</f>
        <v>42795.083333333328</v>
      </c>
      <c r="K409">
        <v>1485270311</v>
      </c>
      <c r="L409" s="9">
        <f>(((K409/60)/60)/24)+DATE(1970,1,1)</f>
        <v>42759.628599537042</v>
      </c>
      <c r="M409" t="b">
        <v>0</v>
      </c>
      <c r="N409">
        <v>57</v>
      </c>
      <c r="O409" t="b">
        <v>1</v>
      </c>
      <c r="P409" t="s">
        <v>8276</v>
      </c>
      <c r="Q409">
        <f>D409/E409*100</f>
        <v>95.124851367419737</v>
      </c>
      <c r="R409">
        <f>E409/N409</f>
        <v>73.771929824561397</v>
      </c>
      <c r="S409" t="str">
        <f>LEFT(P409,FIND("/",P409)-1)</f>
        <v>music</v>
      </c>
      <c r="T409" t="str">
        <f>RIGHT(P409,LEN(P409)-FIND("/",P409))</f>
        <v>rock</v>
      </c>
    </row>
    <row r="410" spans="1:20" ht="44.25" hidden="1" x14ac:dyDescent="0.7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 s="9">
        <f>(((I410/60)/60)/24)+DATE(1970,1,1)</f>
        <v>41995.207638888889</v>
      </c>
      <c r="K410">
        <v>1416363886</v>
      </c>
      <c r="L410" s="9">
        <f>(((K410/60)/60)/24)+DATE(1970,1,1)</f>
        <v>41962.100532407407</v>
      </c>
      <c r="M410" t="b">
        <v>0</v>
      </c>
      <c r="N410">
        <v>43</v>
      </c>
      <c r="O410" t="b">
        <v>1</v>
      </c>
      <c r="P410" t="s">
        <v>8276</v>
      </c>
      <c r="Q410">
        <f>D410/E410*100</f>
        <v>100</v>
      </c>
      <c r="R410">
        <f>E410/N410</f>
        <v>104.65116279069767</v>
      </c>
      <c r="S410" t="str">
        <f>LEFT(P410,FIND("/",P410)-1)</f>
        <v>music</v>
      </c>
      <c r="T410" t="str">
        <f>RIGHT(P410,LEN(P410)-FIND("/",P410))</f>
        <v>rock</v>
      </c>
    </row>
    <row r="411" spans="1:20" ht="44.25" hidden="1" x14ac:dyDescent="0.7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 s="9">
        <f>(((I411/60)/60)/24)+DATE(1970,1,1)</f>
        <v>41658.833680555559</v>
      </c>
      <c r="K411">
        <v>1387569630</v>
      </c>
      <c r="L411" s="9">
        <f>(((K411/60)/60)/24)+DATE(1970,1,1)</f>
        <v>41628.833680555559</v>
      </c>
      <c r="M411" t="b">
        <v>0</v>
      </c>
      <c r="N411">
        <v>52</v>
      </c>
      <c r="O411" t="b">
        <v>1</v>
      </c>
      <c r="P411" t="s">
        <v>8276</v>
      </c>
      <c r="Q411">
        <f>D411/E411*100</f>
        <v>96.362322331968201</v>
      </c>
      <c r="R411">
        <f>E411/N411</f>
        <v>79.82692307692308</v>
      </c>
      <c r="S411" t="str">
        <f>LEFT(P411,FIND("/",P411)-1)</f>
        <v>music</v>
      </c>
      <c r="T411" t="str">
        <f>RIGHT(P411,LEN(P411)-FIND("/",P411))</f>
        <v>rock</v>
      </c>
    </row>
    <row r="412" spans="1:20" ht="44.25" hidden="1" x14ac:dyDescent="0.7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 s="9">
        <f>(((I412/60)/60)/24)+DATE(1970,1,1)</f>
        <v>41153.056273148148</v>
      </c>
      <c r="K412">
        <v>1343870462</v>
      </c>
      <c r="L412" s="9">
        <f>(((K412/60)/60)/24)+DATE(1970,1,1)</f>
        <v>41123.056273148148</v>
      </c>
      <c r="M412" t="b">
        <v>0</v>
      </c>
      <c r="N412">
        <v>27</v>
      </c>
      <c r="O412" t="b">
        <v>1</v>
      </c>
      <c r="P412" t="s">
        <v>8276</v>
      </c>
      <c r="Q412">
        <f>D412/E412*100</f>
        <v>95.238095238095227</v>
      </c>
      <c r="R412">
        <f>E412/N412</f>
        <v>58.333333333333336</v>
      </c>
      <c r="S412" t="str">
        <f>LEFT(P412,FIND("/",P412)-1)</f>
        <v>music</v>
      </c>
      <c r="T412" t="str">
        <f>RIGHT(P412,LEN(P412)-FIND("/",P412))</f>
        <v>rock</v>
      </c>
    </row>
    <row r="413" spans="1:20" ht="29.5" hidden="1" x14ac:dyDescent="0.7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 s="9">
        <f>(((I413/60)/60)/24)+DATE(1970,1,1)</f>
        <v>41465.702777777777</v>
      </c>
      <c r="K413">
        <v>1371569202</v>
      </c>
      <c r="L413" s="9">
        <f>(((K413/60)/60)/24)+DATE(1970,1,1)</f>
        <v>41443.643541666665</v>
      </c>
      <c r="M413" t="b">
        <v>0</v>
      </c>
      <c r="N413">
        <v>12</v>
      </c>
      <c r="O413" t="b">
        <v>1</v>
      </c>
      <c r="P413" t="s">
        <v>8276</v>
      </c>
      <c r="Q413">
        <f>D413/E413*100</f>
        <v>96.15384615384616</v>
      </c>
      <c r="R413">
        <f>E413/N413</f>
        <v>86.666666666666671</v>
      </c>
      <c r="S413" t="str">
        <f>LEFT(P413,FIND("/",P413)-1)</f>
        <v>music</v>
      </c>
      <c r="T413" t="str">
        <f>RIGHT(P413,LEN(P413)-FIND("/",P413))</f>
        <v>rock</v>
      </c>
    </row>
    <row r="414" spans="1:20" ht="44.25" hidden="1" x14ac:dyDescent="0.7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 s="9">
        <f>(((I414/60)/60)/24)+DATE(1970,1,1)</f>
        <v>41334.581944444442</v>
      </c>
      <c r="K414">
        <v>1357604752</v>
      </c>
      <c r="L414" s="9">
        <f>(((K414/60)/60)/24)+DATE(1970,1,1)</f>
        <v>41282.017962962964</v>
      </c>
      <c r="M414" t="b">
        <v>0</v>
      </c>
      <c r="N414">
        <v>33</v>
      </c>
      <c r="O414" t="b">
        <v>1</v>
      </c>
      <c r="P414" t="s">
        <v>8276</v>
      </c>
      <c r="Q414">
        <f>D414/E414*100</f>
        <v>65.861690450054894</v>
      </c>
      <c r="R414">
        <f>E414/N414</f>
        <v>27.606060606060606</v>
      </c>
      <c r="S414" t="str">
        <f>LEFT(P414,FIND("/",P414)-1)</f>
        <v>music</v>
      </c>
      <c r="T414" t="str">
        <f>RIGHT(P414,LEN(P414)-FIND("/",P414))</f>
        <v>rock</v>
      </c>
    </row>
    <row r="415" spans="1:20" ht="29.5" hidden="1" x14ac:dyDescent="0.7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 s="9">
        <f>(((I415/60)/60)/24)+DATE(1970,1,1)</f>
        <v>41110.960243055553</v>
      </c>
      <c r="K415">
        <v>1340233365</v>
      </c>
      <c r="L415" s="9">
        <f>(((K415/60)/60)/24)+DATE(1970,1,1)</f>
        <v>41080.960243055553</v>
      </c>
      <c r="M415" t="b">
        <v>0</v>
      </c>
      <c r="N415">
        <v>96</v>
      </c>
      <c r="O415" t="b">
        <v>1</v>
      </c>
      <c r="P415" t="s">
        <v>8276</v>
      </c>
      <c r="Q415">
        <f>D415/E415*100</f>
        <v>62.501562539063471</v>
      </c>
      <c r="R415">
        <f>E415/N415</f>
        <v>24.999375000000001</v>
      </c>
      <c r="S415" t="str">
        <f>LEFT(P415,FIND("/",P415)-1)</f>
        <v>music</v>
      </c>
      <c r="T415" t="str">
        <f>RIGHT(P415,LEN(P415)-FIND("/",P415))</f>
        <v>rock</v>
      </c>
    </row>
    <row r="416" spans="1:20" ht="44.25" hidden="1" x14ac:dyDescent="0.7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 s="9">
        <f>(((I416/60)/60)/24)+DATE(1970,1,1)</f>
        <v>40694.75277777778</v>
      </c>
      <c r="K416">
        <v>1305568201</v>
      </c>
      <c r="L416" s="9">
        <f>(((K416/60)/60)/24)+DATE(1970,1,1)</f>
        <v>40679.743067129632</v>
      </c>
      <c r="M416" t="b">
        <v>0</v>
      </c>
      <c r="N416">
        <v>28</v>
      </c>
      <c r="O416" t="b">
        <v>1</v>
      </c>
      <c r="P416" t="s">
        <v>8276</v>
      </c>
      <c r="Q416">
        <f>D416/E416*100</f>
        <v>78.554595443833463</v>
      </c>
      <c r="R416">
        <f>E416/N416</f>
        <v>45.464285714285715</v>
      </c>
      <c r="S416" t="str">
        <f>LEFT(P416,FIND("/",P416)-1)</f>
        <v>music</v>
      </c>
      <c r="T416" t="str">
        <f>RIGHT(P416,LEN(P416)-FIND("/",P416))</f>
        <v>rock</v>
      </c>
    </row>
    <row r="417" spans="1:20" ht="29.5" hidden="1" x14ac:dyDescent="0.7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 s="9">
        <f>(((I417/60)/60)/24)+DATE(1970,1,1)</f>
        <v>41944.917858796296</v>
      </c>
      <c r="K417">
        <v>1412287303</v>
      </c>
      <c r="L417" s="9">
        <f>(((K417/60)/60)/24)+DATE(1970,1,1)</f>
        <v>41914.917858796296</v>
      </c>
      <c r="M417" t="b">
        <v>0</v>
      </c>
      <c r="N417">
        <v>43</v>
      </c>
      <c r="O417" t="b">
        <v>1</v>
      </c>
      <c r="P417" t="s">
        <v>8276</v>
      </c>
      <c r="Q417">
        <f>D417/E417*100</f>
        <v>93.45794392523365</v>
      </c>
      <c r="R417">
        <f>E417/N417</f>
        <v>99.534883720930239</v>
      </c>
      <c r="S417" t="str">
        <f>LEFT(P417,FIND("/",P417)-1)</f>
        <v>music</v>
      </c>
      <c r="T417" t="str">
        <f>RIGHT(P417,LEN(P417)-FIND("/",P417))</f>
        <v>rock</v>
      </c>
    </row>
    <row r="418" spans="1:20" ht="29.5" hidden="1" x14ac:dyDescent="0.7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 s="9">
        <f>(((I418/60)/60)/24)+DATE(1970,1,1)</f>
        <v>41373.270833333336</v>
      </c>
      <c r="K418">
        <v>1362776043</v>
      </c>
      <c r="L418" s="9">
        <f>(((K418/60)/60)/24)+DATE(1970,1,1)</f>
        <v>41341.870868055557</v>
      </c>
      <c r="M418" t="b">
        <v>0</v>
      </c>
      <c r="N418">
        <v>205</v>
      </c>
      <c r="O418" t="b">
        <v>1</v>
      </c>
      <c r="P418" t="s">
        <v>8276</v>
      </c>
      <c r="Q418">
        <f>D418/E418*100</f>
        <v>86.864262181161621</v>
      </c>
      <c r="R418">
        <f>E418/N418</f>
        <v>39.31</v>
      </c>
      <c r="S418" t="str">
        <f>LEFT(P418,FIND("/",P418)-1)</f>
        <v>music</v>
      </c>
      <c r="T418" t="str">
        <f>RIGHT(P418,LEN(P418)-FIND("/",P418))</f>
        <v>rock</v>
      </c>
    </row>
    <row r="419" spans="1:20" ht="44.25" hidden="1" x14ac:dyDescent="0.7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 s="9">
        <f>(((I419/60)/60)/24)+DATE(1970,1,1)</f>
        <v>40979.207638888889</v>
      </c>
      <c r="K419">
        <v>1326810211</v>
      </c>
      <c r="L419" s="9">
        <f>(((K419/60)/60)/24)+DATE(1970,1,1)</f>
        <v>40925.599664351852</v>
      </c>
      <c r="M419" t="b">
        <v>0</v>
      </c>
      <c r="N419">
        <v>23</v>
      </c>
      <c r="O419" t="b">
        <v>1</v>
      </c>
      <c r="P419" t="s">
        <v>8276</v>
      </c>
      <c r="Q419">
        <f>D419/E419*100</f>
        <v>72.933785846955743</v>
      </c>
      <c r="R419">
        <f>E419/N419</f>
        <v>89.419999999999987</v>
      </c>
      <c r="S419" t="str">
        <f>LEFT(P419,FIND("/",P419)-1)</f>
        <v>music</v>
      </c>
      <c r="T419" t="str">
        <f>RIGHT(P419,LEN(P419)-FIND("/",P419))</f>
        <v>rock</v>
      </c>
    </row>
    <row r="420" spans="1:20" ht="44.25" hidden="1" x14ac:dyDescent="0.7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 s="9">
        <f>(((I420/60)/60)/24)+DATE(1970,1,1)</f>
        <v>41128.709027777775</v>
      </c>
      <c r="K420">
        <v>1343682681</v>
      </c>
      <c r="L420" s="9">
        <f>(((K420/60)/60)/24)+DATE(1970,1,1)</f>
        <v>41120.882881944446</v>
      </c>
      <c r="M420" t="b">
        <v>0</v>
      </c>
      <c r="N420">
        <v>19</v>
      </c>
      <c r="O420" t="b">
        <v>1</v>
      </c>
      <c r="P420" t="s">
        <v>8276</v>
      </c>
      <c r="Q420">
        <f>D420/E420*100</f>
        <v>64.22018348623854</v>
      </c>
      <c r="R420">
        <f>E420/N420</f>
        <v>28.684210526315791</v>
      </c>
      <c r="S420" t="str">
        <f>LEFT(P420,FIND("/",P420)-1)</f>
        <v>music</v>
      </c>
      <c r="T420" t="str">
        <f>RIGHT(P420,LEN(P420)-FIND("/",P420))</f>
        <v>rock</v>
      </c>
    </row>
    <row r="421" spans="1:20" ht="29.5" hidden="1" x14ac:dyDescent="0.7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 s="9">
        <f>(((I421/60)/60)/24)+DATE(1970,1,1)</f>
        <v>41629.197222222225</v>
      </c>
      <c r="K421">
        <v>1386806254</v>
      </c>
      <c r="L421" s="9">
        <f>(((K421/60)/60)/24)+DATE(1970,1,1)</f>
        <v>41619.998310185183</v>
      </c>
      <c r="M421" t="b">
        <v>0</v>
      </c>
      <c r="N421">
        <v>14</v>
      </c>
      <c r="O421" t="b">
        <v>1</v>
      </c>
      <c r="P421" t="s">
        <v>8276</v>
      </c>
      <c r="Q421">
        <f>D421/E421*100</f>
        <v>91.954022988505741</v>
      </c>
      <c r="R421">
        <f>E421/N421</f>
        <v>31.071428571428573</v>
      </c>
      <c r="S421" t="str">
        <f>LEFT(P421,FIND("/",P421)-1)</f>
        <v>music</v>
      </c>
      <c r="T421" t="str">
        <f>RIGHT(P421,LEN(P421)-FIND("/",P421))</f>
        <v>rock</v>
      </c>
    </row>
    <row r="422" spans="1:20" ht="44.25" hidden="1" x14ac:dyDescent="0.7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 s="9">
        <f>(((I422/60)/60)/24)+DATE(1970,1,1)</f>
        <v>41799.208333333336</v>
      </c>
      <c r="K422">
        <v>1399666342</v>
      </c>
      <c r="L422" s="9">
        <f>(((K422/60)/60)/24)+DATE(1970,1,1)</f>
        <v>41768.841921296298</v>
      </c>
      <c r="M422" t="b">
        <v>0</v>
      </c>
      <c r="N422">
        <v>38</v>
      </c>
      <c r="O422" t="b">
        <v>1</v>
      </c>
      <c r="P422" t="s">
        <v>8276</v>
      </c>
      <c r="Q422">
        <f>D422/E422*100</f>
        <v>74.599030212607232</v>
      </c>
      <c r="R422">
        <f>E422/N422</f>
        <v>70.55263157894737</v>
      </c>
      <c r="S422" t="str">
        <f>LEFT(P422,FIND("/",P422)-1)</f>
        <v>music</v>
      </c>
      <c r="T422" t="str">
        <f>RIGHT(P422,LEN(P422)-FIND("/",P422))</f>
        <v>rock</v>
      </c>
    </row>
    <row r="423" spans="1:20" ht="44.25" hidden="1" x14ac:dyDescent="0.7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 s="9">
        <f>(((I423/60)/60)/24)+DATE(1970,1,1)</f>
        <v>42128.167361111111</v>
      </c>
      <c r="K423">
        <v>1427753265</v>
      </c>
      <c r="L423" s="9">
        <f>(((K423/60)/60)/24)+DATE(1970,1,1)</f>
        <v>42093.922048611115</v>
      </c>
      <c r="M423" t="b">
        <v>0</v>
      </c>
      <c r="N423">
        <v>78</v>
      </c>
      <c r="O423" t="b">
        <v>1</v>
      </c>
      <c r="P423" t="s">
        <v>8276</v>
      </c>
      <c r="Q423">
        <f>D423/E423*100</f>
        <v>100</v>
      </c>
      <c r="R423">
        <f>E423/N423</f>
        <v>224.12820512820514</v>
      </c>
      <c r="S423" t="str">
        <f>LEFT(P423,FIND("/",P423)-1)</f>
        <v>music</v>
      </c>
      <c r="T423" t="str">
        <f>RIGHT(P423,LEN(P423)-FIND("/",P423))</f>
        <v>rock</v>
      </c>
    </row>
    <row r="424" spans="1:20" ht="44.25" hidden="1" x14ac:dyDescent="0.7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 s="9">
        <f>(((I424/60)/60)/24)+DATE(1970,1,1)</f>
        <v>41187.947337962964</v>
      </c>
      <c r="K424">
        <v>1346885050</v>
      </c>
      <c r="L424" s="9">
        <f>(((K424/60)/60)/24)+DATE(1970,1,1)</f>
        <v>41157.947337962964</v>
      </c>
      <c r="M424" t="b">
        <v>0</v>
      </c>
      <c r="N424">
        <v>69</v>
      </c>
      <c r="O424" t="b">
        <v>1</v>
      </c>
      <c r="P424" t="s">
        <v>8276</v>
      </c>
      <c r="Q424">
        <f>D424/E424*100</f>
        <v>83.91608391608392</v>
      </c>
      <c r="R424">
        <f>E424/N424</f>
        <v>51.811594202898547</v>
      </c>
      <c r="S424" t="str">
        <f>LEFT(P424,FIND("/",P424)-1)</f>
        <v>music</v>
      </c>
      <c r="T424" t="str">
        <f>RIGHT(P424,LEN(P424)-FIND("/",P424))</f>
        <v>rock</v>
      </c>
    </row>
    <row r="425" spans="1:20" ht="44.25" hidden="1" x14ac:dyDescent="0.7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 s="9">
        <f>(((I425/60)/60)/24)+DATE(1970,1,1)</f>
        <v>42085.931157407409</v>
      </c>
      <c r="K425">
        <v>1424474452</v>
      </c>
      <c r="L425" s="9">
        <f>(((K425/60)/60)/24)+DATE(1970,1,1)</f>
        <v>42055.972824074073</v>
      </c>
      <c r="M425" t="b">
        <v>0</v>
      </c>
      <c r="N425">
        <v>33</v>
      </c>
      <c r="O425" t="b">
        <v>1</v>
      </c>
      <c r="P425" t="s">
        <v>8276</v>
      </c>
      <c r="Q425">
        <f>D425/E425*100</f>
        <v>55.710306406685241</v>
      </c>
      <c r="R425">
        <f>E425/N425</f>
        <v>43.515151515151516</v>
      </c>
      <c r="S425" t="str">
        <f>LEFT(P425,FIND("/",P425)-1)</f>
        <v>music</v>
      </c>
      <c r="T425" t="str">
        <f>RIGHT(P425,LEN(P425)-FIND("/",P425))</f>
        <v>rock</v>
      </c>
    </row>
    <row r="426" spans="1:20" ht="59" hidden="1" x14ac:dyDescent="0.7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 s="9">
        <f>(((I426/60)/60)/24)+DATE(1970,1,1)</f>
        <v>40286.290972222225</v>
      </c>
      <c r="K426">
        <v>1268459318</v>
      </c>
      <c r="L426" s="9">
        <f>(((K426/60)/60)/24)+DATE(1970,1,1)</f>
        <v>40250.242106481484</v>
      </c>
      <c r="M426" t="b">
        <v>0</v>
      </c>
      <c r="N426">
        <v>54</v>
      </c>
      <c r="O426" t="b">
        <v>1</v>
      </c>
      <c r="P426" t="s">
        <v>8276</v>
      </c>
      <c r="Q426">
        <f>D426/E426*100</f>
        <v>74.415143481698536</v>
      </c>
      <c r="R426">
        <f>E426/N426</f>
        <v>39.816666666666663</v>
      </c>
      <c r="S426" t="str">
        <f>LEFT(P426,FIND("/",P426)-1)</f>
        <v>music</v>
      </c>
      <c r="T426" t="str">
        <f>RIGHT(P426,LEN(P426)-FIND("/",P426))</f>
        <v>rock</v>
      </c>
    </row>
    <row r="427" spans="1:20" ht="29.5" hidden="1" x14ac:dyDescent="0.7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 s="9">
        <f>(((I427/60)/60)/24)+DATE(1970,1,1)</f>
        <v>41211.306527777779</v>
      </c>
      <c r="K427">
        <v>1349335284</v>
      </c>
      <c r="L427" s="9">
        <f>(((K427/60)/60)/24)+DATE(1970,1,1)</f>
        <v>41186.306527777779</v>
      </c>
      <c r="M427" t="b">
        <v>0</v>
      </c>
      <c r="N427">
        <v>99</v>
      </c>
      <c r="O427" t="b">
        <v>1</v>
      </c>
      <c r="P427" t="s">
        <v>8276</v>
      </c>
      <c r="Q427">
        <f>D427/E427*100</f>
        <v>99.569858212521893</v>
      </c>
      <c r="R427">
        <f>E427/N427</f>
        <v>126.8080808080808</v>
      </c>
      <c r="S427" t="str">
        <f>LEFT(P427,FIND("/",P427)-1)</f>
        <v>music</v>
      </c>
      <c r="T427" t="str">
        <f>RIGHT(P427,LEN(P427)-FIND("/",P427))</f>
        <v>rock</v>
      </c>
    </row>
    <row r="428" spans="1:20" ht="44.25" hidden="1" x14ac:dyDescent="0.7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 s="9">
        <f>(((I428/60)/60)/24)+DATE(1970,1,1)</f>
        <v>40993.996874999997</v>
      </c>
      <c r="K428">
        <v>1330908930</v>
      </c>
      <c r="L428" s="9">
        <f>(((K428/60)/60)/24)+DATE(1970,1,1)</f>
        <v>40973.038541666669</v>
      </c>
      <c r="M428" t="b">
        <v>0</v>
      </c>
      <c r="N428">
        <v>49</v>
      </c>
      <c r="O428" t="b">
        <v>1</v>
      </c>
      <c r="P428" t="s">
        <v>8276</v>
      </c>
      <c r="Q428">
        <f>D428/E428*100</f>
        <v>98.56630824372759</v>
      </c>
      <c r="R428">
        <f>E428/N428</f>
        <v>113.87755102040816</v>
      </c>
      <c r="S428" t="str">
        <f>LEFT(P428,FIND("/",P428)-1)</f>
        <v>music</v>
      </c>
      <c r="T428" t="str">
        <f>RIGHT(P428,LEN(P428)-FIND("/",P428))</f>
        <v>rock</v>
      </c>
    </row>
    <row r="429" spans="1:20" ht="59" hidden="1" x14ac:dyDescent="0.7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 s="9">
        <f>(((I429/60)/60)/24)+DATE(1970,1,1)</f>
        <v>40953.825694444444</v>
      </c>
      <c r="K429">
        <v>1326972107</v>
      </c>
      <c r="L429" s="9">
        <f>(((K429/60)/60)/24)+DATE(1970,1,1)</f>
        <v>40927.473460648151</v>
      </c>
      <c r="M429" t="b">
        <v>0</v>
      </c>
      <c r="N429">
        <v>11</v>
      </c>
      <c r="O429" t="b">
        <v>1</v>
      </c>
      <c r="P429" t="s">
        <v>8276</v>
      </c>
      <c r="Q429">
        <f>D429/E429*100</f>
        <v>96.774193548387103</v>
      </c>
      <c r="R429">
        <f>E429/N429</f>
        <v>28.181818181818183</v>
      </c>
      <c r="S429" t="str">
        <f>LEFT(P429,FIND("/",P429)-1)</f>
        <v>music</v>
      </c>
      <c r="T429" t="str">
        <f>RIGHT(P429,LEN(P429)-FIND("/",P429))</f>
        <v>rock</v>
      </c>
    </row>
    <row r="430" spans="1:20" ht="59" hidden="1" x14ac:dyDescent="0.7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 s="9">
        <f>(((I430/60)/60)/24)+DATE(1970,1,1)</f>
        <v>41085.683333333334</v>
      </c>
      <c r="K430">
        <v>1339549982</v>
      </c>
      <c r="L430" s="9">
        <f>(((K430/60)/60)/24)+DATE(1970,1,1)</f>
        <v>41073.050717592596</v>
      </c>
      <c r="M430" t="b">
        <v>0</v>
      </c>
      <c r="N430">
        <v>38</v>
      </c>
      <c r="O430" t="b">
        <v>1</v>
      </c>
      <c r="P430" t="s">
        <v>8276</v>
      </c>
      <c r="Q430">
        <f>D430/E430*100</f>
        <v>93.45794392523365</v>
      </c>
      <c r="R430">
        <f>E430/N430</f>
        <v>36.60526315789474</v>
      </c>
      <c r="S430" t="str">
        <f>LEFT(P430,FIND("/",P430)-1)</f>
        <v>music</v>
      </c>
      <c r="T430" t="str">
        <f>RIGHT(P430,LEN(P430)-FIND("/",P430))</f>
        <v>rock</v>
      </c>
    </row>
    <row r="431" spans="1:20" ht="59" hidden="1" x14ac:dyDescent="0.7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 s="9">
        <f>(((I431/60)/60)/24)+DATE(1970,1,1)</f>
        <v>42564.801388888889</v>
      </c>
      <c r="K431">
        <v>1463253240</v>
      </c>
      <c r="L431" s="9">
        <f>(((K431/60)/60)/24)+DATE(1970,1,1)</f>
        <v>42504.801388888889</v>
      </c>
      <c r="M431" t="b">
        <v>0</v>
      </c>
      <c r="N431">
        <v>16</v>
      </c>
      <c r="O431" t="b">
        <v>1</v>
      </c>
      <c r="P431" t="s">
        <v>8276</v>
      </c>
      <c r="Q431">
        <f>D431/E431*100</f>
        <v>96.15384615384616</v>
      </c>
      <c r="R431">
        <f>E431/N431</f>
        <v>32.5</v>
      </c>
      <c r="S431" t="str">
        <f>LEFT(P431,FIND("/",P431)-1)</f>
        <v>music</v>
      </c>
      <c r="T431" t="str">
        <f>RIGHT(P431,LEN(P431)-FIND("/",P431))</f>
        <v>rock</v>
      </c>
    </row>
    <row r="432" spans="1:20" ht="44.25" hidden="1" x14ac:dyDescent="0.7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 s="9">
        <f>(((I432/60)/60)/24)+DATE(1970,1,1)</f>
        <v>41355.484085648146</v>
      </c>
      <c r="K432">
        <v>1361363825</v>
      </c>
      <c r="L432" s="9">
        <f>(((K432/60)/60)/24)+DATE(1970,1,1)</f>
        <v>41325.525752314818</v>
      </c>
      <c r="M432" t="b">
        <v>0</v>
      </c>
      <c r="N432">
        <v>32</v>
      </c>
      <c r="O432" t="b">
        <v>1</v>
      </c>
      <c r="P432" t="s">
        <v>8276</v>
      </c>
      <c r="Q432">
        <f>D432/E432*100</f>
        <v>92.735703245749619</v>
      </c>
      <c r="R432">
        <f>E432/N432</f>
        <v>60.65625</v>
      </c>
      <c r="S432" t="str">
        <f>LEFT(P432,FIND("/",P432)-1)</f>
        <v>music</v>
      </c>
      <c r="T432" t="str">
        <f>RIGHT(P432,LEN(P432)-FIND("/",P432))</f>
        <v>rock</v>
      </c>
    </row>
    <row r="433" spans="1:20" ht="29.5" hidden="1" x14ac:dyDescent="0.7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 s="9">
        <f>(((I433/60)/60)/24)+DATE(1970,1,1)</f>
        <v>41026.646921296298</v>
      </c>
      <c r="K433">
        <v>1332948694</v>
      </c>
      <c r="L433" s="9">
        <f>(((K433/60)/60)/24)+DATE(1970,1,1)</f>
        <v>40996.646921296298</v>
      </c>
      <c r="M433" t="b">
        <v>0</v>
      </c>
      <c r="N433">
        <v>20</v>
      </c>
      <c r="O433" t="b">
        <v>1</v>
      </c>
      <c r="P433" t="s">
        <v>8276</v>
      </c>
      <c r="Q433">
        <f>D433/E433*100</f>
        <v>42.857142857142854</v>
      </c>
      <c r="R433">
        <f>E433/N433</f>
        <v>175</v>
      </c>
      <c r="S433" t="str">
        <f>LEFT(P433,FIND("/",P433)-1)</f>
        <v>music</v>
      </c>
      <c r="T433" t="str">
        <f>RIGHT(P433,LEN(P433)-FIND("/",P433))</f>
        <v>rock</v>
      </c>
    </row>
    <row r="434" spans="1:20" ht="44.25" hidden="1" x14ac:dyDescent="0.7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 s="9">
        <f>(((I434/60)/60)/24)+DATE(1970,1,1)</f>
        <v>40929.342361111114</v>
      </c>
      <c r="K434">
        <v>1321978335</v>
      </c>
      <c r="L434" s="9">
        <f>(((K434/60)/60)/24)+DATE(1970,1,1)</f>
        <v>40869.675173611111</v>
      </c>
      <c r="M434" t="b">
        <v>0</v>
      </c>
      <c r="N434">
        <v>154</v>
      </c>
      <c r="O434" t="b">
        <v>1</v>
      </c>
      <c r="P434" t="s">
        <v>8276</v>
      </c>
      <c r="Q434">
        <f>D434/E434*100</f>
        <v>99.396596395481822</v>
      </c>
      <c r="R434">
        <f>E434/N434</f>
        <v>97.993896103896105</v>
      </c>
      <c r="S434" t="str">
        <f>LEFT(P434,FIND("/",P434)-1)</f>
        <v>music</v>
      </c>
      <c r="T434" t="str">
        <f>RIGHT(P434,LEN(P434)-FIND("/",P434))</f>
        <v>rock</v>
      </c>
    </row>
    <row r="435" spans="1:20" hidden="1" x14ac:dyDescent="0.7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 s="9">
        <f>(((I435/60)/60)/24)+DATE(1970,1,1)</f>
        <v>41748.878182870372</v>
      </c>
      <c r="K435">
        <v>1395349475</v>
      </c>
      <c r="L435" s="9">
        <f>(((K435/60)/60)/24)+DATE(1970,1,1)</f>
        <v>41718.878182870372</v>
      </c>
      <c r="M435" t="b">
        <v>0</v>
      </c>
      <c r="N435">
        <v>41</v>
      </c>
      <c r="O435" t="b">
        <v>1</v>
      </c>
      <c r="P435" t="s">
        <v>8276</v>
      </c>
      <c r="Q435">
        <f>D435/E435*100</f>
        <v>98.360655737704917</v>
      </c>
      <c r="R435">
        <f>E435/N435</f>
        <v>148.78048780487805</v>
      </c>
      <c r="S435" t="str">
        <f>LEFT(P435,FIND("/",P435)-1)</f>
        <v>music</v>
      </c>
      <c r="T435" t="str">
        <f>RIGHT(P435,LEN(P435)-FIND("/",P435))</f>
        <v>rock</v>
      </c>
    </row>
    <row r="436" spans="1:20" ht="59" hidden="1" x14ac:dyDescent="0.7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 s="9">
        <f>(((I436/60)/60)/24)+DATE(1970,1,1)</f>
        <v>41456.165972222225</v>
      </c>
      <c r="K436">
        <v>1369770292</v>
      </c>
      <c r="L436" s="9">
        <f>(((K436/60)/60)/24)+DATE(1970,1,1)</f>
        <v>41422.822824074072</v>
      </c>
      <c r="M436" t="b">
        <v>0</v>
      </c>
      <c r="N436">
        <v>75</v>
      </c>
      <c r="O436" t="b">
        <v>1</v>
      </c>
      <c r="P436" t="s">
        <v>8276</v>
      </c>
      <c r="Q436">
        <f>D436/E436*100</f>
        <v>76.325284485151272</v>
      </c>
      <c r="R436">
        <f>E436/N436</f>
        <v>96.08</v>
      </c>
      <c r="S436" t="str">
        <f>LEFT(P436,FIND("/",P436)-1)</f>
        <v>music</v>
      </c>
      <c r="T436" t="str">
        <f>RIGHT(P436,LEN(P436)-FIND("/",P436))</f>
        <v>rock</v>
      </c>
    </row>
    <row r="437" spans="1:20" ht="44.25" hidden="1" x14ac:dyDescent="0.7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 s="9">
        <f>(((I437/60)/60)/24)+DATE(1970,1,1)</f>
        <v>41048.125</v>
      </c>
      <c r="K437">
        <v>1333709958</v>
      </c>
      <c r="L437" s="9">
        <f>(((K437/60)/60)/24)+DATE(1970,1,1)</f>
        <v>41005.45784722222</v>
      </c>
      <c r="M437" t="b">
        <v>0</v>
      </c>
      <c r="N437">
        <v>40</v>
      </c>
      <c r="O437" t="b">
        <v>1</v>
      </c>
      <c r="P437" t="s">
        <v>8276</v>
      </c>
      <c r="Q437">
        <f>D437/E437*100</f>
        <v>85.287846481876329</v>
      </c>
      <c r="R437">
        <f>E437/N437</f>
        <v>58.625</v>
      </c>
      <c r="S437" t="str">
        <f>LEFT(P437,FIND("/",P437)-1)</f>
        <v>music</v>
      </c>
      <c r="T437" t="str">
        <f>RIGHT(P437,LEN(P437)-FIND("/",P437))</f>
        <v>rock</v>
      </c>
    </row>
    <row r="438" spans="1:20" hidden="1" x14ac:dyDescent="0.7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 s="9">
        <f>(((I438/60)/60)/24)+DATE(1970,1,1)</f>
        <v>41554.056921296295</v>
      </c>
      <c r="K438">
        <v>1378516918</v>
      </c>
      <c r="L438" s="9">
        <f>(((K438/60)/60)/24)+DATE(1970,1,1)</f>
        <v>41524.056921296295</v>
      </c>
      <c r="M438" t="b">
        <v>0</v>
      </c>
      <c r="N438">
        <v>46</v>
      </c>
      <c r="O438" t="b">
        <v>1</v>
      </c>
      <c r="P438" t="s">
        <v>8276</v>
      </c>
      <c r="Q438">
        <f>D438/E438*100</f>
        <v>99.078176644499578</v>
      </c>
      <c r="R438">
        <f>E438/N438</f>
        <v>109.70695652173914</v>
      </c>
      <c r="S438" t="str">
        <f>LEFT(P438,FIND("/",P438)-1)</f>
        <v>music</v>
      </c>
      <c r="T438" t="str">
        <f>RIGHT(P438,LEN(P438)-FIND("/",P438))</f>
        <v>rock</v>
      </c>
    </row>
    <row r="439" spans="1:20" ht="44.25" hidden="1" x14ac:dyDescent="0.7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 s="9">
        <f>(((I439/60)/60)/24)+DATE(1970,1,1)</f>
        <v>41760.998402777775</v>
      </c>
      <c r="K439">
        <v>1396396662</v>
      </c>
      <c r="L439" s="9">
        <f>(((K439/60)/60)/24)+DATE(1970,1,1)</f>
        <v>41730.998402777775</v>
      </c>
      <c r="M439" t="b">
        <v>0</v>
      </c>
      <c r="N439">
        <v>62</v>
      </c>
      <c r="O439" t="b">
        <v>1</v>
      </c>
      <c r="P439" t="s">
        <v>8276</v>
      </c>
      <c r="Q439">
        <f>D439/E439*100</f>
        <v>82.101806239737272</v>
      </c>
      <c r="R439">
        <f>E439/N439</f>
        <v>49.112903225806448</v>
      </c>
      <c r="S439" t="str">
        <f>LEFT(P439,FIND("/",P439)-1)</f>
        <v>music</v>
      </c>
      <c r="T439" t="str">
        <f>RIGHT(P439,LEN(P439)-FIND("/",P439))</f>
        <v>rock</v>
      </c>
    </row>
    <row r="440" spans="1:20" ht="44.25" hidden="1" x14ac:dyDescent="0.7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 s="9">
        <f>(((I440/60)/60)/24)+DATE(1970,1,1)</f>
        <v>40925.897974537038</v>
      </c>
      <c r="K440">
        <v>1324243985</v>
      </c>
      <c r="L440" s="9">
        <f>(((K440/60)/60)/24)+DATE(1970,1,1)</f>
        <v>40895.897974537038</v>
      </c>
      <c r="M440" t="b">
        <v>0</v>
      </c>
      <c r="N440">
        <v>61</v>
      </c>
      <c r="O440" t="b">
        <v>1</v>
      </c>
      <c r="P440" t="s">
        <v>8276</v>
      </c>
      <c r="Q440">
        <f>D440/E440*100</f>
        <v>68.7757909215956</v>
      </c>
      <c r="R440">
        <f>E440/N440</f>
        <v>47.672131147540981</v>
      </c>
      <c r="S440" t="str">
        <f>LEFT(P440,FIND("/",P440)-1)</f>
        <v>music</v>
      </c>
      <c r="T440" t="str">
        <f>RIGHT(P440,LEN(P440)-FIND("/",P440))</f>
        <v>rock</v>
      </c>
    </row>
    <row r="441" spans="1:20" ht="44.25" hidden="1" x14ac:dyDescent="0.7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 s="9">
        <f>(((I441/60)/60)/24)+DATE(1970,1,1)</f>
        <v>41174.763379629629</v>
      </c>
      <c r="K441">
        <v>1345745956</v>
      </c>
      <c r="L441" s="9">
        <f>(((K441/60)/60)/24)+DATE(1970,1,1)</f>
        <v>41144.763379629629</v>
      </c>
      <c r="M441" t="b">
        <v>0</v>
      </c>
      <c r="N441">
        <v>96</v>
      </c>
      <c r="O441" t="b">
        <v>1</v>
      </c>
      <c r="P441" t="s">
        <v>8276</v>
      </c>
      <c r="Q441">
        <f>D441/E441*100</f>
        <v>85.751085179982951</v>
      </c>
      <c r="R441">
        <f>E441/N441</f>
        <v>60.737812499999997</v>
      </c>
      <c r="S441" t="str">
        <f>LEFT(P441,FIND("/",P441)-1)</f>
        <v>music</v>
      </c>
      <c r="T441" t="str">
        <f>RIGHT(P441,LEN(P441)-FIND("/",P441))</f>
        <v>rock</v>
      </c>
    </row>
    <row r="442" spans="1:20" ht="44.25" hidden="1" x14ac:dyDescent="0.7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 s="9">
        <f>(((I442/60)/60)/24)+DATE(1970,1,1)</f>
        <v>42637.226701388892</v>
      </c>
      <c r="K442">
        <v>1472102787</v>
      </c>
      <c r="L442" s="9">
        <f>(((K442/60)/60)/24)+DATE(1970,1,1)</f>
        <v>42607.226701388892</v>
      </c>
      <c r="M442" t="b">
        <v>0</v>
      </c>
      <c r="N442">
        <v>190</v>
      </c>
      <c r="O442" t="b">
        <v>1</v>
      </c>
      <c r="P442" t="s">
        <v>8277</v>
      </c>
      <c r="Q442">
        <f>D442/E442*100</f>
        <v>83.045028675448407</v>
      </c>
      <c r="R442">
        <f>E442/N442</f>
        <v>63.37715789473684</v>
      </c>
      <c r="S442" t="str">
        <f>LEFT(P442,FIND("/",P442)-1)</f>
        <v>music</v>
      </c>
      <c r="T442" t="str">
        <f>RIGHT(P442,LEN(P442)-FIND("/",P442))</f>
        <v>metal</v>
      </c>
    </row>
    <row r="443" spans="1:20" ht="59" hidden="1" x14ac:dyDescent="0.7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 s="9">
        <f>(((I443/60)/60)/24)+DATE(1970,1,1)</f>
        <v>41953.88035879629</v>
      </c>
      <c r="K443">
        <v>1413058063</v>
      </c>
      <c r="L443" s="9">
        <f>(((K443/60)/60)/24)+DATE(1970,1,1)</f>
        <v>41923.838692129626</v>
      </c>
      <c r="M443" t="b">
        <v>1</v>
      </c>
      <c r="N443">
        <v>94</v>
      </c>
      <c r="O443" t="b">
        <v>1</v>
      </c>
      <c r="P443" t="s">
        <v>8277</v>
      </c>
      <c r="Q443">
        <f>D443/E443*100</f>
        <v>98.697196999605211</v>
      </c>
      <c r="R443">
        <f>E443/N443</f>
        <v>53.893617021276597</v>
      </c>
      <c r="S443" t="str">
        <f>LEFT(P443,FIND("/",P443)-1)</f>
        <v>music</v>
      </c>
      <c r="T443" t="str">
        <f>RIGHT(P443,LEN(P443)-FIND("/",P443))</f>
        <v>metal</v>
      </c>
    </row>
    <row r="444" spans="1:20" ht="44.25" hidden="1" x14ac:dyDescent="0.7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 s="9">
        <f>(((I444/60)/60)/24)+DATE(1970,1,1)</f>
        <v>41561.165972222225</v>
      </c>
      <c r="K444">
        <v>1378735983</v>
      </c>
      <c r="L444" s="9">
        <f>(((K444/60)/60)/24)+DATE(1970,1,1)</f>
        <v>41526.592395833337</v>
      </c>
      <c r="M444" t="b">
        <v>1</v>
      </c>
      <c r="N444">
        <v>39</v>
      </c>
      <c r="O444" t="b">
        <v>1</v>
      </c>
      <c r="P444" t="s">
        <v>8277</v>
      </c>
      <c r="Q444">
        <f>D444/E444*100</f>
        <v>95.858895705521476</v>
      </c>
      <c r="R444">
        <f>E444/N444</f>
        <v>66.871794871794876</v>
      </c>
      <c r="S444" t="str">
        <f>LEFT(P444,FIND("/",P444)-1)</f>
        <v>music</v>
      </c>
      <c r="T444" t="str">
        <f>RIGHT(P444,LEN(P444)-FIND("/",P444))</f>
        <v>metal</v>
      </c>
    </row>
    <row r="445" spans="1:20" ht="44.25" hidden="1" x14ac:dyDescent="0.7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 s="9">
        <f>(((I445/60)/60)/24)+DATE(1970,1,1)</f>
        <v>42712.333333333328</v>
      </c>
      <c r="K445">
        <v>1479708680</v>
      </c>
      <c r="L445" s="9">
        <f>(((K445/60)/60)/24)+DATE(1970,1,1)</f>
        <v>42695.257870370369</v>
      </c>
      <c r="M445" t="b">
        <v>0</v>
      </c>
      <c r="N445">
        <v>127</v>
      </c>
      <c r="O445" t="b">
        <v>1</v>
      </c>
      <c r="P445" t="s">
        <v>8277</v>
      </c>
      <c r="Q445">
        <f>D445/E445*100</f>
        <v>37.434489643124529</v>
      </c>
      <c r="R445">
        <f>E445/N445</f>
        <v>63.102362204724407</v>
      </c>
      <c r="S445" t="str">
        <f>LEFT(P445,FIND("/",P445)-1)</f>
        <v>music</v>
      </c>
      <c r="T445" t="str">
        <f>RIGHT(P445,LEN(P445)-FIND("/",P445))</f>
        <v>metal</v>
      </c>
    </row>
    <row r="446" spans="1:20" ht="59" hidden="1" x14ac:dyDescent="0.7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 s="9">
        <f>(((I446/60)/60)/24)+DATE(1970,1,1)</f>
        <v>41944.207638888889</v>
      </c>
      <c r="K446">
        <v>1411489552</v>
      </c>
      <c r="L446" s="9">
        <f>(((K446/60)/60)/24)+DATE(1970,1,1)</f>
        <v>41905.684629629628</v>
      </c>
      <c r="M446" t="b">
        <v>1</v>
      </c>
      <c r="N446">
        <v>159</v>
      </c>
      <c r="O446" t="b">
        <v>1</v>
      </c>
      <c r="P446" t="s">
        <v>8277</v>
      </c>
      <c r="Q446">
        <f>D446/E446*100</f>
        <v>51.510989010989007</v>
      </c>
      <c r="R446">
        <f>E446/N446</f>
        <v>36.628930817610062</v>
      </c>
      <c r="S446" t="str">
        <f>LEFT(P446,FIND("/",P446)-1)</f>
        <v>music</v>
      </c>
      <c r="T446" t="str">
        <f>RIGHT(P446,LEN(P446)-FIND("/",P446))</f>
        <v>metal</v>
      </c>
    </row>
    <row r="447" spans="1:20" ht="44.25" hidden="1" x14ac:dyDescent="0.7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 s="9">
        <f>(((I447/60)/60)/24)+DATE(1970,1,1)</f>
        <v>42618.165972222225</v>
      </c>
      <c r="K447">
        <v>1469595396</v>
      </c>
      <c r="L447" s="9">
        <f>(((K447/60)/60)/24)+DATE(1970,1,1)</f>
        <v>42578.205972222218</v>
      </c>
      <c r="M447" t="b">
        <v>0</v>
      </c>
      <c r="N447">
        <v>177</v>
      </c>
      <c r="O447" t="b">
        <v>1</v>
      </c>
      <c r="P447" t="s">
        <v>8277</v>
      </c>
      <c r="Q447">
        <f>D447/E447*100</f>
        <v>83.070139441536057</v>
      </c>
      <c r="R447">
        <f>E447/N447</f>
        <v>34.005706214689269</v>
      </c>
      <c r="S447" t="str">
        <f>LEFT(P447,FIND("/",P447)-1)</f>
        <v>music</v>
      </c>
      <c r="T447" t="str">
        <f>RIGHT(P447,LEN(P447)-FIND("/",P447))</f>
        <v>metal</v>
      </c>
    </row>
    <row r="448" spans="1:20" ht="44.25" hidden="1" x14ac:dyDescent="0.7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 s="9">
        <f>(((I448/60)/60)/24)+DATE(1970,1,1)</f>
        <v>41708.583333333336</v>
      </c>
      <c r="K448">
        <v>1393233855</v>
      </c>
      <c r="L448" s="9">
        <f>(((K448/60)/60)/24)+DATE(1970,1,1)</f>
        <v>41694.391840277778</v>
      </c>
      <c r="M448" t="b">
        <v>0</v>
      </c>
      <c r="N448">
        <v>47</v>
      </c>
      <c r="O448" t="b">
        <v>1</v>
      </c>
      <c r="P448" t="s">
        <v>8277</v>
      </c>
      <c r="Q448">
        <f>D448/E448*100</f>
        <v>81.966602335303023</v>
      </c>
      <c r="R448">
        <f>E448/N448</f>
        <v>28.553404255319148</v>
      </c>
      <c r="S448" t="str">
        <f>LEFT(P448,FIND("/",P448)-1)</f>
        <v>music</v>
      </c>
      <c r="T448" t="str">
        <f>RIGHT(P448,LEN(P448)-FIND("/",P448))</f>
        <v>metal</v>
      </c>
    </row>
    <row r="449" spans="1:20" ht="29.5" hidden="1" x14ac:dyDescent="0.7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 s="9">
        <f>(((I449/60)/60)/24)+DATE(1970,1,1)</f>
        <v>42195.79833333334</v>
      </c>
      <c r="K449">
        <v>1433963376</v>
      </c>
      <c r="L449" s="9">
        <f>(((K449/60)/60)/24)+DATE(1970,1,1)</f>
        <v>42165.79833333334</v>
      </c>
      <c r="M449" t="b">
        <v>0</v>
      </c>
      <c r="N449">
        <v>1</v>
      </c>
      <c r="O449" t="b">
        <v>1</v>
      </c>
      <c r="P449" t="s">
        <v>8277</v>
      </c>
      <c r="Q449">
        <f>D449/E449*100</f>
        <v>100</v>
      </c>
      <c r="R449">
        <f>E449/N449</f>
        <v>10</v>
      </c>
      <c r="S449" t="str">
        <f>LEFT(P449,FIND("/",P449)-1)</f>
        <v>music</v>
      </c>
      <c r="T449" t="str">
        <f>RIGHT(P449,LEN(P449)-FIND("/",P449))</f>
        <v>metal</v>
      </c>
    </row>
    <row r="450" spans="1:20" ht="44.25" hidden="1" x14ac:dyDescent="0.7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 s="9">
        <f>(((I450/60)/60)/24)+DATE(1970,1,1)</f>
        <v>42108.792048611111</v>
      </c>
      <c r="K450">
        <v>1426446033</v>
      </c>
      <c r="L450" s="9">
        <f>(((K450/60)/60)/24)+DATE(1970,1,1)</f>
        <v>42078.792048611111</v>
      </c>
      <c r="M450" t="b">
        <v>0</v>
      </c>
      <c r="N450">
        <v>16</v>
      </c>
      <c r="O450" t="b">
        <v>1</v>
      </c>
      <c r="P450" t="s">
        <v>8277</v>
      </c>
      <c r="Q450">
        <f>D450/E450*100</f>
        <v>100</v>
      </c>
      <c r="R450">
        <f>E450/N450</f>
        <v>18.75</v>
      </c>
      <c r="S450" t="str">
        <f>LEFT(P450,FIND("/",P450)-1)</f>
        <v>music</v>
      </c>
      <c r="T450" t="str">
        <f>RIGHT(P450,LEN(P450)-FIND("/",P450))</f>
        <v>metal</v>
      </c>
    </row>
    <row r="451" spans="1:20" ht="59" hidden="1" x14ac:dyDescent="0.7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 s="9">
        <f>(((I451/60)/60)/24)+DATE(1970,1,1)</f>
        <v>42079.107222222221</v>
      </c>
      <c r="K451">
        <v>1424057664</v>
      </c>
      <c r="L451" s="9">
        <f>(((K451/60)/60)/24)+DATE(1970,1,1)</f>
        <v>42051.148888888885</v>
      </c>
      <c r="M451" t="b">
        <v>0</v>
      </c>
      <c r="N451">
        <v>115</v>
      </c>
      <c r="O451" t="b">
        <v>1</v>
      </c>
      <c r="P451" t="s">
        <v>8277</v>
      </c>
      <c r="Q451">
        <f>D451/E451*100</f>
        <v>83.402835696413675</v>
      </c>
      <c r="R451">
        <f>E451/N451</f>
        <v>41.704347826086959</v>
      </c>
      <c r="S451" t="str">
        <f>LEFT(P451,FIND("/",P451)-1)</f>
        <v>music</v>
      </c>
      <c r="T451" t="str">
        <f>RIGHT(P451,LEN(P451)-FIND("/",P451))</f>
        <v>metal</v>
      </c>
    </row>
    <row r="452" spans="1:20" ht="44.25" hidden="1" x14ac:dyDescent="0.7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 s="9">
        <f>(((I452/60)/60)/24)+DATE(1970,1,1)</f>
        <v>42485.207638888889</v>
      </c>
      <c r="K452">
        <v>1458762717</v>
      </c>
      <c r="L452" s="9">
        <f>(((K452/60)/60)/24)+DATE(1970,1,1)</f>
        <v>42452.827743055561</v>
      </c>
      <c r="M452" t="b">
        <v>0</v>
      </c>
      <c r="N452">
        <v>133</v>
      </c>
      <c r="O452" t="b">
        <v>1</v>
      </c>
      <c r="P452" t="s">
        <v>8277</v>
      </c>
      <c r="Q452">
        <f>D452/E452*100</f>
        <v>64.443370388271305</v>
      </c>
      <c r="R452">
        <f>E452/N452</f>
        <v>46.669172932330824</v>
      </c>
      <c r="S452" t="str">
        <f>LEFT(P452,FIND("/",P452)-1)</f>
        <v>music</v>
      </c>
      <c r="T452" t="str">
        <f>RIGHT(P452,LEN(P452)-FIND("/",P452))</f>
        <v>metal</v>
      </c>
    </row>
    <row r="453" spans="1:20" ht="44.25" hidden="1" x14ac:dyDescent="0.7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 s="9">
        <f>(((I453/60)/60)/24)+DATE(1970,1,1)</f>
        <v>42582.822916666672</v>
      </c>
      <c r="K453">
        <v>1464815253</v>
      </c>
      <c r="L453" s="9">
        <f>(((K453/60)/60)/24)+DATE(1970,1,1)</f>
        <v>42522.880243055552</v>
      </c>
      <c r="M453" t="b">
        <v>0</v>
      </c>
      <c r="N453">
        <v>70</v>
      </c>
      <c r="O453" t="b">
        <v>1</v>
      </c>
      <c r="P453" t="s">
        <v>8277</v>
      </c>
      <c r="Q453">
        <f>D453/E453*100</f>
        <v>76.657723265619012</v>
      </c>
      <c r="R453">
        <f>E453/N453</f>
        <v>37.271428571428572</v>
      </c>
      <c r="S453" t="str">
        <f>LEFT(P453,FIND("/",P453)-1)</f>
        <v>music</v>
      </c>
      <c r="T453" t="str">
        <f>RIGHT(P453,LEN(P453)-FIND("/",P453))</f>
        <v>metal</v>
      </c>
    </row>
    <row r="454" spans="1:20" ht="29.5" hidden="1" x14ac:dyDescent="0.7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 s="9">
        <f>(((I454/60)/60)/24)+DATE(1970,1,1)</f>
        <v>42667.875</v>
      </c>
      <c r="K454">
        <v>1476386395</v>
      </c>
      <c r="L454" s="9">
        <f>(((K454/60)/60)/24)+DATE(1970,1,1)</f>
        <v>42656.805497685185</v>
      </c>
      <c r="M454" t="b">
        <v>0</v>
      </c>
      <c r="N454">
        <v>62</v>
      </c>
      <c r="O454" t="b">
        <v>1</v>
      </c>
      <c r="P454" t="s">
        <v>8277</v>
      </c>
      <c r="Q454">
        <f>D454/E454*100</f>
        <v>95.264017419706036</v>
      </c>
      <c r="R454">
        <f>E454/N454</f>
        <v>59.258064516129032</v>
      </c>
      <c r="S454" t="str">
        <f>LEFT(P454,FIND("/",P454)-1)</f>
        <v>music</v>
      </c>
      <c r="T454" t="str">
        <f>RIGHT(P454,LEN(P454)-FIND("/",P454))</f>
        <v>metal</v>
      </c>
    </row>
    <row r="455" spans="1:20" ht="44.25" hidden="1" x14ac:dyDescent="0.7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 s="9">
        <f>(((I455/60)/60)/24)+DATE(1970,1,1)</f>
        <v>42051.832280092596</v>
      </c>
      <c r="K455">
        <v>1421524709</v>
      </c>
      <c r="L455" s="9">
        <f>(((K455/60)/60)/24)+DATE(1970,1,1)</f>
        <v>42021.832280092596</v>
      </c>
      <c r="M455" t="b">
        <v>0</v>
      </c>
      <c r="N455">
        <v>10</v>
      </c>
      <c r="O455" t="b">
        <v>1</v>
      </c>
      <c r="P455" t="s">
        <v>8277</v>
      </c>
      <c r="Q455">
        <f>D455/E455*100</f>
        <v>100</v>
      </c>
      <c r="R455">
        <f>E455/N455</f>
        <v>30</v>
      </c>
      <c r="S455" t="str">
        <f>LEFT(P455,FIND("/",P455)-1)</f>
        <v>music</v>
      </c>
      <c r="T455" t="str">
        <f>RIGHT(P455,LEN(P455)-FIND("/",P455))</f>
        <v>metal</v>
      </c>
    </row>
    <row r="456" spans="1:20" ht="44.25" hidden="1" x14ac:dyDescent="0.7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 s="9">
        <f>(((I456/60)/60)/24)+DATE(1970,1,1)</f>
        <v>42732.212337962963</v>
      </c>
      <c r="K456">
        <v>1480309546</v>
      </c>
      <c r="L456" s="9">
        <f>(((K456/60)/60)/24)+DATE(1970,1,1)</f>
        <v>42702.212337962963</v>
      </c>
      <c r="M456" t="b">
        <v>0</v>
      </c>
      <c r="N456">
        <v>499</v>
      </c>
      <c r="O456" t="b">
        <v>1</v>
      </c>
      <c r="P456" t="s">
        <v>8277</v>
      </c>
      <c r="Q456">
        <f>D456/E456*100</f>
        <v>84.587695837250834</v>
      </c>
      <c r="R456">
        <f>E456/N456</f>
        <v>65.8623246492986</v>
      </c>
      <c r="S456" t="str">
        <f>LEFT(P456,FIND("/",P456)-1)</f>
        <v>music</v>
      </c>
      <c r="T456" t="str">
        <f>RIGHT(P456,LEN(P456)-FIND("/",P456))</f>
        <v>metal</v>
      </c>
    </row>
    <row r="457" spans="1:20" ht="29.5" hidden="1" x14ac:dyDescent="0.7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 s="9">
        <f>(((I457/60)/60)/24)+DATE(1970,1,1)</f>
        <v>42575.125196759262</v>
      </c>
      <c r="K457">
        <v>1466737217</v>
      </c>
      <c r="L457" s="9">
        <f>(((K457/60)/60)/24)+DATE(1970,1,1)</f>
        <v>42545.125196759262</v>
      </c>
      <c r="M457" t="b">
        <v>0</v>
      </c>
      <c r="N457">
        <v>47</v>
      </c>
      <c r="O457" t="b">
        <v>1</v>
      </c>
      <c r="P457" t="s">
        <v>8277</v>
      </c>
      <c r="Q457">
        <f>D457/E457*100</f>
        <v>96.666666666666671</v>
      </c>
      <c r="R457">
        <f>E457/N457</f>
        <v>31.914893617021278</v>
      </c>
      <c r="S457" t="str">
        <f>LEFT(P457,FIND("/",P457)-1)</f>
        <v>music</v>
      </c>
      <c r="T457" t="str">
        <f>RIGHT(P457,LEN(P457)-FIND("/",P457))</f>
        <v>metal</v>
      </c>
    </row>
    <row r="458" spans="1:20" ht="59" hidden="1" x14ac:dyDescent="0.7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 s="9">
        <f>(((I458/60)/60)/24)+DATE(1970,1,1)</f>
        <v>42668.791666666672</v>
      </c>
      <c r="K458">
        <v>1472282956</v>
      </c>
      <c r="L458" s="9">
        <f>(((K458/60)/60)/24)+DATE(1970,1,1)</f>
        <v>42609.311990740738</v>
      </c>
      <c r="M458" t="b">
        <v>0</v>
      </c>
      <c r="N458">
        <v>28</v>
      </c>
      <c r="O458" t="b">
        <v>1</v>
      </c>
      <c r="P458" t="s">
        <v>8277</v>
      </c>
      <c r="Q458">
        <f>D458/E458*100</f>
        <v>45.871559633027523</v>
      </c>
      <c r="R458">
        <f>E458/N458</f>
        <v>19.464285714285715</v>
      </c>
      <c r="S458" t="str">
        <f>LEFT(P458,FIND("/",P458)-1)</f>
        <v>music</v>
      </c>
      <c r="T458" t="str">
        <f>RIGHT(P458,LEN(P458)-FIND("/",P458))</f>
        <v>metal</v>
      </c>
    </row>
    <row r="459" spans="1:20" ht="44.25" hidden="1" x14ac:dyDescent="0.7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 s="9">
        <f>(((I459/60)/60)/24)+DATE(1970,1,1)</f>
        <v>42333.623043981483</v>
      </c>
      <c r="K459">
        <v>1444831031</v>
      </c>
      <c r="L459" s="9">
        <f>(((K459/60)/60)/24)+DATE(1970,1,1)</f>
        <v>42291.581377314811</v>
      </c>
      <c r="M459" t="b">
        <v>0</v>
      </c>
      <c r="N459">
        <v>24</v>
      </c>
      <c r="O459" t="b">
        <v>1</v>
      </c>
      <c r="P459" t="s">
        <v>8277</v>
      </c>
      <c r="Q459">
        <f>D459/E459*100</f>
        <v>100</v>
      </c>
      <c r="R459">
        <f>E459/N459</f>
        <v>50</v>
      </c>
      <c r="S459" t="str">
        <f>LEFT(P459,FIND("/",P459)-1)</f>
        <v>music</v>
      </c>
      <c r="T459" t="str">
        <f>RIGHT(P459,LEN(P459)-FIND("/",P459))</f>
        <v>metal</v>
      </c>
    </row>
    <row r="460" spans="1:20" ht="44.25" hidden="1" x14ac:dyDescent="0.7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 s="9">
        <f>(((I460/60)/60)/24)+DATE(1970,1,1)</f>
        <v>42109.957638888889</v>
      </c>
      <c r="K460">
        <v>1426528418</v>
      </c>
      <c r="L460" s="9">
        <f>(((K460/60)/60)/24)+DATE(1970,1,1)</f>
        <v>42079.745578703703</v>
      </c>
      <c r="M460" t="b">
        <v>0</v>
      </c>
      <c r="N460">
        <v>76</v>
      </c>
      <c r="O460" t="b">
        <v>1</v>
      </c>
      <c r="P460" t="s">
        <v>8277</v>
      </c>
      <c r="Q460">
        <f>D460/E460*100</f>
        <v>69.441631415394056</v>
      </c>
      <c r="R460">
        <f>E460/N460</f>
        <v>22.737763157894737</v>
      </c>
      <c r="S460" t="str">
        <f>LEFT(P460,FIND("/",P460)-1)</f>
        <v>music</v>
      </c>
      <c r="T460" t="str">
        <f>RIGHT(P460,LEN(P460)-FIND("/",P460))</f>
        <v>metal</v>
      </c>
    </row>
    <row r="461" spans="1:20" ht="44.25" hidden="1" x14ac:dyDescent="0.7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 s="9">
        <f>(((I461/60)/60)/24)+DATE(1970,1,1)</f>
        <v>42159</v>
      </c>
      <c r="K461">
        <v>1430768468</v>
      </c>
      <c r="L461" s="9">
        <f>(((K461/60)/60)/24)+DATE(1970,1,1)</f>
        <v>42128.820231481484</v>
      </c>
      <c r="M461" t="b">
        <v>0</v>
      </c>
      <c r="N461">
        <v>98</v>
      </c>
      <c r="O461" t="b">
        <v>1</v>
      </c>
      <c r="P461" t="s">
        <v>8277</v>
      </c>
      <c r="Q461">
        <f>D461/E461*100</f>
        <v>95.533795080009554</v>
      </c>
      <c r="R461">
        <f>E461/N461</f>
        <v>42.724489795918366</v>
      </c>
      <c r="S461" t="str">
        <f>LEFT(P461,FIND("/",P461)-1)</f>
        <v>music</v>
      </c>
      <c r="T461" t="str">
        <f>RIGHT(P461,LEN(P461)-FIND("/",P461))</f>
        <v>metal</v>
      </c>
    </row>
    <row r="462" spans="1:20" ht="44.25" hidden="1" x14ac:dyDescent="0.7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 s="9">
        <f>(((I462/60)/60)/24)+DATE(1970,1,1)</f>
        <v>42157.032638888893</v>
      </c>
      <c r="K462">
        <v>1430617209</v>
      </c>
      <c r="L462" s="9">
        <f>(((K462/60)/60)/24)+DATE(1970,1,1)</f>
        <v>42127.069548611107</v>
      </c>
      <c r="M462" t="b">
        <v>0</v>
      </c>
      <c r="N462">
        <v>30</v>
      </c>
      <c r="O462" t="b">
        <v>1</v>
      </c>
      <c r="P462" t="s">
        <v>8280</v>
      </c>
      <c r="Q462">
        <f>D462/E462*100</f>
        <v>48.650345260514754</v>
      </c>
      <c r="R462">
        <f>E462/N462</f>
        <v>106.2</v>
      </c>
      <c r="S462" t="str">
        <f>LEFT(P462,FIND("/",P462)-1)</f>
        <v>music</v>
      </c>
      <c r="T462" t="str">
        <f>RIGHT(P462,LEN(P462)-FIND("/",P462))</f>
        <v>electronic music</v>
      </c>
    </row>
    <row r="463" spans="1:20" ht="44.25" hidden="1" x14ac:dyDescent="0.7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 s="9">
        <f>(((I463/60)/60)/24)+DATE(1970,1,1)</f>
        <v>42294.166666666672</v>
      </c>
      <c r="K463">
        <v>1443074571</v>
      </c>
      <c r="L463" s="9">
        <f>(((K463/60)/60)/24)+DATE(1970,1,1)</f>
        <v>42271.251979166671</v>
      </c>
      <c r="M463" t="b">
        <v>1</v>
      </c>
      <c r="N463">
        <v>478</v>
      </c>
      <c r="O463" t="b">
        <v>1</v>
      </c>
      <c r="P463" t="s">
        <v>8280</v>
      </c>
      <c r="Q463">
        <f>D463/E463*100</f>
        <v>28.424945353042556</v>
      </c>
      <c r="R463">
        <f>E463/N463</f>
        <v>22.079728033472804</v>
      </c>
      <c r="S463" t="str">
        <f>LEFT(P463,FIND("/",P463)-1)</f>
        <v>music</v>
      </c>
      <c r="T463" t="str">
        <f>RIGHT(P463,LEN(P463)-FIND("/",P463))</f>
        <v>electronic music</v>
      </c>
    </row>
    <row r="464" spans="1:20" ht="29.5" hidden="1" x14ac:dyDescent="0.7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 s="9">
        <f>(((I464/60)/60)/24)+DATE(1970,1,1)</f>
        <v>42141.646724537044</v>
      </c>
      <c r="K464">
        <v>1429284677</v>
      </c>
      <c r="L464" s="9">
        <f>(((K464/60)/60)/24)+DATE(1970,1,1)</f>
        <v>42111.646724537044</v>
      </c>
      <c r="M464" t="b">
        <v>1</v>
      </c>
      <c r="N464">
        <v>74</v>
      </c>
      <c r="O464" t="b">
        <v>1</v>
      </c>
      <c r="P464" t="s">
        <v>8280</v>
      </c>
      <c r="Q464">
        <f>D464/E464*100</f>
        <v>87.032201914708438</v>
      </c>
      <c r="R464">
        <f>E464/N464</f>
        <v>31.054054054054053</v>
      </c>
      <c r="S464" t="str">
        <f>LEFT(P464,FIND("/",P464)-1)</f>
        <v>music</v>
      </c>
      <c r="T464" t="str">
        <f>RIGHT(P464,LEN(P464)-FIND("/",P464))</f>
        <v>electronic music</v>
      </c>
    </row>
    <row r="465" spans="1:20" ht="44.25" hidden="1" x14ac:dyDescent="0.7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 s="9">
        <f>(((I465/60)/60)/24)+DATE(1970,1,1)</f>
        <v>42175.919687500005</v>
      </c>
      <c r="K465">
        <v>1432245861</v>
      </c>
      <c r="L465" s="9">
        <f>(((K465/60)/60)/24)+DATE(1970,1,1)</f>
        <v>42145.919687500005</v>
      </c>
      <c r="M465" t="b">
        <v>0</v>
      </c>
      <c r="N465">
        <v>131</v>
      </c>
      <c r="O465" t="b">
        <v>1</v>
      </c>
      <c r="P465" t="s">
        <v>8280</v>
      </c>
      <c r="Q465">
        <f>D465/E465*100</f>
        <v>42.167404596247096</v>
      </c>
      <c r="R465">
        <f>E465/N465</f>
        <v>36.206106870229007</v>
      </c>
      <c r="S465" t="str">
        <f>LEFT(P465,FIND("/",P465)-1)</f>
        <v>music</v>
      </c>
      <c r="T465" t="str">
        <f>RIGHT(P465,LEN(P465)-FIND("/",P465))</f>
        <v>electronic music</v>
      </c>
    </row>
    <row r="466" spans="1:20" ht="44.25" hidden="1" x14ac:dyDescent="0.7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 s="9">
        <f>(((I466/60)/60)/24)+DATE(1970,1,1)</f>
        <v>42400.580590277779</v>
      </c>
      <c r="K466">
        <v>1451656563</v>
      </c>
      <c r="L466" s="9">
        <f>(((K466/60)/60)/24)+DATE(1970,1,1)</f>
        <v>42370.580590277779</v>
      </c>
      <c r="M466" t="b">
        <v>1</v>
      </c>
      <c r="N466">
        <v>61</v>
      </c>
      <c r="O466" t="b">
        <v>1</v>
      </c>
      <c r="P466" t="s">
        <v>8280</v>
      </c>
      <c r="Q466">
        <f>D466/E466*100</f>
        <v>84.290202739010141</v>
      </c>
      <c r="R466">
        <f>E466/N466</f>
        <v>388.9762295081967</v>
      </c>
      <c r="S466" t="str">
        <f>LEFT(P466,FIND("/",P466)-1)</f>
        <v>music</v>
      </c>
      <c r="T466" t="str">
        <f>RIGHT(P466,LEN(P466)-FIND("/",P466))</f>
        <v>electronic music</v>
      </c>
    </row>
    <row r="467" spans="1:20" ht="29.5" hidden="1" x14ac:dyDescent="0.7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 s="9">
        <f>(((I467/60)/60)/24)+DATE(1970,1,1)</f>
        <v>42079.792094907403</v>
      </c>
      <c r="K467">
        <v>1423944037</v>
      </c>
      <c r="L467" s="9">
        <f>(((K467/60)/60)/24)+DATE(1970,1,1)</f>
        <v>42049.833761574075</v>
      </c>
      <c r="M467" t="b">
        <v>1</v>
      </c>
      <c r="N467">
        <v>1071</v>
      </c>
      <c r="O467" t="b">
        <v>1</v>
      </c>
      <c r="P467" t="s">
        <v>8280</v>
      </c>
      <c r="Q467">
        <f>D467/E467*100</f>
        <v>90.968373935117711</v>
      </c>
      <c r="R467">
        <f>E467/N467</f>
        <v>71.848571428571432</v>
      </c>
      <c r="S467" t="str">
        <f>LEFT(P467,FIND("/",P467)-1)</f>
        <v>music</v>
      </c>
      <c r="T467" t="str">
        <f>RIGHT(P467,LEN(P467)-FIND("/",P467))</f>
        <v>electronic music</v>
      </c>
    </row>
    <row r="468" spans="1:20" ht="59" hidden="1" x14ac:dyDescent="0.7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 s="9">
        <f>(((I468/60)/60)/24)+DATE(1970,1,1)</f>
        <v>42460.365925925929</v>
      </c>
      <c r="K468">
        <v>1456480016</v>
      </c>
      <c r="L468" s="9">
        <f>(((K468/60)/60)/24)+DATE(1970,1,1)</f>
        <v>42426.407592592594</v>
      </c>
      <c r="M468" t="b">
        <v>1</v>
      </c>
      <c r="N468">
        <v>122</v>
      </c>
      <c r="O468" t="b">
        <v>1</v>
      </c>
      <c r="P468" t="s">
        <v>8280</v>
      </c>
      <c r="Q468">
        <f>D468/E468*100</f>
        <v>99.991714972188021</v>
      </c>
      <c r="R468">
        <f>E468/N468</f>
        <v>57.381803278688523</v>
      </c>
      <c r="S468" t="str">
        <f>LEFT(P468,FIND("/",P468)-1)</f>
        <v>music</v>
      </c>
      <c r="T468" t="str">
        <f>RIGHT(P468,LEN(P468)-FIND("/",P468))</f>
        <v>electronic music</v>
      </c>
    </row>
    <row r="469" spans="1:20" ht="44.25" hidden="1" x14ac:dyDescent="0.7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 s="9">
        <f>(((I469/60)/60)/24)+DATE(1970,1,1)</f>
        <v>41935.034108796295</v>
      </c>
      <c r="K469">
        <v>1411433347</v>
      </c>
      <c r="L469" s="9">
        <f>(((K469/60)/60)/24)+DATE(1970,1,1)</f>
        <v>41905.034108796295</v>
      </c>
      <c r="M469" t="b">
        <v>1</v>
      </c>
      <c r="N469">
        <v>111</v>
      </c>
      <c r="O469" t="b">
        <v>1</v>
      </c>
      <c r="P469" t="s">
        <v>8280</v>
      </c>
      <c r="Q469">
        <f>D469/E469*100</f>
        <v>96.999870684081216</v>
      </c>
      <c r="R469">
        <f>E469/N469</f>
        <v>69.666666666666671</v>
      </c>
      <c r="S469" t="str">
        <f>LEFT(P469,FIND("/",P469)-1)</f>
        <v>music</v>
      </c>
      <c r="T469" t="str">
        <f>RIGHT(P469,LEN(P469)-FIND("/",P469))</f>
        <v>electronic music</v>
      </c>
    </row>
    <row r="470" spans="1:20" ht="44.25" hidden="1" x14ac:dyDescent="0.7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 s="9">
        <f>(((I470/60)/60)/24)+DATE(1970,1,1)</f>
        <v>42800.833333333328</v>
      </c>
      <c r="K470">
        <v>1484924605</v>
      </c>
      <c r="L470" s="9">
        <f>(((K470/60)/60)/24)+DATE(1970,1,1)</f>
        <v>42755.627372685187</v>
      </c>
      <c r="M470" t="b">
        <v>1</v>
      </c>
      <c r="N470">
        <v>255</v>
      </c>
      <c r="O470" t="b">
        <v>1</v>
      </c>
      <c r="P470" t="s">
        <v>8280</v>
      </c>
      <c r="Q470">
        <f>D470/E470*100</f>
        <v>85.273300929478978</v>
      </c>
      <c r="R470">
        <f>E470/N470</f>
        <v>45.988235294117644</v>
      </c>
      <c r="S470" t="str">
        <f>LEFT(P470,FIND("/",P470)-1)</f>
        <v>music</v>
      </c>
      <c r="T470" t="str">
        <f>RIGHT(P470,LEN(P470)-FIND("/",P470))</f>
        <v>electronic music</v>
      </c>
    </row>
    <row r="471" spans="1:20" ht="29.5" hidden="1" x14ac:dyDescent="0.7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 s="9">
        <f>(((I471/60)/60)/24)+DATE(1970,1,1)</f>
        <v>42098.915972222225</v>
      </c>
      <c r="K471">
        <v>1423501507</v>
      </c>
      <c r="L471" s="9">
        <f>(((K471/60)/60)/24)+DATE(1970,1,1)</f>
        <v>42044.711886574078</v>
      </c>
      <c r="M471" t="b">
        <v>0</v>
      </c>
      <c r="N471">
        <v>141</v>
      </c>
      <c r="O471" t="b">
        <v>1</v>
      </c>
      <c r="P471" t="s">
        <v>8280</v>
      </c>
      <c r="Q471">
        <f>D471/E471*100</f>
        <v>89.477451682176095</v>
      </c>
      <c r="R471">
        <f>E471/N471</f>
        <v>79.262411347517727</v>
      </c>
      <c r="S471" t="str">
        <f>LEFT(P471,FIND("/",P471)-1)</f>
        <v>music</v>
      </c>
      <c r="T471" t="str">
        <f>RIGHT(P471,LEN(P471)-FIND("/",P471))</f>
        <v>electronic music</v>
      </c>
    </row>
    <row r="472" spans="1:20" ht="29.5" hidden="1" x14ac:dyDescent="0.7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 s="9">
        <f>(((I472/60)/60)/24)+DATE(1970,1,1)</f>
        <v>42625.483206018514</v>
      </c>
      <c r="K472">
        <v>1472470549</v>
      </c>
      <c r="L472" s="9">
        <f>(((K472/60)/60)/24)+DATE(1970,1,1)</f>
        <v>42611.483206018514</v>
      </c>
      <c r="M472" t="b">
        <v>0</v>
      </c>
      <c r="N472">
        <v>159</v>
      </c>
      <c r="O472" t="b">
        <v>1</v>
      </c>
      <c r="P472" t="s">
        <v>8280</v>
      </c>
      <c r="Q472">
        <f>D472/E472*100</f>
        <v>29.231218941829873</v>
      </c>
      <c r="R472">
        <f>E472/N472</f>
        <v>43.031446540880502</v>
      </c>
      <c r="S472" t="str">
        <f>LEFT(P472,FIND("/",P472)-1)</f>
        <v>music</v>
      </c>
      <c r="T472" t="str">
        <f>RIGHT(P472,LEN(P472)-FIND("/",P472))</f>
        <v>electronic music</v>
      </c>
    </row>
    <row r="473" spans="1:20" ht="59" hidden="1" x14ac:dyDescent="0.7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 s="9">
        <f>(((I473/60)/60)/24)+DATE(1970,1,1)</f>
        <v>42354.764004629629</v>
      </c>
      <c r="K473">
        <v>1447698010</v>
      </c>
      <c r="L473" s="9">
        <f>(((K473/60)/60)/24)+DATE(1970,1,1)</f>
        <v>42324.764004629629</v>
      </c>
      <c r="M473" t="b">
        <v>0</v>
      </c>
      <c r="N473">
        <v>99</v>
      </c>
      <c r="O473" t="b">
        <v>1</v>
      </c>
      <c r="P473" t="s">
        <v>8280</v>
      </c>
      <c r="Q473">
        <f>D473/E473*100</f>
        <v>93.109869646182503</v>
      </c>
      <c r="R473">
        <f>E473/N473</f>
        <v>108.48484848484848</v>
      </c>
      <c r="S473" t="str">
        <f>LEFT(P473,FIND("/",P473)-1)</f>
        <v>music</v>
      </c>
      <c r="T473" t="str">
        <f>RIGHT(P473,LEN(P473)-FIND("/",P473))</f>
        <v>electronic music</v>
      </c>
    </row>
    <row r="474" spans="1:20" hidden="1" x14ac:dyDescent="0.7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 s="9">
        <f>(((I474/60)/60)/24)+DATE(1970,1,1)</f>
        <v>42544.666956018518</v>
      </c>
      <c r="K474">
        <v>1464105625</v>
      </c>
      <c r="L474" s="9">
        <f>(((K474/60)/60)/24)+DATE(1970,1,1)</f>
        <v>42514.666956018518</v>
      </c>
      <c r="M474" t="b">
        <v>0</v>
      </c>
      <c r="N474">
        <v>96</v>
      </c>
      <c r="O474" t="b">
        <v>1</v>
      </c>
      <c r="P474" t="s">
        <v>8280</v>
      </c>
      <c r="Q474">
        <f>D474/E474*100</f>
        <v>92.16841559079954</v>
      </c>
      <c r="R474">
        <f>E474/N474</f>
        <v>61.029583333333335</v>
      </c>
      <c r="S474" t="str">
        <f>LEFT(P474,FIND("/",P474)-1)</f>
        <v>music</v>
      </c>
      <c r="T474" t="str">
        <f>RIGHT(P474,LEN(P474)-FIND("/",P474))</f>
        <v>electronic music</v>
      </c>
    </row>
    <row r="475" spans="1:20" ht="44.25" hidden="1" x14ac:dyDescent="0.7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 s="9">
        <f>(((I475/60)/60)/24)+DATE(1970,1,1)</f>
        <v>42716.732407407413</v>
      </c>
      <c r="K475">
        <v>1479144880</v>
      </c>
      <c r="L475" s="9">
        <f>(((K475/60)/60)/24)+DATE(1970,1,1)</f>
        <v>42688.732407407413</v>
      </c>
      <c r="M475" t="b">
        <v>0</v>
      </c>
      <c r="N475">
        <v>27</v>
      </c>
      <c r="O475" t="b">
        <v>1</v>
      </c>
      <c r="P475" t="s">
        <v>8280</v>
      </c>
      <c r="Q475">
        <f>D475/E475*100</f>
        <v>97.218155197657396</v>
      </c>
      <c r="R475">
        <f>E475/N475</f>
        <v>50.592592592592595</v>
      </c>
      <c r="S475" t="str">
        <f>LEFT(P475,FIND("/",P475)-1)</f>
        <v>music</v>
      </c>
      <c r="T475" t="str">
        <f>RIGHT(P475,LEN(P475)-FIND("/",P475))</f>
        <v>electronic music</v>
      </c>
    </row>
    <row r="476" spans="1:20" ht="44.25" hidden="1" x14ac:dyDescent="0.7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 s="9">
        <f>(((I476/60)/60)/24)+DATE(1970,1,1)</f>
        <v>42587.165972222225</v>
      </c>
      <c r="K476">
        <v>1467604804</v>
      </c>
      <c r="L476" s="9">
        <f>(((K476/60)/60)/24)+DATE(1970,1,1)</f>
        <v>42555.166712962964</v>
      </c>
      <c r="M476" t="b">
        <v>0</v>
      </c>
      <c r="N476">
        <v>166</v>
      </c>
      <c r="O476" t="b">
        <v>1</v>
      </c>
      <c r="P476" t="s">
        <v>8280</v>
      </c>
      <c r="Q476">
        <f>D476/E476*100</f>
        <v>76.922011849066706</v>
      </c>
      <c r="R476">
        <f>E476/N476</f>
        <v>39.157168674698795</v>
      </c>
      <c r="S476" t="str">
        <f>LEFT(P476,FIND("/",P476)-1)</f>
        <v>music</v>
      </c>
      <c r="T476" t="str">
        <f>RIGHT(P476,LEN(P476)-FIND("/",P476))</f>
        <v>electronic music</v>
      </c>
    </row>
    <row r="477" spans="1:20" ht="44.25" hidden="1" x14ac:dyDescent="0.7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 s="9">
        <f>(((I477/60)/60)/24)+DATE(1970,1,1)</f>
        <v>42046.641435185185</v>
      </c>
      <c r="K477">
        <v>1421076220</v>
      </c>
      <c r="L477" s="9">
        <f>(((K477/60)/60)/24)+DATE(1970,1,1)</f>
        <v>42016.641435185185</v>
      </c>
      <c r="M477" t="b">
        <v>0</v>
      </c>
      <c r="N477">
        <v>76</v>
      </c>
      <c r="O477" t="b">
        <v>1</v>
      </c>
      <c r="P477" t="s">
        <v>8280</v>
      </c>
      <c r="Q477">
        <f>D477/E477*100</f>
        <v>92.891760904684972</v>
      </c>
      <c r="R477">
        <f>E477/N477</f>
        <v>65.15789473684211</v>
      </c>
      <c r="S477" t="str">
        <f>LEFT(P477,FIND("/",P477)-1)</f>
        <v>music</v>
      </c>
      <c r="T477" t="str">
        <f>RIGHT(P477,LEN(P477)-FIND("/",P477))</f>
        <v>electronic music</v>
      </c>
    </row>
    <row r="478" spans="1:20" ht="44.25" hidden="1" x14ac:dyDescent="0.7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 s="9">
        <f>(((I478/60)/60)/24)+DATE(1970,1,1)</f>
        <v>41281.333333333336</v>
      </c>
      <c r="K478">
        <v>1354790790</v>
      </c>
      <c r="L478" s="9">
        <f>(((K478/60)/60)/24)+DATE(1970,1,1)</f>
        <v>41249.448958333334</v>
      </c>
      <c r="M478" t="b">
        <v>0</v>
      </c>
      <c r="N478">
        <v>211</v>
      </c>
      <c r="O478" t="b">
        <v>1</v>
      </c>
      <c r="P478" t="s">
        <v>8280</v>
      </c>
      <c r="Q478">
        <f>D478/E478*100</f>
        <v>88.999291961188405</v>
      </c>
      <c r="R478">
        <f>E478/N478</f>
        <v>23.963127962085309</v>
      </c>
      <c r="S478" t="str">
        <f>LEFT(P478,FIND("/",P478)-1)</f>
        <v>music</v>
      </c>
      <c r="T478" t="str">
        <f>RIGHT(P478,LEN(P478)-FIND("/",P478))</f>
        <v>electronic music</v>
      </c>
    </row>
    <row r="479" spans="1:20" ht="44.25" hidden="1" x14ac:dyDescent="0.7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 s="9">
        <f>(((I479/60)/60)/24)+DATE(1970,1,1)</f>
        <v>42142.208333333328</v>
      </c>
      <c r="K479">
        <v>1429991062</v>
      </c>
      <c r="L479" s="9">
        <f>(((K479/60)/60)/24)+DATE(1970,1,1)</f>
        <v>42119.822476851856</v>
      </c>
      <c r="M479" t="b">
        <v>0</v>
      </c>
      <c r="N479">
        <v>21</v>
      </c>
      <c r="O479" t="b">
        <v>1</v>
      </c>
      <c r="P479" t="s">
        <v>8280</v>
      </c>
      <c r="Q479">
        <f>D479/E479*100</f>
        <v>97.943192948090115</v>
      </c>
      <c r="R479">
        <f>E479/N479</f>
        <v>48.61904761904762</v>
      </c>
      <c r="S479" t="str">
        <f>LEFT(P479,FIND("/",P479)-1)</f>
        <v>music</v>
      </c>
      <c r="T479" t="str">
        <f>RIGHT(P479,LEN(P479)-FIND("/",P479))</f>
        <v>electronic music</v>
      </c>
    </row>
    <row r="480" spans="1:20" ht="44.25" hidden="1" x14ac:dyDescent="0.7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 s="9">
        <f>(((I480/60)/60)/24)+DATE(1970,1,1)</f>
        <v>42448.190081018518</v>
      </c>
      <c r="K480">
        <v>1455773623</v>
      </c>
      <c r="L480" s="9">
        <f>(((K480/60)/60)/24)+DATE(1970,1,1)</f>
        <v>42418.231747685189</v>
      </c>
      <c r="M480" t="b">
        <v>0</v>
      </c>
      <c r="N480">
        <v>61</v>
      </c>
      <c r="O480" t="b">
        <v>1</v>
      </c>
      <c r="P480" t="s">
        <v>8280</v>
      </c>
      <c r="Q480">
        <f>D480/E480*100</f>
        <v>68.807339449541288</v>
      </c>
      <c r="R480">
        <f>E480/N480</f>
        <v>35.73770491803279</v>
      </c>
      <c r="S480" t="str">
        <f>LEFT(P480,FIND("/",P480)-1)</f>
        <v>music</v>
      </c>
      <c r="T480" t="str">
        <f>RIGHT(P480,LEN(P480)-FIND("/",P480))</f>
        <v>electronic music</v>
      </c>
    </row>
    <row r="481" spans="1:20" ht="44.25" hidden="1" x14ac:dyDescent="0.7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 s="9">
        <f>(((I481/60)/60)/24)+DATE(1970,1,1)</f>
        <v>42717.332638888889</v>
      </c>
      <c r="K481">
        <v>1479436646</v>
      </c>
      <c r="L481" s="9">
        <f>(((K481/60)/60)/24)+DATE(1970,1,1)</f>
        <v>42692.109328703707</v>
      </c>
      <c r="M481" t="b">
        <v>0</v>
      </c>
      <c r="N481">
        <v>30</v>
      </c>
      <c r="O481" t="b">
        <v>1</v>
      </c>
      <c r="P481" t="s">
        <v>8280</v>
      </c>
      <c r="Q481">
        <f>D481/E481*100</f>
        <v>78.003120124804994</v>
      </c>
      <c r="R481">
        <f>E481/N481</f>
        <v>21.366666666666667</v>
      </c>
      <c r="S481" t="str">
        <f>LEFT(P481,FIND("/",P481)-1)</f>
        <v>music</v>
      </c>
      <c r="T481" t="str">
        <f>RIGHT(P481,LEN(P481)-FIND("/",P481))</f>
        <v>electronic music</v>
      </c>
    </row>
    <row r="482" spans="1:20" ht="44.25" hidden="1" x14ac:dyDescent="0.7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 s="9">
        <f>(((I482/60)/60)/24)+DATE(1970,1,1)</f>
        <v>42772.599664351852</v>
      </c>
      <c r="K482">
        <v>1483712611</v>
      </c>
      <c r="L482" s="9">
        <f>(((K482/60)/60)/24)+DATE(1970,1,1)</f>
        <v>42741.599664351852</v>
      </c>
      <c r="M482" t="b">
        <v>0</v>
      </c>
      <c r="N482">
        <v>375</v>
      </c>
      <c r="O482" t="b">
        <v>1</v>
      </c>
      <c r="P482" t="s">
        <v>8285</v>
      </c>
      <c r="Q482">
        <f>D482/E482*100</f>
        <v>95.295850298882428</v>
      </c>
      <c r="R482">
        <f>E482/N482</f>
        <v>61.562666666666665</v>
      </c>
      <c r="S482" t="str">
        <f>LEFT(P482,FIND("/",P482)-1)</f>
        <v>photography</v>
      </c>
      <c r="T482" t="str">
        <f>RIGHT(P482,LEN(P482)-FIND("/",P482))</f>
        <v>photobooks</v>
      </c>
    </row>
    <row r="483" spans="1:20" ht="59" hidden="1" x14ac:dyDescent="0.7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 s="9">
        <f>(((I483/60)/60)/24)+DATE(1970,1,1)</f>
        <v>42163.166666666672</v>
      </c>
      <c r="K483">
        <v>1430945149</v>
      </c>
      <c r="L483" s="9">
        <f>(((K483/60)/60)/24)+DATE(1970,1,1)</f>
        <v>42130.865150462967</v>
      </c>
      <c r="M483" t="b">
        <v>0</v>
      </c>
      <c r="N483">
        <v>111</v>
      </c>
      <c r="O483" t="b">
        <v>1</v>
      </c>
      <c r="P483" t="s">
        <v>8285</v>
      </c>
      <c r="Q483">
        <f>D483/E483*100</f>
        <v>94.840667678300449</v>
      </c>
      <c r="R483">
        <f>E483/N483</f>
        <v>118.73873873873873</v>
      </c>
      <c r="S483" t="str">
        <f>LEFT(P483,FIND("/",P483)-1)</f>
        <v>photography</v>
      </c>
      <c r="T483" t="str">
        <f>RIGHT(P483,LEN(P483)-FIND("/",P483))</f>
        <v>photobooks</v>
      </c>
    </row>
    <row r="484" spans="1:20" ht="44.25" hidden="1" x14ac:dyDescent="0.7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 s="9">
        <f>(((I484/60)/60)/24)+DATE(1970,1,1)</f>
        <v>42156.945833333331</v>
      </c>
      <c r="K484">
        <v>1430340195</v>
      </c>
      <c r="L484" s="9">
        <f>(((K484/60)/60)/24)+DATE(1970,1,1)</f>
        <v>42123.86336805555</v>
      </c>
      <c r="M484" t="b">
        <v>0</v>
      </c>
      <c r="N484">
        <v>123</v>
      </c>
      <c r="O484" t="b">
        <v>1</v>
      </c>
      <c r="P484" t="s">
        <v>8285</v>
      </c>
      <c r="Q484">
        <f>D484/E484*100</f>
        <v>93.691442848219864</v>
      </c>
      <c r="R484">
        <f>E484/N484</f>
        <v>65.081300813008127</v>
      </c>
      <c r="S484" t="str">
        <f>LEFT(P484,FIND("/",P484)-1)</f>
        <v>photography</v>
      </c>
      <c r="T484" t="str">
        <f>RIGHT(P484,LEN(P484)-FIND("/",P484))</f>
        <v>photobooks</v>
      </c>
    </row>
    <row r="485" spans="1:20" ht="44.25" hidden="1" x14ac:dyDescent="0.7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 s="9">
        <f>(((I485/60)/60)/24)+DATE(1970,1,1)</f>
        <v>42141.75</v>
      </c>
      <c r="K485">
        <v>1429133323</v>
      </c>
      <c r="L485" s="9">
        <f>(((K485/60)/60)/24)+DATE(1970,1,1)</f>
        <v>42109.894942129627</v>
      </c>
      <c r="M485" t="b">
        <v>0</v>
      </c>
      <c r="N485">
        <v>70</v>
      </c>
      <c r="O485" t="b">
        <v>1</v>
      </c>
      <c r="P485" t="s">
        <v>8285</v>
      </c>
      <c r="Q485">
        <f>D485/E485*100</f>
        <v>96.037756558006805</v>
      </c>
      <c r="R485">
        <f>E485/N485</f>
        <v>130.15714285714284</v>
      </c>
      <c r="S485" t="str">
        <f>LEFT(P485,FIND("/",P485)-1)</f>
        <v>photography</v>
      </c>
      <c r="T485" t="str">
        <f>RIGHT(P485,LEN(P485)-FIND("/",P485))</f>
        <v>photobooks</v>
      </c>
    </row>
    <row r="486" spans="1:20" ht="44.25" hidden="1" x14ac:dyDescent="0.7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 s="9">
        <f>(((I486/60)/60)/24)+DATE(1970,1,1)</f>
        <v>42732.700694444444</v>
      </c>
      <c r="K486">
        <v>1481129340</v>
      </c>
      <c r="L486" s="9">
        <f>(((K486/60)/60)/24)+DATE(1970,1,1)</f>
        <v>42711.700694444444</v>
      </c>
      <c r="M486" t="b">
        <v>0</v>
      </c>
      <c r="N486">
        <v>85</v>
      </c>
      <c r="O486" t="b">
        <v>1</v>
      </c>
      <c r="P486" t="s">
        <v>8285</v>
      </c>
      <c r="Q486">
        <f>D486/E486*100</f>
        <v>62.285892245406416</v>
      </c>
      <c r="R486">
        <f>E486/N486</f>
        <v>37.776470588235291</v>
      </c>
      <c r="S486" t="str">
        <f>LEFT(P486,FIND("/",P486)-1)</f>
        <v>photography</v>
      </c>
      <c r="T486" t="str">
        <f>RIGHT(P486,LEN(P486)-FIND("/",P486))</f>
        <v>photobooks</v>
      </c>
    </row>
    <row r="487" spans="1:20" ht="44.25" hidden="1" x14ac:dyDescent="0.7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 s="9">
        <f>(((I487/60)/60)/24)+DATE(1970,1,1)</f>
        <v>42550.979108796295</v>
      </c>
      <c r="K487">
        <v>1465428595</v>
      </c>
      <c r="L487" s="9">
        <f>(((K487/60)/60)/24)+DATE(1970,1,1)</f>
        <v>42529.979108796295</v>
      </c>
      <c r="M487" t="b">
        <v>0</v>
      </c>
      <c r="N487">
        <v>86</v>
      </c>
      <c r="O487" t="b">
        <v>1</v>
      </c>
      <c r="P487" t="s">
        <v>8285</v>
      </c>
      <c r="Q487">
        <f>D487/E487*100</f>
        <v>92.783505154639172</v>
      </c>
      <c r="R487">
        <f>E487/N487</f>
        <v>112.79069767441861</v>
      </c>
      <c r="S487" t="str">
        <f>LEFT(P487,FIND("/",P487)-1)</f>
        <v>photography</v>
      </c>
      <c r="T487" t="str">
        <f>RIGHT(P487,LEN(P487)-FIND("/",P487))</f>
        <v>photobooks</v>
      </c>
    </row>
    <row r="488" spans="1:20" ht="29.5" hidden="1" x14ac:dyDescent="0.7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 s="9">
        <f>(((I488/60)/60)/24)+DATE(1970,1,1)</f>
        <v>41882.665798611109</v>
      </c>
      <c r="K488">
        <v>1406908725</v>
      </c>
      <c r="L488" s="9">
        <f>(((K488/60)/60)/24)+DATE(1970,1,1)</f>
        <v>41852.665798611109</v>
      </c>
      <c r="M488" t="b">
        <v>0</v>
      </c>
      <c r="N488">
        <v>13</v>
      </c>
      <c r="O488" t="b">
        <v>1</v>
      </c>
      <c r="P488" t="s">
        <v>8285</v>
      </c>
      <c r="Q488">
        <f>D488/E488*100</f>
        <v>74.074074074074076</v>
      </c>
      <c r="R488">
        <f>E488/N488</f>
        <v>51.92307692307692</v>
      </c>
      <c r="S488" t="str">
        <f>LEFT(P488,FIND("/",P488)-1)</f>
        <v>photography</v>
      </c>
      <c r="T488" t="str">
        <f>RIGHT(P488,LEN(P488)-FIND("/",P488))</f>
        <v>photobooks</v>
      </c>
    </row>
    <row r="489" spans="1:20" ht="44.25" hidden="1" x14ac:dyDescent="0.7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 s="9">
        <f>(((I489/60)/60)/24)+DATE(1970,1,1)</f>
        <v>42449.562037037031</v>
      </c>
      <c r="K489">
        <v>1455892160</v>
      </c>
      <c r="L489" s="9">
        <f>(((K489/60)/60)/24)+DATE(1970,1,1)</f>
        <v>42419.603703703702</v>
      </c>
      <c r="M489" t="b">
        <v>0</v>
      </c>
      <c r="N489">
        <v>33</v>
      </c>
      <c r="O489" t="b">
        <v>1</v>
      </c>
      <c r="P489" t="s">
        <v>8285</v>
      </c>
      <c r="Q489">
        <f>D489/E489*100</f>
        <v>91.68081494057725</v>
      </c>
      <c r="R489">
        <f>E489/N489</f>
        <v>89.242424242424249</v>
      </c>
      <c r="S489" t="str">
        <f>LEFT(P489,FIND("/",P489)-1)</f>
        <v>photography</v>
      </c>
      <c r="T489" t="str">
        <f>RIGHT(P489,LEN(P489)-FIND("/",P489))</f>
        <v>photobooks</v>
      </c>
    </row>
    <row r="490" spans="1:20" ht="29.5" hidden="1" x14ac:dyDescent="0.7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 s="9">
        <f>(((I490/60)/60)/24)+DATE(1970,1,1)</f>
        <v>42777.506689814814</v>
      </c>
      <c r="K490">
        <v>1484222978</v>
      </c>
      <c r="L490" s="9">
        <f>(((K490/60)/60)/24)+DATE(1970,1,1)</f>
        <v>42747.506689814814</v>
      </c>
      <c r="M490" t="b">
        <v>0</v>
      </c>
      <c r="N490">
        <v>15</v>
      </c>
      <c r="O490" t="b">
        <v>1</v>
      </c>
      <c r="P490" t="s">
        <v>8285</v>
      </c>
      <c r="Q490">
        <f>D490/E490*100</f>
        <v>34.482758620689658</v>
      </c>
      <c r="R490">
        <f>E490/N490</f>
        <v>19.333333333333332</v>
      </c>
      <c r="S490" t="str">
        <f>LEFT(P490,FIND("/",P490)-1)</f>
        <v>photography</v>
      </c>
      <c r="T490" t="str">
        <f>RIGHT(P490,LEN(P490)-FIND("/",P490))</f>
        <v>photobooks</v>
      </c>
    </row>
    <row r="491" spans="1:20" ht="59" hidden="1" x14ac:dyDescent="0.7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 s="9">
        <f>(((I491/60)/60)/24)+DATE(1970,1,1)</f>
        <v>42469.734409722223</v>
      </c>
      <c r="K491">
        <v>1455043053</v>
      </c>
      <c r="L491" s="9">
        <f>(((K491/60)/60)/24)+DATE(1970,1,1)</f>
        <v>42409.776076388895</v>
      </c>
      <c r="M491" t="b">
        <v>0</v>
      </c>
      <c r="N491">
        <v>273</v>
      </c>
      <c r="O491" t="b">
        <v>1</v>
      </c>
      <c r="P491" t="s">
        <v>8285</v>
      </c>
      <c r="Q491">
        <f>D491/E491*100</f>
        <v>96.193486326783017</v>
      </c>
      <c r="R491">
        <f>E491/N491</f>
        <v>79.967032967032964</v>
      </c>
      <c r="S491" t="str">
        <f>LEFT(P491,FIND("/",P491)-1)</f>
        <v>photography</v>
      </c>
      <c r="T491" t="str">
        <f>RIGHT(P491,LEN(P491)-FIND("/",P491))</f>
        <v>photobooks</v>
      </c>
    </row>
    <row r="492" spans="1:20" ht="44.25" hidden="1" x14ac:dyDescent="0.7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 s="9">
        <f>(((I492/60)/60)/24)+DATE(1970,1,1)</f>
        <v>42102.488182870366</v>
      </c>
      <c r="K492">
        <v>1425901379</v>
      </c>
      <c r="L492" s="9">
        <f>(((K492/60)/60)/24)+DATE(1970,1,1)</f>
        <v>42072.488182870366</v>
      </c>
      <c r="M492" t="b">
        <v>0</v>
      </c>
      <c r="N492">
        <v>714</v>
      </c>
      <c r="O492" t="b">
        <v>1</v>
      </c>
      <c r="P492" t="s">
        <v>8285</v>
      </c>
      <c r="Q492">
        <f>D492/E492*100</f>
        <v>31.03277060575968</v>
      </c>
      <c r="R492">
        <f>E492/N492</f>
        <v>56.414565826330531</v>
      </c>
      <c r="S492" t="str">
        <f>LEFT(P492,FIND("/",P492)-1)</f>
        <v>photography</v>
      </c>
      <c r="T492" t="str">
        <f>RIGHT(P492,LEN(P492)-FIND("/",P492))</f>
        <v>photobooks</v>
      </c>
    </row>
    <row r="493" spans="1:20" ht="59" hidden="1" x14ac:dyDescent="0.7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 s="9">
        <f>(((I493/60)/60)/24)+DATE(1970,1,1)</f>
        <v>42358.375</v>
      </c>
      <c r="K493">
        <v>1445415653</v>
      </c>
      <c r="L493" s="9">
        <f>(((K493/60)/60)/24)+DATE(1970,1,1)</f>
        <v>42298.34783564815</v>
      </c>
      <c r="M493" t="b">
        <v>0</v>
      </c>
      <c r="N493">
        <v>170</v>
      </c>
      <c r="O493" t="b">
        <v>1</v>
      </c>
      <c r="P493" t="s">
        <v>8285</v>
      </c>
      <c r="Q493">
        <f>D493/E493*100</f>
        <v>74.074074074074076</v>
      </c>
      <c r="R493">
        <f>E493/N493</f>
        <v>79.411764705882348</v>
      </c>
      <c r="S493" t="str">
        <f>LEFT(P493,FIND("/",P493)-1)</f>
        <v>photography</v>
      </c>
      <c r="T493" t="str">
        <f>RIGHT(P493,LEN(P493)-FIND("/",P493))</f>
        <v>photobooks</v>
      </c>
    </row>
    <row r="494" spans="1:20" ht="29.5" hidden="1" x14ac:dyDescent="0.7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 s="9">
        <f>(((I494/60)/60)/24)+DATE(1970,1,1)</f>
        <v>42356.818738425922</v>
      </c>
      <c r="K494">
        <v>1447875539</v>
      </c>
      <c r="L494" s="9">
        <f>(((K494/60)/60)/24)+DATE(1970,1,1)</f>
        <v>42326.818738425922</v>
      </c>
      <c r="M494" t="b">
        <v>0</v>
      </c>
      <c r="N494">
        <v>512</v>
      </c>
      <c r="O494" t="b">
        <v>1</v>
      </c>
      <c r="P494" t="s">
        <v>8285</v>
      </c>
      <c r="Q494">
        <f>D494/E494*100</f>
        <v>37.049339499706164</v>
      </c>
      <c r="R494">
        <f>E494/N494</f>
        <v>76.439453125</v>
      </c>
      <c r="S494" t="str">
        <f>LEFT(P494,FIND("/",P494)-1)</f>
        <v>photography</v>
      </c>
      <c r="T494" t="str">
        <f>RIGHT(P494,LEN(P494)-FIND("/",P494))</f>
        <v>photobooks</v>
      </c>
    </row>
    <row r="495" spans="1:20" ht="59" hidden="1" x14ac:dyDescent="0.7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 s="9">
        <f>(((I495/60)/60)/24)+DATE(1970,1,1)</f>
        <v>42534.249305555553</v>
      </c>
      <c r="K495">
        <v>1463155034</v>
      </c>
      <c r="L495" s="9">
        <f>(((K495/60)/60)/24)+DATE(1970,1,1)</f>
        <v>42503.66474537037</v>
      </c>
      <c r="M495" t="b">
        <v>0</v>
      </c>
      <c r="N495">
        <v>314</v>
      </c>
      <c r="O495" t="b">
        <v>1</v>
      </c>
      <c r="P495" t="s">
        <v>8285</v>
      </c>
      <c r="Q495">
        <f>D495/E495*100</f>
        <v>39.479917881770803</v>
      </c>
      <c r="R495">
        <f>E495/N495</f>
        <v>121</v>
      </c>
      <c r="S495" t="str">
        <f>LEFT(P495,FIND("/",P495)-1)</f>
        <v>photography</v>
      </c>
      <c r="T495" t="str">
        <f>RIGHT(P495,LEN(P495)-FIND("/",P495))</f>
        <v>photobooks</v>
      </c>
    </row>
    <row r="496" spans="1:20" ht="44.25" hidden="1" x14ac:dyDescent="0.7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 s="9">
        <f>(((I496/60)/60)/24)+DATE(1970,1,1)</f>
        <v>42369.125</v>
      </c>
      <c r="K496">
        <v>1448463086</v>
      </c>
      <c r="L496" s="9">
        <f>(((K496/60)/60)/24)+DATE(1970,1,1)</f>
        <v>42333.619050925925</v>
      </c>
      <c r="M496" t="b">
        <v>0</v>
      </c>
      <c r="N496">
        <v>167</v>
      </c>
      <c r="O496" t="b">
        <v>1</v>
      </c>
      <c r="P496" t="s">
        <v>8285</v>
      </c>
      <c r="Q496">
        <f>D496/E496*100</f>
        <v>38.372985418265543</v>
      </c>
      <c r="R496">
        <f>E496/N496</f>
        <v>54.616766467065865</v>
      </c>
      <c r="S496" t="str">
        <f>LEFT(P496,FIND("/",P496)-1)</f>
        <v>photography</v>
      </c>
      <c r="T496" t="str">
        <f>RIGHT(P496,LEN(P496)-FIND("/",P496))</f>
        <v>photobooks</v>
      </c>
    </row>
    <row r="497" spans="1:20" ht="44.25" hidden="1" x14ac:dyDescent="0.7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 s="9">
        <f>(((I497/60)/60)/24)+DATE(1970,1,1)</f>
        <v>42193.770833333328</v>
      </c>
      <c r="K497">
        <v>1433615400</v>
      </c>
      <c r="L497" s="9">
        <f>(((K497/60)/60)/24)+DATE(1970,1,1)</f>
        <v>42161.770833333328</v>
      </c>
      <c r="M497" t="b">
        <v>0</v>
      </c>
      <c r="N497">
        <v>9</v>
      </c>
      <c r="O497" t="b">
        <v>1</v>
      </c>
      <c r="P497" t="s">
        <v>8285</v>
      </c>
      <c r="Q497">
        <f>D497/E497*100</f>
        <v>98.700334199777188</v>
      </c>
      <c r="R497">
        <f>E497/N497</f>
        <v>299.22222222222223</v>
      </c>
      <c r="S497" t="str">
        <f>LEFT(P497,FIND("/",P497)-1)</f>
        <v>photography</v>
      </c>
      <c r="T497" t="str">
        <f>RIGHT(P497,LEN(P497)-FIND("/",P497))</f>
        <v>photobooks</v>
      </c>
    </row>
    <row r="498" spans="1:20" ht="44.25" hidden="1" x14ac:dyDescent="0.7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 s="9">
        <f>(((I498/60)/60)/24)+DATE(1970,1,1)</f>
        <v>42110.477500000001</v>
      </c>
      <c r="K498">
        <v>1427369256</v>
      </c>
      <c r="L498" s="9">
        <f>(((K498/60)/60)/24)+DATE(1970,1,1)</f>
        <v>42089.477500000001</v>
      </c>
      <c r="M498" t="b">
        <v>0</v>
      </c>
      <c r="N498">
        <v>103</v>
      </c>
      <c r="O498" t="b">
        <v>1</v>
      </c>
      <c r="P498" t="s">
        <v>8285</v>
      </c>
      <c r="Q498">
        <f>D498/E498*100</f>
        <v>79.615193232708563</v>
      </c>
      <c r="R498">
        <f>E498/N498</f>
        <v>58.533980582524272</v>
      </c>
      <c r="S498" t="str">
        <f>LEFT(P498,FIND("/",P498)-1)</f>
        <v>photography</v>
      </c>
      <c r="T498" t="str">
        <f>RIGHT(P498,LEN(P498)-FIND("/",P498))</f>
        <v>photobooks</v>
      </c>
    </row>
    <row r="499" spans="1:20" ht="44.25" hidden="1" x14ac:dyDescent="0.7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 s="9">
        <f>(((I499/60)/60)/24)+DATE(1970,1,1)</f>
        <v>42566.60701388889</v>
      </c>
      <c r="K499">
        <v>1466001246</v>
      </c>
      <c r="L499" s="9">
        <f>(((K499/60)/60)/24)+DATE(1970,1,1)</f>
        <v>42536.60701388889</v>
      </c>
      <c r="M499" t="b">
        <v>0</v>
      </c>
      <c r="N499">
        <v>111</v>
      </c>
      <c r="O499" t="b">
        <v>1</v>
      </c>
      <c r="P499" t="s">
        <v>8285</v>
      </c>
      <c r="Q499">
        <f>D499/E499*100</f>
        <v>97.62018264736173</v>
      </c>
      <c r="R499">
        <f>E499/N499</f>
        <v>55.371801801801809</v>
      </c>
      <c r="S499" t="str">
        <f>LEFT(P499,FIND("/",P499)-1)</f>
        <v>photography</v>
      </c>
      <c r="T499" t="str">
        <f>RIGHT(P499,LEN(P499)-FIND("/",P499))</f>
        <v>photobooks</v>
      </c>
    </row>
    <row r="500" spans="1:20" ht="44.25" hidden="1" x14ac:dyDescent="0.7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 s="9">
        <f>(((I500/60)/60)/24)+DATE(1970,1,1)</f>
        <v>42182.288819444439</v>
      </c>
      <c r="K500">
        <v>1432796154</v>
      </c>
      <c r="L500" s="9">
        <f>(((K500/60)/60)/24)+DATE(1970,1,1)</f>
        <v>42152.288819444439</v>
      </c>
      <c r="M500" t="b">
        <v>0</v>
      </c>
      <c r="N500">
        <v>271</v>
      </c>
      <c r="O500" t="b">
        <v>1</v>
      </c>
      <c r="P500" t="s">
        <v>8285</v>
      </c>
      <c r="Q500">
        <f>D500/E500*100</f>
        <v>50.189717130754254</v>
      </c>
      <c r="R500">
        <f>E500/N500</f>
        <v>183.80442804428046</v>
      </c>
      <c r="S500" t="str">
        <f>LEFT(P500,FIND("/",P500)-1)</f>
        <v>photography</v>
      </c>
      <c r="T500" t="str">
        <f>RIGHT(P500,LEN(P500)-FIND("/",P500))</f>
        <v>photobooks</v>
      </c>
    </row>
    <row r="501" spans="1:20" ht="44.25" hidden="1" x14ac:dyDescent="0.7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 s="9">
        <f>(((I501/60)/60)/24)+DATE(1970,1,1)</f>
        <v>42155.614895833336</v>
      </c>
      <c r="K501">
        <v>1430491527</v>
      </c>
      <c r="L501" s="9">
        <f>(((K501/60)/60)/24)+DATE(1970,1,1)</f>
        <v>42125.614895833336</v>
      </c>
      <c r="M501" t="b">
        <v>0</v>
      </c>
      <c r="N501">
        <v>101</v>
      </c>
      <c r="O501" t="b">
        <v>1</v>
      </c>
      <c r="P501" t="s">
        <v>8285</v>
      </c>
      <c r="Q501">
        <f>D501/E501*100</f>
        <v>97.604790419161674</v>
      </c>
      <c r="R501">
        <f>E501/N501</f>
        <v>165.34653465346534</v>
      </c>
      <c r="S501" t="str">
        <f>LEFT(P501,FIND("/",P501)-1)</f>
        <v>photography</v>
      </c>
      <c r="T501" t="str">
        <f>RIGHT(P501,LEN(P501)-FIND("/",P501))</f>
        <v>photobooks</v>
      </c>
    </row>
    <row r="502" spans="1:20" ht="44.25" hidden="1" x14ac:dyDescent="0.7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 s="9">
        <f>(((I502/60)/60)/24)+DATE(1970,1,1)</f>
        <v>42342.208333333328</v>
      </c>
      <c r="K502">
        <v>1445363833</v>
      </c>
      <c r="L502" s="9">
        <f>(((K502/60)/60)/24)+DATE(1970,1,1)</f>
        <v>42297.748067129629</v>
      </c>
      <c r="M502" t="b">
        <v>0</v>
      </c>
      <c r="N502">
        <v>57</v>
      </c>
      <c r="O502" t="b">
        <v>1</v>
      </c>
      <c r="P502" t="s">
        <v>8285</v>
      </c>
      <c r="Q502">
        <f>D502/E502*100</f>
        <v>97.138160352686242</v>
      </c>
      <c r="R502">
        <f>E502/N502</f>
        <v>234.78947368421052</v>
      </c>
      <c r="S502" t="str">
        <f>LEFT(P502,FIND("/",P502)-1)</f>
        <v>photography</v>
      </c>
      <c r="T502" t="str">
        <f>RIGHT(P502,LEN(P502)-FIND("/",P502))</f>
        <v>photobooks</v>
      </c>
    </row>
    <row r="503" spans="1:20" ht="44.25" hidden="1" x14ac:dyDescent="0.7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 s="9">
        <f>(((I503/60)/60)/24)+DATE(1970,1,1)</f>
        <v>42168.506377314814</v>
      </c>
      <c r="K503">
        <v>1431605351</v>
      </c>
      <c r="L503" s="9">
        <f>(((K503/60)/60)/24)+DATE(1970,1,1)</f>
        <v>42138.506377314814</v>
      </c>
      <c r="M503" t="b">
        <v>0</v>
      </c>
      <c r="N503">
        <v>62</v>
      </c>
      <c r="O503" t="b">
        <v>1</v>
      </c>
      <c r="P503" t="s">
        <v>8285</v>
      </c>
      <c r="Q503">
        <f>D503/E503*100</f>
        <v>99.145820622330689</v>
      </c>
      <c r="R503">
        <f>E503/N503</f>
        <v>211.48387096774192</v>
      </c>
      <c r="S503" t="str">
        <f>LEFT(P503,FIND("/",P503)-1)</f>
        <v>photography</v>
      </c>
      <c r="T503" t="str">
        <f>RIGHT(P503,LEN(P503)-FIND("/",P503))</f>
        <v>photobooks</v>
      </c>
    </row>
    <row r="504" spans="1:20" ht="44.25" hidden="1" x14ac:dyDescent="0.7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 s="9">
        <f>(((I504/60)/60)/24)+DATE(1970,1,1)</f>
        <v>42805.561805555553</v>
      </c>
      <c r="K504">
        <v>1486406253</v>
      </c>
      <c r="L504" s="9">
        <f>(((K504/60)/60)/24)+DATE(1970,1,1)</f>
        <v>42772.776076388895</v>
      </c>
      <c r="M504" t="b">
        <v>0</v>
      </c>
      <c r="N504">
        <v>32</v>
      </c>
      <c r="O504" t="b">
        <v>1</v>
      </c>
      <c r="P504" t="s">
        <v>8285</v>
      </c>
      <c r="Q504">
        <f>D504/E504*100</f>
        <v>86.956521739130437</v>
      </c>
      <c r="R504">
        <f>E504/N504</f>
        <v>32.34375</v>
      </c>
      <c r="S504" t="str">
        <f>LEFT(P504,FIND("/",P504)-1)</f>
        <v>photography</v>
      </c>
      <c r="T504" t="str">
        <f>RIGHT(P504,LEN(P504)-FIND("/",P504))</f>
        <v>photobooks</v>
      </c>
    </row>
    <row r="505" spans="1:20" ht="29.5" hidden="1" x14ac:dyDescent="0.7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 s="9">
        <f>(((I505/60)/60)/24)+DATE(1970,1,1)</f>
        <v>42460.416666666672</v>
      </c>
      <c r="K505">
        <v>1456827573</v>
      </c>
      <c r="L505" s="9">
        <f>(((K505/60)/60)/24)+DATE(1970,1,1)</f>
        <v>42430.430243055554</v>
      </c>
      <c r="M505" t="b">
        <v>0</v>
      </c>
      <c r="N505">
        <v>141</v>
      </c>
      <c r="O505" t="b">
        <v>1</v>
      </c>
      <c r="P505" t="s">
        <v>8285</v>
      </c>
      <c r="Q505">
        <f>D505/E505*100</f>
        <v>95.999080248332945</v>
      </c>
      <c r="R505">
        <f>E505/N505</f>
        <v>123.37588652482269</v>
      </c>
      <c r="S505" t="str">
        <f>LEFT(P505,FIND("/",P505)-1)</f>
        <v>photography</v>
      </c>
      <c r="T505" t="str">
        <f>RIGHT(P505,LEN(P505)-FIND("/",P505))</f>
        <v>photobooks</v>
      </c>
    </row>
    <row r="506" spans="1:20" ht="59" hidden="1" x14ac:dyDescent="0.7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 s="9">
        <f>(((I506/60)/60)/24)+DATE(1970,1,1)</f>
        <v>42453.667407407411</v>
      </c>
      <c r="K506">
        <v>1456246864</v>
      </c>
      <c r="L506" s="9">
        <f>(((K506/60)/60)/24)+DATE(1970,1,1)</f>
        <v>42423.709074074075</v>
      </c>
      <c r="M506" t="b">
        <v>0</v>
      </c>
      <c r="N506">
        <v>75</v>
      </c>
      <c r="O506" t="b">
        <v>1</v>
      </c>
      <c r="P506" t="s">
        <v>8285</v>
      </c>
      <c r="Q506">
        <f>D506/E506*100</f>
        <v>64.391500321957508</v>
      </c>
      <c r="R506">
        <f>E506/N506</f>
        <v>207.06666666666666</v>
      </c>
      <c r="S506" t="str">
        <f>LEFT(P506,FIND("/",P506)-1)</f>
        <v>photography</v>
      </c>
      <c r="T506" t="str">
        <f>RIGHT(P506,LEN(P506)-FIND("/",P506))</f>
        <v>photobooks</v>
      </c>
    </row>
    <row r="507" spans="1:20" ht="44.25" hidden="1" x14ac:dyDescent="0.7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 s="9">
        <f>(((I507/60)/60)/24)+DATE(1970,1,1)</f>
        <v>42791.846122685187</v>
      </c>
      <c r="K507">
        <v>1485461905</v>
      </c>
      <c r="L507" s="9">
        <f>(((K507/60)/60)/24)+DATE(1970,1,1)</f>
        <v>42761.846122685187</v>
      </c>
      <c r="M507" t="b">
        <v>0</v>
      </c>
      <c r="N507">
        <v>46</v>
      </c>
      <c r="O507" t="b">
        <v>1</v>
      </c>
      <c r="P507" t="s">
        <v>8285</v>
      </c>
      <c r="Q507">
        <f>D507/E507*100</f>
        <v>94.339622641509436</v>
      </c>
      <c r="R507">
        <f>E507/N507</f>
        <v>138.2608695652174</v>
      </c>
      <c r="S507" t="str">
        <f>LEFT(P507,FIND("/",P507)-1)</f>
        <v>photography</v>
      </c>
      <c r="T507" t="str">
        <f>RIGHT(P507,LEN(P507)-FIND("/",P507))</f>
        <v>photobooks</v>
      </c>
    </row>
    <row r="508" spans="1:20" ht="29.5" hidden="1" x14ac:dyDescent="0.7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 s="9">
        <f>(((I508/60)/60)/24)+DATE(1970,1,1)</f>
        <v>42155.875</v>
      </c>
      <c r="K508">
        <v>1431124572</v>
      </c>
      <c r="L508" s="9">
        <f>(((K508/60)/60)/24)+DATE(1970,1,1)</f>
        <v>42132.941805555558</v>
      </c>
      <c r="M508" t="b">
        <v>0</v>
      </c>
      <c r="N508">
        <v>103</v>
      </c>
      <c r="O508" t="b">
        <v>1</v>
      </c>
      <c r="P508" t="s">
        <v>8285</v>
      </c>
      <c r="Q508">
        <f>D508/E508*100</f>
        <v>39.321314118317837</v>
      </c>
      <c r="R508">
        <f>E508/N508</f>
        <v>493.81553398058253</v>
      </c>
      <c r="S508" t="str">
        <f>LEFT(P508,FIND("/",P508)-1)</f>
        <v>photography</v>
      </c>
      <c r="T508" t="str">
        <f>RIGHT(P508,LEN(P508)-FIND("/",P508))</f>
        <v>photobooks</v>
      </c>
    </row>
    <row r="509" spans="1:20" ht="44.25" hidden="1" x14ac:dyDescent="0.7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 s="9">
        <f>(((I509/60)/60)/24)+DATE(1970,1,1)</f>
        <v>42530.866446759261</v>
      </c>
      <c r="K509">
        <v>1464209261</v>
      </c>
      <c r="L509" s="9">
        <f>(((K509/60)/60)/24)+DATE(1970,1,1)</f>
        <v>42515.866446759261</v>
      </c>
      <c r="M509" t="b">
        <v>0</v>
      </c>
      <c r="N509">
        <v>6</v>
      </c>
      <c r="O509" t="b">
        <v>1</v>
      </c>
      <c r="P509" t="s">
        <v>8285</v>
      </c>
      <c r="Q509">
        <f>D509/E509*100</f>
        <v>98.911968348170134</v>
      </c>
      <c r="R509">
        <f>E509/N509</f>
        <v>168.5</v>
      </c>
      <c r="S509" t="str">
        <f>LEFT(P509,FIND("/",P509)-1)</f>
        <v>photography</v>
      </c>
      <c r="T509" t="str">
        <f>RIGHT(P509,LEN(P509)-FIND("/",P509))</f>
        <v>photobooks</v>
      </c>
    </row>
    <row r="510" spans="1:20" ht="59" hidden="1" x14ac:dyDescent="0.7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 s="9">
        <f>(((I510/60)/60)/24)+DATE(1970,1,1)</f>
        <v>42335.041666666672</v>
      </c>
      <c r="K510">
        <v>1447195695</v>
      </c>
      <c r="L510" s="9">
        <f>(((K510/60)/60)/24)+DATE(1970,1,1)</f>
        <v>42318.950173611112</v>
      </c>
      <c r="M510" t="b">
        <v>0</v>
      </c>
      <c r="N510">
        <v>83</v>
      </c>
      <c r="O510" t="b">
        <v>1</v>
      </c>
      <c r="P510" t="s">
        <v>8285</v>
      </c>
      <c r="Q510">
        <f>D510/E510*100</f>
        <v>77.495350278983267</v>
      </c>
      <c r="R510">
        <f>E510/N510</f>
        <v>38.867469879518069</v>
      </c>
      <c r="S510" t="str">
        <f>LEFT(P510,FIND("/",P510)-1)</f>
        <v>photography</v>
      </c>
      <c r="T510" t="str">
        <f>RIGHT(P510,LEN(P510)-FIND("/",P510))</f>
        <v>photobooks</v>
      </c>
    </row>
    <row r="511" spans="1:20" ht="59" hidden="1" x14ac:dyDescent="0.7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 s="9">
        <f>(((I511/60)/60)/24)+DATE(1970,1,1)</f>
        <v>42766.755787037036</v>
      </c>
      <c r="K511">
        <v>1482862100</v>
      </c>
      <c r="L511" s="9">
        <f>(((K511/60)/60)/24)+DATE(1970,1,1)</f>
        <v>42731.755787037036</v>
      </c>
      <c r="M511" t="b">
        <v>0</v>
      </c>
      <c r="N511">
        <v>108</v>
      </c>
      <c r="O511" t="b">
        <v>1</v>
      </c>
      <c r="P511" t="s">
        <v>8285</v>
      </c>
      <c r="Q511">
        <f>D511/E511*100</f>
        <v>97.817908201655385</v>
      </c>
      <c r="R511">
        <f>E511/N511</f>
        <v>61.527777777777779</v>
      </c>
      <c r="S511" t="str">
        <f>LEFT(P511,FIND("/",P511)-1)</f>
        <v>photography</v>
      </c>
      <c r="T511" t="str">
        <f>RIGHT(P511,LEN(P511)-FIND("/",P511))</f>
        <v>photobooks</v>
      </c>
    </row>
    <row r="512" spans="1:20" ht="59" hidden="1" x14ac:dyDescent="0.7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 s="9">
        <f>(((I512/60)/60)/24)+DATE(1970,1,1)</f>
        <v>42164.840335648143</v>
      </c>
      <c r="K512">
        <v>1428696605</v>
      </c>
      <c r="L512" s="9">
        <f>(((K512/60)/60)/24)+DATE(1970,1,1)</f>
        <v>42104.840335648143</v>
      </c>
      <c r="M512" t="b">
        <v>0</v>
      </c>
      <c r="N512">
        <v>25</v>
      </c>
      <c r="O512" t="b">
        <v>1</v>
      </c>
      <c r="P512" t="s">
        <v>8285</v>
      </c>
      <c r="Q512">
        <f>D512/E512*100</f>
        <v>75.872534142640376</v>
      </c>
      <c r="R512">
        <f>E512/N512</f>
        <v>105.44</v>
      </c>
      <c r="S512" t="str">
        <f>LEFT(P512,FIND("/",P512)-1)</f>
        <v>photography</v>
      </c>
      <c r="T512" t="str">
        <f>RIGHT(P512,LEN(P512)-FIND("/",P512))</f>
        <v>photobooks</v>
      </c>
    </row>
    <row r="513" spans="1:20" ht="44.25" hidden="1" x14ac:dyDescent="0.7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 s="9">
        <f>(((I513/60)/60)/24)+DATE(1970,1,1)</f>
        <v>41789.923101851848</v>
      </c>
      <c r="K513">
        <v>1398895756</v>
      </c>
      <c r="L513" s="9">
        <f>(((K513/60)/60)/24)+DATE(1970,1,1)</f>
        <v>41759.923101851848</v>
      </c>
      <c r="M513" t="b">
        <v>0</v>
      </c>
      <c r="N513">
        <v>549</v>
      </c>
      <c r="O513" t="b">
        <v>1</v>
      </c>
      <c r="P513" t="s">
        <v>8285</v>
      </c>
      <c r="Q513">
        <f>D513/E513*100</f>
        <v>12.721348279730234</v>
      </c>
      <c r="R513">
        <f>E513/N513</f>
        <v>71.592003642987251</v>
      </c>
      <c r="S513" t="str">
        <f>LEFT(P513,FIND("/",P513)-1)</f>
        <v>photography</v>
      </c>
      <c r="T513" t="str">
        <f>RIGHT(P513,LEN(P513)-FIND("/",P513))</f>
        <v>photobooks</v>
      </c>
    </row>
    <row r="514" spans="1:20" ht="29.5" hidden="1" x14ac:dyDescent="0.7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 s="9">
        <f>(((I514/60)/60)/24)+DATE(1970,1,1)</f>
        <v>42279.960416666669</v>
      </c>
      <c r="K514">
        <v>1441032457</v>
      </c>
      <c r="L514" s="9">
        <f>(((K514/60)/60)/24)+DATE(1970,1,1)</f>
        <v>42247.616400462968</v>
      </c>
      <c r="M514" t="b">
        <v>0</v>
      </c>
      <c r="N514">
        <v>222</v>
      </c>
      <c r="O514" t="b">
        <v>1</v>
      </c>
      <c r="P514" t="s">
        <v>8285</v>
      </c>
      <c r="Q514">
        <f>D514/E514*100</f>
        <v>68.634179821551129</v>
      </c>
      <c r="R514">
        <f>E514/N514</f>
        <v>91.882882882882882</v>
      </c>
      <c r="S514" t="str">
        <f>LEFT(P514,FIND("/",P514)-1)</f>
        <v>photography</v>
      </c>
      <c r="T514" t="str">
        <f>RIGHT(P514,LEN(P514)-FIND("/",P514))</f>
        <v>photobooks</v>
      </c>
    </row>
    <row r="515" spans="1:20" ht="44.25" hidden="1" x14ac:dyDescent="0.7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 s="9">
        <f>(((I515/60)/60)/24)+DATE(1970,1,1)</f>
        <v>42565.809490740736</v>
      </c>
      <c r="K515">
        <v>1465932340</v>
      </c>
      <c r="L515" s="9">
        <f>(((K515/60)/60)/24)+DATE(1970,1,1)</f>
        <v>42535.809490740736</v>
      </c>
      <c r="M515" t="b">
        <v>0</v>
      </c>
      <c r="N515">
        <v>183</v>
      </c>
      <c r="O515" t="b">
        <v>1</v>
      </c>
      <c r="P515" t="s">
        <v>8285</v>
      </c>
      <c r="Q515">
        <f>D515/E515*100</f>
        <v>97.465886939571149</v>
      </c>
      <c r="R515">
        <f>E515/N515</f>
        <v>148.57377049180329</v>
      </c>
      <c r="S515" t="str">
        <f>LEFT(P515,FIND("/",P515)-1)</f>
        <v>photography</v>
      </c>
      <c r="T515" t="str">
        <f>RIGHT(P515,LEN(P515)-FIND("/",P515))</f>
        <v>photobooks</v>
      </c>
    </row>
    <row r="516" spans="1:20" ht="59" hidden="1" x14ac:dyDescent="0.7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 s="9">
        <f>(((I516/60)/60)/24)+DATE(1970,1,1)</f>
        <v>42309.125</v>
      </c>
      <c r="K516">
        <v>1443714800</v>
      </c>
      <c r="L516" s="9">
        <f>(((K516/60)/60)/24)+DATE(1970,1,1)</f>
        <v>42278.662037037036</v>
      </c>
      <c r="M516" t="b">
        <v>0</v>
      </c>
      <c r="N516">
        <v>89</v>
      </c>
      <c r="O516" t="b">
        <v>1</v>
      </c>
      <c r="P516" t="s">
        <v>8285</v>
      </c>
      <c r="Q516">
        <f>D516/E516*100</f>
        <v>58.045791680103186</v>
      </c>
      <c r="R516">
        <f>E516/N516</f>
        <v>174.2134831460674</v>
      </c>
      <c r="S516" t="str">
        <f>LEFT(P516,FIND("/",P516)-1)</f>
        <v>photography</v>
      </c>
      <c r="T516" t="str">
        <f>RIGHT(P516,LEN(P516)-FIND("/",P516))</f>
        <v>photobooks</v>
      </c>
    </row>
    <row r="517" spans="1:20" ht="29.5" hidden="1" x14ac:dyDescent="0.7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 s="9">
        <f>(((I517/60)/60)/24)+DATE(1970,1,1)</f>
        <v>42663.461956018517</v>
      </c>
      <c r="K517">
        <v>1474369513</v>
      </c>
      <c r="L517" s="9">
        <f>(((K517/60)/60)/24)+DATE(1970,1,1)</f>
        <v>42633.461956018517</v>
      </c>
      <c r="M517" t="b">
        <v>0</v>
      </c>
      <c r="N517">
        <v>253</v>
      </c>
      <c r="O517" t="b">
        <v>1</v>
      </c>
      <c r="P517" t="s">
        <v>8285</v>
      </c>
      <c r="Q517">
        <f>D517/E517*100</f>
        <v>62.826621580079923</v>
      </c>
      <c r="R517">
        <f>E517/N517</f>
        <v>102.86166007905139</v>
      </c>
      <c r="S517" t="str">
        <f>LEFT(P517,FIND("/",P517)-1)</f>
        <v>photography</v>
      </c>
      <c r="T517" t="str">
        <f>RIGHT(P517,LEN(P517)-FIND("/",P517))</f>
        <v>photobooks</v>
      </c>
    </row>
    <row r="518" spans="1:20" ht="44.25" hidden="1" x14ac:dyDescent="0.7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 s="9">
        <f>(((I518/60)/60)/24)+DATE(1970,1,1)</f>
        <v>42241.628611111111</v>
      </c>
      <c r="K518">
        <v>1437923112</v>
      </c>
      <c r="L518" s="9">
        <f>(((K518/60)/60)/24)+DATE(1970,1,1)</f>
        <v>42211.628611111111</v>
      </c>
      <c r="M518" t="b">
        <v>0</v>
      </c>
      <c r="N518">
        <v>140</v>
      </c>
      <c r="O518" t="b">
        <v>1</v>
      </c>
      <c r="P518" t="s">
        <v>8285</v>
      </c>
      <c r="Q518">
        <f>D518/E518*100</f>
        <v>96.370061034371986</v>
      </c>
      <c r="R518">
        <f>E518/N518</f>
        <v>111.17857142857143</v>
      </c>
      <c r="S518" t="str">
        <f>LEFT(P518,FIND("/",P518)-1)</f>
        <v>photography</v>
      </c>
      <c r="T518" t="str">
        <f>RIGHT(P518,LEN(P518)-FIND("/",P518))</f>
        <v>photobooks</v>
      </c>
    </row>
    <row r="519" spans="1:20" ht="44.25" hidden="1" x14ac:dyDescent="0.7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 s="9">
        <f>(((I519/60)/60)/24)+DATE(1970,1,1)</f>
        <v>42708</v>
      </c>
      <c r="K519">
        <v>1478431488</v>
      </c>
      <c r="L519" s="9">
        <f>(((K519/60)/60)/24)+DATE(1970,1,1)</f>
        <v>42680.47555555556</v>
      </c>
      <c r="M519" t="b">
        <v>0</v>
      </c>
      <c r="N519">
        <v>103</v>
      </c>
      <c r="O519" t="b">
        <v>1</v>
      </c>
      <c r="P519" t="s">
        <v>8285</v>
      </c>
      <c r="Q519">
        <f>D519/E519*100</f>
        <v>89.75891571229819</v>
      </c>
      <c r="R519">
        <f>E519/N519</f>
        <v>23.796213592233013</v>
      </c>
      <c r="S519" t="str">
        <f>LEFT(P519,FIND("/",P519)-1)</f>
        <v>photography</v>
      </c>
      <c r="T519" t="str">
        <f>RIGHT(P519,LEN(P519)-FIND("/",P519))</f>
        <v>photobooks</v>
      </c>
    </row>
    <row r="520" spans="1:20" ht="29.5" hidden="1" x14ac:dyDescent="0.7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 s="9">
        <f>(((I520/60)/60)/24)+DATE(1970,1,1)</f>
        <v>42461.166666666672</v>
      </c>
      <c r="K520">
        <v>1456852647</v>
      </c>
      <c r="L520" s="9">
        <f>(((K520/60)/60)/24)+DATE(1970,1,1)</f>
        <v>42430.720451388886</v>
      </c>
      <c r="M520" t="b">
        <v>0</v>
      </c>
      <c r="N520">
        <v>138</v>
      </c>
      <c r="O520" t="b">
        <v>1</v>
      </c>
      <c r="P520" t="s">
        <v>8285</v>
      </c>
      <c r="Q520">
        <f>D520/E520*100</f>
        <v>35.666518056174766</v>
      </c>
      <c r="R520">
        <f>E520/N520</f>
        <v>81.268115942028984</v>
      </c>
      <c r="S520" t="str">
        <f>LEFT(P520,FIND("/",P520)-1)</f>
        <v>photography</v>
      </c>
      <c r="T520" t="str">
        <f>RIGHT(P520,LEN(P520)-FIND("/",P520))</f>
        <v>photobooks</v>
      </c>
    </row>
    <row r="521" spans="1:20" ht="44.25" hidden="1" x14ac:dyDescent="0.7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 s="9">
        <f>(((I521/60)/60)/24)+DATE(1970,1,1)</f>
        <v>42684.218854166669</v>
      </c>
      <c r="K521">
        <v>1476159309</v>
      </c>
      <c r="L521" s="9">
        <f>(((K521/60)/60)/24)+DATE(1970,1,1)</f>
        <v>42654.177187499998</v>
      </c>
      <c r="M521" t="b">
        <v>0</v>
      </c>
      <c r="N521">
        <v>191</v>
      </c>
      <c r="O521" t="b">
        <v>1</v>
      </c>
      <c r="P521" t="s">
        <v>8285</v>
      </c>
      <c r="Q521">
        <f>D521/E521*100</f>
        <v>89.20124341127179</v>
      </c>
      <c r="R521">
        <f>E521/N521</f>
        <v>116.21465968586388</v>
      </c>
      <c r="S521" t="str">
        <f>LEFT(P521,FIND("/",P521)-1)</f>
        <v>photography</v>
      </c>
      <c r="T521" t="str">
        <f>RIGHT(P521,LEN(P521)-FIND("/",P521))</f>
        <v>photobooks</v>
      </c>
    </row>
    <row r="522" spans="1:20" ht="44.25" hidden="1" x14ac:dyDescent="0.7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 s="9">
        <f>(((I522/60)/60)/24)+DATE(1970,1,1)</f>
        <v>41386.875</v>
      </c>
      <c r="K522">
        <v>1363981723</v>
      </c>
      <c r="L522" s="9">
        <f>(((K522/60)/60)/24)+DATE(1970,1,1)</f>
        <v>41355.825497685182</v>
      </c>
      <c r="M522" t="b">
        <v>1</v>
      </c>
      <c r="N522">
        <v>45</v>
      </c>
      <c r="O522" t="b">
        <v>1</v>
      </c>
      <c r="P522" t="s">
        <v>8276</v>
      </c>
      <c r="Q522">
        <f>D522/E522*100</f>
        <v>96.339113680154142</v>
      </c>
      <c r="R522">
        <f>E522/N522</f>
        <v>46.133333333333333</v>
      </c>
      <c r="S522" t="str">
        <f>LEFT(P522,FIND("/",P522)-1)</f>
        <v>music</v>
      </c>
      <c r="T522" t="str">
        <f>RIGHT(P522,LEN(P522)-FIND("/",P522))</f>
        <v>rock</v>
      </c>
    </row>
    <row r="523" spans="1:20" ht="44.25" hidden="1" x14ac:dyDescent="0.7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 s="9">
        <f>(((I523/60)/60)/24)+DATE(1970,1,1)</f>
        <v>41804.599930555552</v>
      </c>
      <c r="K523">
        <v>1400163834</v>
      </c>
      <c r="L523" s="9">
        <f>(((K523/60)/60)/24)+DATE(1970,1,1)</f>
        <v>41774.599930555552</v>
      </c>
      <c r="M523" t="b">
        <v>1</v>
      </c>
      <c r="N523">
        <v>17</v>
      </c>
      <c r="O523" t="b">
        <v>1</v>
      </c>
      <c r="P523" t="s">
        <v>8276</v>
      </c>
      <c r="Q523">
        <f>D523/E523*100</f>
        <v>83.160083160083161</v>
      </c>
      <c r="R523">
        <f>E523/N523</f>
        <v>141.47058823529412</v>
      </c>
      <c r="S523" t="str">
        <f>LEFT(P523,FIND("/",P523)-1)</f>
        <v>music</v>
      </c>
      <c r="T523" t="str">
        <f>RIGHT(P523,LEN(P523)-FIND("/",P523))</f>
        <v>rock</v>
      </c>
    </row>
    <row r="524" spans="1:20" ht="44.25" hidden="1" x14ac:dyDescent="0.7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 s="9">
        <f>(((I524/60)/60)/24)+DATE(1970,1,1)</f>
        <v>40883.085057870368</v>
      </c>
      <c r="K524">
        <v>1319245349</v>
      </c>
      <c r="L524" s="9">
        <f>(((K524/60)/60)/24)+DATE(1970,1,1)</f>
        <v>40838.043391203704</v>
      </c>
      <c r="M524" t="b">
        <v>1</v>
      </c>
      <c r="N524">
        <v>31</v>
      </c>
      <c r="O524" t="b">
        <v>1</v>
      </c>
      <c r="P524" t="s">
        <v>8276</v>
      </c>
      <c r="Q524">
        <f>D524/E524*100</f>
        <v>85.470085470085465</v>
      </c>
      <c r="R524">
        <f>E524/N524</f>
        <v>75.483870967741936</v>
      </c>
      <c r="S524" t="str">
        <f>LEFT(P524,FIND("/",P524)-1)</f>
        <v>music</v>
      </c>
      <c r="T524" t="str">
        <f>RIGHT(P524,LEN(P524)-FIND("/",P524))</f>
        <v>rock</v>
      </c>
    </row>
    <row r="525" spans="1:20" ht="29.5" hidden="1" x14ac:dyDescent="0.7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 s="9">
        <f>(((I525/60)/60)/24)+DATE(1970,1,1)</f>
        <v>41400.292303240742</v>
      </c>
      <c r="K525">
        <v>1365231655</v>
      </c>
      <c r="L525" s="9">
        <f>(((K525/60)/60)/24)+DATE(1970,1,1)</f>
        <v>41370.292303240742</v>
      </c>
      <c r="M525" t="b">
        <v>1</v>
      </c>
      <c r="N525">
        <v>50</v>
      </c>
      <c r="O525" t="b">
        <v>1</v>
      </c>
      <c r="P525" t="s">
        <v>8276</v>
      </c>
      <c r="Q525">
        <f>D525/E525*100</f>
        <v>81.871345029239762</v>
      </c>
      <c r="R525">
        <f>E525/N525</f>
        <v>85.5</v>
      </c>
      <c r="S525" t="str">
        <f>LEFT(P525,FIND("/",P525)-1)</f>
        <v>music</v>
      </c>
      <c r="T525" t="str">
        <f>RIGHT(P525,LEN(P525)-FIND("/",P525))</f>
        <v>rock</v>
      </c>
    </row>
    <row r="526" spans="1:20" ht="44.25" hidden="1" x14ac:dyDescent="0.7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 s="9">
        <f>(((I526/60)/60)/24)+DATE(1970,1,1)</f>
        <v>41803.290972222225</v>
      </c>
      <c r="K526">
        <v>1399563953</v>
      </c>
      <c r="L526" s="9">
        <f>(((K526/60)/60)/24)+DATE(1970,1,1)</f>
        <v>41767.656863425924</v>
      </c>
      <c r="M526" t="b">
        <v>1</v>
      </c>
      <c r="N526">
        <v>59</v>
      </c>
      <c r="O526" t="b">
        <v>1</v>
      </c>
      <c r="P526" t="s">
        <v>8276</v>
      </c>
      <c r="Q526">
        <f>D526/E526*100</f>
        <v>65.945660775520977</v>
      </c>
      <c r="R526">
        <f>E526/N526</f>
        <v>64.254237288135599</v>
      </c>
      <c r="S526" t="str">
        <f>LEFT(P526,FIND("/",P526)-1)</f>
        <v>music</v>
      </c>
      <c r="T526" t="str">
        <f>RIGHT(P526,LEN(P526)-FIND("/",P526))</f>
        <v>rock</v>
      </c>
    </row>
    <row r="527" spans="1:20" ht="44.25" hidden="1" x14ac:dyDescent="0.7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 s="9">
        <f>(((I527/60)/60)/24)+DATE(1970,1,1)</f>
        <v>41097.74086805556</v>
      </c>
      <c r="K527">
        <v>1339091211</v>
      </c>
      <c r="L527" s="9">
        <f>(((K527/60)/60)/24)+DATE(1970,1,1)</f>
        <v>41067.74086805556</v>
      </c>
      <c r="M527" t="b">
        <v>1</v>
      </c>
      <c r="N527">
        <v>81</v>
      </c>
      <c r="O527" t="b">
        <v>1</v>
      </c>
      <c r="P527" t="s">
        <v>8276</v>
      </c>
      <c r="Q527">
        <f>D527/E527*100</f>
        <v>95.748755266181547</v>
      </c>
      <c r="R527">
        <f>E527/N527</f>
        <v>64.46913580246914</v>
      </c>
      <c r="S527" t="str">
        <f>LEFT(P527,FIND("/",P527)-1)</f>
        <v>music</v>
      </c>
      <c r="T527" t="str">
        <f>RIGHT(P527,LEN(P527)-FIND("/",P527))</f>
        <v>rock</v>
      </c>
    </row>
    <row r="528" spans="1:20" ht="59" hidden="1" x14ac:dyDescent="0.7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 s="9">
        <f>(((I528/60)/60)/24)+DATE(1970,1,1)</f>
        <v>41888.64271990741</v>
      </c>
      <c r="K528">
        <v>1406129131</v>
      </c>
      <c r="L528" s="9">
        <f>(((K528/60)/60)/24)+DATE(1970,1,1)</f>
        <v>41843.64271990741</v>
      </c>
      <c r="M528" t="b">
        <v>1</v>
      </c>
      <c r="N528">
        <v>508</v>
      </c>
      <c r="O528" t="b">
        <v>1</v>
      </c>
      <c r="P528" t="s">
        <v>8276</v>
      </c>
      <c r="Q528">
        <f>D528/E528*100</f>
        <v>49.961696033041335</v>
      </c>
      <c r="R528">
        <f>E528/N528</f>
        <v>118.2007874015748</v>
      </c>
      <c r="S528" t="str">
        <f>LEFT(P528,FIND("/",P528)-1)</f>
        <v>music</v>
      </c>
      <c r="T528" t="str">
        <f>RIGHT(P528,LEN(P528)-FIND("/",P528))</f>
        <v>rock</v>
      </c>
    </row>
    <row r="529" spans="1:20" ht="29.5" hidden="1" x14ac:dyDescent="0.7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 s="9">
        <f>(((I529/60)/60)/24)+DATE(1970,1,1)</f>
        <v>40811.814432870371</v>
      </c>
      <c r="K529">
        <v>1311795167</v>
      </c>
      <c r="L529" s="9">
        <f>(((K529/60)/60)/24)+DATE(1970,1,1)</f>
        <v>40751.814432870371</v>
      </c>
      <c r="M529" t="b">
        <v>1</v>
      </c>
      <c r="N529">
        <v>74</v>
      </c>
      <c r="O529" t="b">
        <v>1</v>
      </c>
      <c r="P529" t="s">
        <v>8276</v>
      </c>
      <c r="Q529">
        <f>D529/E529*100</f>
        <v>98.231827111984288</v>
      </c>
      <c r="R529">
        <f>E529/N529</f>
        <v>82.540540540540547</v>
      </c>
      <c r="S529" t="str">
        <f>LEFT(P529,FIND("/",P529)-1)</f>
        <v>music</v>
      </c>
      <c r="T529" t="str">
        <f>RIGHT(P529,LEN(P529)-FIND("/",P529))</f>
        <v>rock</v>
      </c>
    </row>
    <row r="530" spans="1:20" ht="44.25" hidden="1" x14ac:dyDescent="0.7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 s="9">
        <f>(((I530/60)/60)/24)+DATE(1970,1,1)</f>
        <v>41571.988067129627</v>
      </c>
      <c r="K530">
        <v>1380238969</v>
      </c>
      <c r="L530" s="9">
        <f>(((K530/60)/60)/24)+DATE(1970,1,1)</f>
        <v>41543.988067129627</v>
      </c>
      <c r="M530" t="b">
        <v>1</v>
      </c>
      <c r="N530">
        <v>141</v>
      </c>
      <c r="O530" t="b">
        <v>1</v>
      </c>
      <c r="P530" t="s">
        <v>8276</v>
      </c>
      <c r="Q530">
        <f>D530/E530*100</f>
        <v>72.644250726442507</v>
      </c>
      <c r="R530">
        <f>E530/N530</f>
        <v>34.170212765957444</v>
      </c>
      <c r="S530" t="str">
        <f>LEFT(P530,FIND("/",P530)-1)</f>
        <v>music</v>
      </c>
      <c r="T530" t="str">
        <f>RIGHT(P530,LEN(P530)-FIND("/",P530))</f>
        <v>rock</v>
      </c>
    </row>
    <row r="531" spans="1:20" ht="59" hidden="1" x14ac:dyDescent="0.7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 s="9">
        <f>(((I531/60)/60)/24)+DATE(1970,1,1)</f>
        <v>41885.783645833333</v>
      </c>
      <c r="K531">
        <v>1407178107</v>
      </c>
      <c r="L531" s="9">
        <f>(((K531/60)/60)/24)+DATE(1970,1,1)</f>
        <v>41855.783645833333</v>
      </c>
      <c r="M531" t="b">
        <v>1</v>
      </c>
      <c r="N531">
        <v>711</v>
      </c>
      <c r="O531" t="b">
        <v>1</v>
      </c>
      <c r="P531" t="s">
        <v>8276</v>
      </c>
      <c r="Q531">
        <f>D531/E531*100</f>
        <v>3.2912795573360645E-2</v>
      </c>
      <c r="R531">
        <f>E531/N531</f>
        <v>42.73322081575246</v>
      </c>
      <c r="S531" t="str">
        <f>LEFT(P531,FIND("/",P531)-1)</f>
        <v>music</v>
      </c>
      <c r="T531" t="str">
        <f>RIGHT(P531,LEN(P531)-FIND("/",P531))</f>
        <v>rock</v>
      </c>
    </row>
    <row r="532" spans="1:20" ht="44.25" hidden="1" x14ac:dyDescent="0.7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 s="9">
        <f>(((I532/60)/60)/24)+DATE(1970,1,1)</f>
        <v>40544.207638888889</v>
      </c>
      <c r="K532">
        <v>1288968886</v>
      </c>
      <c r="L532" s="9">
        <f>(((K532/60)/60)/24)+DATE(1970,1,1)</f>
        <v>40487.621365740742</v>
      </c>
      <c r="M532" t="b">
        <v>1</v>
      </c>
      <c r="N532">
        <v>141</v>
      </c>
      <c r="O532" t="b">
        <v>1</v>
      </c>
      <c r="P532" t="s">
        <v>8276</v>
      </c>
      <c r="Q532">
        <f>D532/E532*100</f>
        <v>50.288973954814985</v>
      </c>
      <c r="R532">
        <f>E532/N532</f>
        <v>94.489361702127653</v>
      </c>
      <c r="S532" t="str">
        <f>LEFT(P532,FIND("/",P532)-1)</f>
        <v>music</v>
      </c>
      <c r="T532" t="str">
        <f>RIGHT(P532,LEN(P532)-FIND("/",P532))</f>
        <v>rock</v>
      </c>
    </row>
    <row r="533" spans="1:20" ht="44.25" hidden="1" x14ac:dyDescent="0.7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 s="9">
        <f>(((I533/60)/60)/24)+DATE(1970,1,1)</f>
        <v>41609.887175925927</v>
      </c>
      <c r="K533">
        <v>1383337052</v>
      </c>
      <c r="L533" s="9">
        <f>(((K533/60)/60)/24)+DATE(1970,1,1)</f>
        <v>41579.845509259263</v>
      </c>
      <c r="M533" t="b">
        <v>1</v>
      </c>
      <c r="N533">
        <v>109</v>
      </c>
      <c r="O533" t="b">
        <v>1</v>
      </c>
      <c r="P533" t="s">
        <v>8276</v>
      </c>
      <c r="Q533">
        <f>D533/E533*100</f>
        <v>49.41525284137704</v>
      </c>
      <c r="R533">
        <f>E533/N533</f>
        <v>55.697247706422019</v>
      </c>
      <c r="S533" t="str">
        <f>LEFT(P533,FIND("/",P533)-1)</f>
        <v>music</v>
      </c>
      <c r="T533" t="str">
        <f>RIGHT(P533,LEN(P533)-FIND("/",P533))</f>
        <v>rock</v>
      </c>
    </row>
    <row r="534" spans="1:20" ht="44.25" hidden="1" x14ac:dyDescent="0.7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 s="9">
        <f>(((I534/60)/60)/24)+DATE(1970,1,1)</f>
        <v>40951.919340277782</v>
      </c>
      <c r="K534">
        <v>1326492231</v>
      </c>
      <c r="L534" s="9">
        <f>(((K534/60)/60)/24)+DATE(1970,1,1)</f>
        <v>40921.919340277782</v>
      </c>
      <c r="M534" t="b">
        <v>1</v>
      </c>
      <c r="N534">
        <v>361</v>
      </c>
      <c r="O534" t="b">
        <v>1</v>
      </c>
      <c r="P534" t="s">
        <v>8276</v>
      </c>
      <c r="Q534">
        <f>D534/E534*100</f>
        <v>84.77179292059455</v>
      </c>
      <c r="R534">
        <f>E534/N534</f>
        <v>98.030831024930734</v>
      </c>
      <c r="S534" t="str">
        <f>LEFT(P534,FIND("/",P534)-1)</f>
        <v>music</v>
      </c>
      <c r="T534" t="str">
        <f>RIGHT(P534,LEN(P534)-FIND("/",P534))</f>
        <v>rock</v>
      </c>
    </row>
    <row r="535" spans="1:20" ht="44.25" hidden="1" x14ac:dyDescent="0.7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 s="9">
        <f>(((I535/60)/60)/24)+DATE(1970,1,1)</f>
        <v>40636.043865740743</v>
      </c>
      <c r="K535">
        <v>1297562590</v>
      </c>
      <c r="L535" s="9">
        <f>(((K535/60)/60)/24)+DATE(1970,1,1)</f>
        <v>40587.085532407407</v>
      </c>
      <c r="M535" t="b">
        <v>1</v>
      </c>
      <c r="N535">
        <v>176</v>
      </c>
      <c r="O535" t="b">
        <v>1</v>
      </c>
      <c r="P535" t="s">
        <v>8276</v>
      </c>
      <c r="Q535">
        <f>D535/E535*100</f>
        <v>33.929673041332507</v>
      </c>
      <c r="R535">
        <f>E535/N535</f>
        <v>92.102272727272734</v>
      </c>
      <c r="S535" t="str">
        <f>LEFT(P535,FIND("/",P535)-1)</f>
        <v>music</v>
      </c>
      <c r="T535" t="str">
        <f>RIGHT(P535,LEN(P535)-FIND("/",P535))</f>
        <v>rock</v>
      </c>
    </row>
    <row r="536" spans="1:20" ht="44.25" hidden="1" x14ac:dyDescent="0.7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 s="9">
        <f>(((I536/60)/60)/24)+DATE(1970,1,1)</f>
        <v>41517.611250000002</v>
      </c>
      <c r="K536">
        <v>1375368012</v>
      </c>
      <c r="L536" s="9">
        <f>(((K536/60)/60)/24)+DATE(1970,1,1)</f>
        <v>41487.611250000002</v>
      </c>
      <c r="M536" t="b">
        <v>1</v>
      </c>
      <c r="N536">
        <v>670</v>
      </c>
      <c r="O536" t="b">
        <v>1</v>
      </c>
      <c r="P536" t="s">
        <v>8276</v>
      </c>
      <c r="Q536">
        <f>D536/E536*100</f>
        <v>46.916124915746451</v>
      </c>
      <c r="R536">
        <f>E536/N536</f>
        <v>38.175462686567165</v>
      </c>
      <c r="S536" t="str">
        <f>LEFT(P536,FIND("/",P536)-1)</f>
        <v>music</v>
      </c>
      <c r="T536" t="str">
        <f>RIGHT(P536,LEN(P536)-FIND("/",P536))</f>
        <v>rock</v>
      </c>
    </row>
    <row r="537" spans="1:20" ht="44.25" hidden="1" x14ac:dyDescent="0.7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 s="9">
        <f>(((I537/60)/60)/24)+DATE(1970,1,1)</f>
        <v>41799.165972222225</v>
      </c>
      <c r="K537">
        <v>1399504664</v>
      </c>
      <c r="L537" s="9">
        <f>(((K537/60)/60)/24)+DATE(1970,1,1)</f>
        <v>41766.970648148148</v>
      </c>
      <c r="M537" t="b">
        <v>1</v>
      </c>
      <c r="N537">
        <v>96</v>
      </c>
      <c r="O537" t="b">
        <v>1</v>
      </c>
      <c r="P537" t="s">
        <v>8276</v>
      </c>
      <c r="Q537">
        <f>D537/E537*100</f>
        <v>95.93246354566385</v>
      </c>
      <c r="R537">
        <f>E537/N537</f>
        <v>27.145833333333332</v>
      </c>
      <c r="S537" t="str">
        <f>LEFT(P537,FIND("/",P537)-1)</f>
        <v>music</v>
      </c>
      <c r="T537" t="str">
        <f>RIGHT(P537,LEN(P537)-FIND("/",P537))</f>
        <v>rock</v>
      </c>
    </row>
    <row r="538" spans="1:20" ht="44.25" hidden="1" x14ac:dyDescent="0.7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 s="9">
        <f>(((I538/60)/60)/24)+DATE(1970,1,1)</f>
        <v>41696.842824074076</v>
      </c>
      <c r="K538">
        <v>1390853620</v>
      </c>
      <c r="L538" s="9">
        <f>(((K538/60)/60)/24)+DATE(1970,1,1)</f>
        <v>41666.842824074076</v>
      </c>
      <c r="M538" t="b">
        <v>1</v>
      </c>
      <c r="N538">
        <v>74</v>
      </c>
      <c r="O538" t="b">
        <v>1</v>
      </c>
      <c r="P538" t="s">
        <v>8276</v>
      </c>
      <c r="Q538">
        <f>D538/E538*100</f>
        <v>87.976539589442808</v>
      </c>
      <c r="R538">
        <f>E538/N538</f>
        <v>50.689189189189186</v>
      </c>
      <c r="S538" t="str">
        <f>LEFT(P538,FIND("/",P538)-1)</f>
        <v>music</v>
      </c>
      <c r="T538" t="str">
        <f>RIGHT(P538,LEN(P538)-FIND("/",P538))</f>
        <v>rock</v>
      </c>
    </row>
    <row r="539" spans="1:20" ht="44.25" hidden="1" x14ac:dyDescent="0.7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 s="9">
        <f>(((I539/60)/60)/24)+DATE(1970,1,1)</f>
        <v>41668.342905092592</v>
      </c>
      <c r="K539">
        <v>1388391227</v>
      </c>
      <c r="L539" s="9">
        <f>(((K539/60)/60)/24)+DATE(1970,1,1)</f>
        <v>41638.342905092592</v>
      </c>
      <c r="M539" t="b">
        <v>1</v>
      </c>
      <c r="N539">
        <v>52</v>
      </c>
      <c r="O539" t="b">
        <v>1</v>
      </c>
      <c r="P539" t="s">
        <v>8276</v>
      </c>
      <c r="Q539">
        <f>D539/E539*100</f>
        <v>98.76543209876543</v>
      </c>
      <c r="R539">
        <f>E539/N539</f>
        <v>38.942307692307693</v>
      </c>
      <c r="S539" t="str">
        <f>LEFT(P539,FIND("/",P539)-1)</f>
        <v>music</v>
      </c>
      <c r="T539" t="str">
        <f>RIGHT(P539,LEN(P539)-FIND("/",P539))</f>
        <v>rock</v>
      </c>
    </row>
    <row r="540" spans="1:20" ht="44.25" hidden="1" x14ac:dyDescent="0.7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 s="9">
        <f>(((I540/60)/60)/24)+DATE(1970,1,1)</f>
        <v>41686.762638888889</v>
      </c>
      <c r="K540">
        <v>1389982692</v>
      </c>
      <c r="L540" s="9">
        <f>(((K540/60)/60)/24)+DATE(1970,1,1)</f>
        <v>41656.762638888889</v>
      </c>
      <c r="M540" t="b">
        <v>1</v>
      </c>
      <c r="N540">
        <v>105</v>
      </c>
      <c r="O540" t="b">
        <v>1</v>
      </c>
      <c r="P540" t="s">
        <v>8276</v>
      </c>
      <c r="Q540">
        <f>D540/E540*100</f>
        <v>79.73503434739942</v>
      </c>
      <c r="R540">
        <f>E540/N540</f>
        <v>77.638095238095232</v>
      </c>
      <c r="S540" t="str">
        <f>LEFT(P540,FIND("/",P540)-1)</f>
        <v>music</v>
      </c>
      <c r="T540" t="str">
        <f>RIGHT(P540,LEN(P540)-FIND("/",P540))</f>
        <v>rock</v>
      </c>
    </row>
    <row r="541" spans="1:20" ht="29.5" hidden="1" x14ac:dyDescent="0.7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 s="9">
        <f>(((I541/60)/60)/24)+DATE(1970,1,1)</f>
        <v>41727.041666666664</v>
      </c>
      <c r="K541">
        <v>1393034470</v>
      </c>
      <c r="L541" s="9">
        <f>(((K541/60)/60)/24)+DATE(1970,1,1)</f>
        <v>41692.084143518521</v>
      </c>
      <c r="M541" t="b">
        <v>1</v>
      </c>
      <c r="N541">
        <v>41</v>
      </c>
      <c r="O541" t="b">
        <v>1</v>
      </c>
      <c r="P541" t="s">
        <v>8276</v>
      </c>
      <c r="Q541">
        <f>D541/E541*100</f>
        <v>84.033613445378151</v>
      </c>
      <c r="R541">
        <f>E541/N541</f>
        <v>43.536585365853661</v>
      </c>
      <c r="S541" t="str">
        <f>LEFT(P541,FIND("/",P541)-1)</f>
        <v>music</v>
      </c>
      <c r="T541" t="str">
        <f>RIGHT(P541,LEN(P541)-FIND("/",P541))</f>
        <v>rock</v>
      </c>
    </row>
    <row r="542" spans="1:20" ht="44.25" hidden="1" x14ac:dyDescent="0.7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 s="9">
        <f>(((I542/60)/60)/24)+DATE(1970,1,1)</f>
        <v>41576.662997685184</v>
      </c>
      <c r="K542">
        <v>1380556483</v>
      </c>
      <c r="L542" s="9">
        <f>(((K542/60)/60)/24)+DATE(1970,1,1)</f>
        <v>41547.662997685184</v>
      </c>
      <c r="M542" t="b">
        <v>1</v>
      </c>
      <c r="N542">
        <v>34</v>
      </c>
      <c r="O542" t="b">
        <v>1</v>
      </c>
      <c r="P542" t="s">
        <v>8276</v>
      </c>
      <c r="Q542">
        <f>D542/E542*100</f>
        <v>60.0739371534196</v>
      </c>
      <c r="R542">
        <f>E542/N542</f>
        <v>31.823529411764707</v>
      </c>
      <c r="S542" t="str">
        <f>LEFT(P542,FIND("/",P542)-1)</f>
        <v>music</v>
      </c>
      <c r="T542" t="str">
        <f>RIGHT(P542,LEN(P542)-FIND("/",P542))</f>
        <v>rock</v>
      </c>
    </row>
    <row r="543" spans="1:20" ht="59" hidden="1" x14ac:dyDescent="0.7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 s="9">
        <f>(((I543/60)/60)/24)+DATE(1970,1,1)</f>
        <v>40512.655266203699</v>
      </c>
      <c r="K543">
        <v>1287071015</v>
      </c>
      <c r="L543" s="9">
        <f>(((K543/60)/60)/24)+DATE(1970,1,1)</f>
        <v>40465.655266203699</v>
      </c>
      <c r="M543" t="b">
        <v>1</v>
      </c>
      <c r="N543">
        <v>66</v>
      </c>
      <c r="O543" t="b">
        <v>1</v>
      </c>
      <c r="P543" t="s">
        <v>8276</v>
      </c>
      <c r="Q543">
        <f>D543/E543*100</f>
        <v>83.929432133462171</v>
      </c>
      <c r="R543">
        <f>E543/N543</f>
        <v>63.184393939393942</v>
      </c>
      <c r="S543" t="str">
        <f>LEFT(P543,FIND("/",P543)-1)</f>
        <v>music</v>
      </c>
      <c r="T543" t="str">
        <f>RIGHT(P543,LEN(P543)-FIND("/",P543))</f>
        <v>rock</v>
      </c>
    </row>
    <row r="544" spans="1:20" ht="29.5" hidden="1" x14ac:dyDescent="0.7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 s="9">
        <f>(((I544/60)/60)/24)+DATE(1970,1,1)</f>
        <v>41650.87667824074</v>
      </c>
      <c r="K544">
        <v>1386882145</v>
      </c>
      <c r="L544" s="9">
        <f>(((K544/60)/60)/24)+DATE(1970,1,1)</f>
        <v>41620.87667824074</v>
      </c>
      <c r="M544" t="b">
        <v>1</v>
      </c>
      <c r="N544">
        <v>50</v>
      </c>
      <c r="O544" t="b">
        <v>1</v>
      </c>
      <c r="P544" t="s">
        <v>8276</v>
      </c>
      <c r="Q544">
        <f>D544/E544*100</f>
        <v>99.528548978522792</v>
      </c>
      <c r="R544">
        <f>E544/N544</f>
        <v>190.9</v>
      </c>
      <c r="S544" t="str">
        <f>LEFT(P544,FIND("/",P544)-1)</f>
        <v>music</v>
      </c>
      <c r="T544" t="str">
        <f>RIGHT(P544,LEN(P544)-FIND("/",P544))</f>
        <v>rock</v>
      </c>
    </row>
    <row r="545" spans="1:20" ht="44.25" hidden="1" x14ac:dyDescent="0.7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 s="9">
        <f>(((I545/60)/60)/24)+DATE(1970,1,1)</f>
        <v>41479.585162037038</v>
      </c>
      <c r="K545">
        <v>1372082558</v>
      </c>
      <c r="L545" s="9">
        <f>(((K545/60)/60)/24)+DATE(1970,1,1)</f>
        <v>41449.585162037038</v>
      </c>
      <c r="M545" t="b">
        <v>1</v>
      </c>
      <c r="N545">
        <v>159</v>
      </c>
      <c r="O545" t="b">
        <v>1</v>
      </c>
      <c r="P545" t="s">
        <v>8276</v>
      </c>
      <c r="Q545">
        <f>D545/E545*100</f>
        <v>98.231827111984288</v>
      </c>
      <c r="R545">
        <f>E545/N545</f>
        <v>140.85534591194968</v>
      </c>
      <c r="S545" t="str">
        <f>LEFT(P545,FIND("/",P545)-1)</f>
        <v>music</v>
      </c>
      <c r="T545" t="str">
        <f>RIGHT(P545,LEN(P545)-FIND("/",P545))</f>
        <v>rock</v>
      </c>
    </row>
    <row r="546" spans="1:20" ht="29.5" hidden="1" x14ac:dyDescent="0.7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 s="9">
        <f>(((I546/60)/60)/24)+DATE(1970,1,1)</f>
        <v>41537.845451388886</v>
      </c>
      <c r="K546">
        <v>1377116247</v>
      </c>
      <c r="L546" s="9">
        <f>(((K546/60)/60)/24)+DATE(1970,1,1)</f>
        <v>41507.845451388886</v>
      </c>
      <c r="M546" t="b">
        <v>1</v>
      </c>
      <c r="N546">
        <v>182</v>
      </c>
      <c r="O546" t="b">
        <v>1</v>
      </c>
      <c r="P546" t="s">
        <v>8276</v>
      </c>
      <c r="Q546">
        <f>D546/E546*100</f>
        <v>85.714285714285708</v>
      </c>
      <c r="R546">
        <f>E546/N546</f>
        <v>76.92307692307692</v>
      </c>
      <c r="S546" t="str">
        <f>LEFT(P546,FIND("/",P546)-1)</f>
        <v>music</v>
      </c>
      <c r="T546" t="str">
        <f>RIGHT(P546,LEN(P546)-FIND("/",P546))</f>
        <v>rock</v>
      </c>
    </row>
    <row r="547" spans="1:20" ht="44.25" hidden="1" x14ac:dyDescent="0.7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 s="9">
        <f>(((I547/60)/60)/24)+DATE(1970,1,1)</f>
        <v>42476</v>
      </c>
      <c r="K547">
        <v>1458157512</v>
      </c>
      <c r="L547" s="9">
        <f>(((K547/60)/60)/24)+DATE(1970,1,1)</f>
        <v>42445.823055555549</v>
      </c>
      <c r="M547" t="b">
        <v>1</v>
      </c>
      <c r="N547">
        <v>206</v>
      </c>
      <c r="O547" t="b">
        <v>1</v>
      </c>
      <c r="P547" t="s">
        <v>8276</v>
      </c>
      <c r="Q547">
        <f>D547/E547*100</f>
        <v>92.039557426808969</v>
      </c>
      <c r="R547">
        <f>E547/N547</f>
        <v>99.15533980582525</v>
      </c>
      <c r="S547" t="str">
        <f>LEFT(P547,FIND("/",P547)-1)</f>
        <v>music</v>
      </c>
      <c r="T547" t="str">
        <f>RIGHT(P547,LEN(P547)-FIND("/",P547))</f>
        <v>rock</v>
      </c>
    </row>
    <row r="548" spans="1:20" ht="29.5" hidden="1" x14ac:dyDescent="0.7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 s="9">
        <f>(((I548/60)/60)/24)+DATE(1970,1,1)</f>
        <v>40993.815300925926</v>
      </c>
      <c r="K548">
        <v>1327523642</v>
      </c>
      <c r="L548" s="9">
        <f>(((K548/60)/60)/24)+DATE(1970,1,1)</f>
        <v>40933.856967592597</v>
      </c>
      <c r="M548" t="b">
        <v>1</v>
      </c>
      <c r="N548">
        <v>169</v>
      </c>
      <c r="O548" t="b">
        <v>1</v>
      </c>
      <c r="P548" t="s">
        <v>8276</v>
      </c>
      <c r="Q548">
        <f>D548/E548*100</f>
        <v>87.168758716875871</v>
      </c>
      <c r="R548">
        <f>E548/N548</f>
        <v>67.881656804733723</v>
      </c>
      <c r="S548" t="str">
        <f>LEFT(P548,FIND("/",P548)-1)</f>
        <v>music</v>
      </c>
      <c r="T548" t="str">
        <f>RIGHT(P548,LEN(P548)-FIND("/",P548))</f>
        <v>rock</v>
      </c>
    </row>
    <row r="549" spans="1:20" ht="44.25" hidden="1" x14ac:dyDescent="0.7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 s="9">
        <f>(((I549/60)/60)/24)+DATE(1970,1,1)</f>
        <v>41591.725219907406</v>
      </c>
      <c r="K549">
        <v>1381767859</v>
      </c>
      <c r="L549" s="9">
        <f>(((K549/60)/60)/24)+DATE(1970,1,1)</f>
        <v>41561.683553240742</v>
      </c>
      <c r="M549" t="b">
        <v>1</v>
      </c>
      <c r="N549">
        <v>31</v>
      </c>
      <c r="O549" t="b">
        <v>1</v>
      </c>
      <c r="P549" t="s">
        <v>8276</v>
      </c>
      <c r="Q549">
        <f>D549/E549*100</f>
        <v>98.231827111984288</v>
      </c>
      <c r="R549">
        <f>E549/N549</f>
        <v>246.29032258064515</v>
      </c>
      <c r="S549" t="str">
        <f>LEFT(P549,FIND("/",P549)-1)</f>
        <v>music</v>
      </c>
      <c r="T549" t="str">
        <f>RIGHT(P549,LEN(P549)-FIND("/",P549))</f>
        <v>rock</v>
      </c>
    </row>
    <row r="550" spans="1:20" ht="59" hidden="1" x14ac:dyDescent="0.7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 s="9">
        <f>(((I550/60)/60)/24)+DATE(1970,1,1)</f>
        <v>40344.166666666664</v>
      </c>
      <c r="K550">
        <v>1270576379</v>
      </c>
      <c r="L550" s="9">
        <f>(((K550/60)/60)/24)+DATE(1970,1,1)</f>
        <v>40274.745127314818</v>
      </c>
      <c r="M550" t="b">
        <v>1</v>
      </c>
      <c r="N550">
        <v>28</v>
      </c>
      <c r="O550" t="b">
        <v>1</v>
      </c>
      <c r="P550" t="s">
        <v>8276</v>
      </c>
      <c r="Q550">
        <f>D550/E550*100</f>
        <v>94.339622641509436</v>
      </c>
      <c r="R550">
        <f>E550/N550</f>
        <v>189.28571428571428</v>
      </c>
      <c r="S550" t="str">
        <f>LEFT(P550,FIND("/",P550)-1)</f>
        <v>music</v>
      </c>
      <c r="T550" t="str">
        <f>RIGHT(P550,LEN(P550)-FIND("/",P550))</f>
        <v>rock</v>
      </c>
    </row>
    <row r="551" spans="1:20" ht="44.25" hidden="1" x14ac:dyDescent="0.7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 s="9">
        <f>(((I551/60)/60)/24)+DATE(1970,1,1)</f>
        <v>41882.730219907404</v>
      </c>
      <c r="K551">
        <v>1406914291</v>
      </c>
      <c r="L551" s="9">
        <f>(((K551/60)/60)/24)+DATE(1970,1,1)</f>
        <v>41852.730219907404</v>
      </c>
      <c r="M551" t="b">
        <v>1</v>
      </c>
      <c r="N551">
        <v>54</v>
      </c>
      <c r="O551" t="b">
        <v>1</v>
      </c>
      <c r="P551" t="s">
        <v>8276</v>
      </c>
      <c r="Q551">
        <f>D551/E551*100</f>
        <v>96.618357487922708</v>
      </c>
      <c r="R551">
        <f>E551/N551</f>
        <v>76.666666666666671</v>
      </c>
      <c r="S551" t="str">
        <f>LEFT(P551,FIND("/",P551)-1)</f>
        <v>music</v>
      </c>
      <c r="T551" t="str">
        <f>RIGHT(P551,LEN(P551)-FIND("/",P551))</f>
        <v>rock</v>
      </c>
    </row>
    <row r="552" spans="1:20" ht="44.25" hidden="1" x14ac:dyDescent="0.7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 s="9">
        <f>(((I552/60)/60)/24)+DATE(1970,1,1)</f>
        <v>41151.690104166664</v>
      </c>
      <c r="K552">
        <v>1343320425</v>
      </c>
      <c r="L552" s="9">
        <f>(((K552/60)/60)/24)+DATE(1970,1,1)</f>
        <v>41116.690104166664</v>
      </c>
      <c r="M552" t="b">
        <v>1</v>
      </c>
      <c r="N552">
        <v>467</v>
      </c>
      <c r="O552" t="b">
        <v>1</v>
      </c>
      <c r="P552" t="s">
        <v>8276</v>
      </c>
      <c r="Q552">
        <f>D552/E552*100</f>
        <v>64.526386646238478</v>
      </c>
      <c r="R552">
        <f>E552/N552</f>
        <v>82.963254817987149</v>
      </c>
      <c r="S552" t="str">
        <f>LEFT(P552,FIND("/",P552)-1)</f>
        <v>music</v>
      </c>
      <c r="T552" t="str">
        <f>RIGHT(P552,LEN(P552)-FIND("/",P552))</f>
        <v>rock</v>
      </c>
    </row>
    <row r="553" spans="1:20" ht="44.25" hidden="1" x14ac:dyDescent="0.7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 s="9">
        <f>(((I553/60)/60)/24)+DATE(1970,1,1)</f>
        <v>41493.867905092593</v>
      </c>
      <c r="K553">
        <v>1372884587</v>
      </c>
      <c r="L553" s="9">
        <f>(((K553/60)/60)/24)+DATE(1970,1,1)</f>
        <v>41458.867905092593</v>
      </c>
      <c r="M553" t="b">
        <v>1</v>
      </c>
      <c r="N553">
        <v>389</v>
      </c>
      <c r="O553" t="b">
        <v>1</v>
      </c>
      <c r="P553" t="s">
        <v>8276</v>
      </c>
      <c r="Q553">
        <f>D553/E553*100</f>
        <v>61.674842009613052</v>
      </c>
      <c r="R553">
        <f>E553/N553</f>
        <v>62.522107969151669</v>
      </c>
      <c r="S553" t="str">
        <f>LEFT(P553,FIND("/",P553)-1)</f>
        <v>music</v>
      </c>
      <c r="T553" t="str">
        <f>RIGHT(P553,LEN(P553)-FIND("/",P553))</f>
        <v>rock</v>
      </c>
    </row>
    <row r="554" spans="1:20" ht="29.5" hidden="1" x14ac:dyDescent="0.7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 s="9">
        <f>(((I554/60)/60)/24)+DATE(1970,1,1)</f>
        <v>40057.166666666664</v>
      </c>
      <c r="K554">
        <v>1247504047</v>
      </c>
      <c r="L554" s="9">
        <f>(((K554/60)/60)/24)+DATE(1970,1,1)</f>
        <v>40007.704247685186</v>
      </c>
      <c r="M554" t="b">
        <v>1</v>
      </c>
      <c r="N554">
        <v>68</v>
      </c>
      <c r="O554" t="b">
        <v>1</v>
      </c>
      <c r="P554" t="s">
        <v>8276</v>
      </c>
      <c r="Q554">
        <f>D554/E554*100</f>
        <v>95.766177301500647</v>
      </c>
      <c r="R554">
        <f>E554/N554</f>
        <v>46.06808823529412</v>
      </c>
      <c r="S554" t="str">
        <f>LEFT(P554,FIND("/",P554)-1)</f>
        <v>music</v>
      </c>
      <c r="T554" t="str">
        <f>RIGHT(P554,LEN(P554)-FIND("/",P554))</f>
        <v>rock</v>
      </c>
    </row>
    <row r="555" spans="1:20" ht="44.25" hidden="1" x14ac:dyDescent="0.7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 s="9">
        <f>(((I555/60)/60)/24)+DATE(1970,1,1)</f>
        <v>41156.561886574076</v>
      </c>
      <c r="K555">
        <v>1343741347</v>
      </c>
      <c r="L555" s="9">
        <f>(((K555/60)/60)/24)+DATE(1970,1,1)</f>
        <v>41121.561886574076</v>
      </c>
      <c r="M555" t="b">
        <v>1</v>
      </c>
      <c r="N555">
        <v>413</v>
      </c>
      <c r="O555" t="b">
        <v>1</v>
      </c>
      <c r="P555" t="s">
        <v>8276</v>
      </c>
      <c r="Q555">
        <f>D555/E555*100</f>
        <v>94.229096060281492</v>
      </c>
      <c r="R555">
        <f>E555/N555</f>
        <v>38.543946731234868</v>
      </c>
      <c r="S555" t="str">
        <f>LEFT(P555,FIND("/",P555)-1)</f>
        <v>music</v>
      </c>
      <c r="T555" t="str">
        <f>RIGHT(P555,LEN(P555)-FIND("/",P555))</f>
        <v>rock</v>
      </c>
    </row>
    <row r="556" spans="1:20" ht="44.25" hidden="1" x14ac:dyDescent="0.7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 s="9">
        <f>(((I556/60)/60)/24)+DATE(1970,1,1)</f>
        <v>41815.083333333336</v>
      </c>
      <c r="K556">
        <v>1401196766</v>
      </c>
      <c r="L556" s="9">
        <f>(((K556/60)/60)/24)+DATE(1970,1,1)</f>
        <v>41786.555162037039</v>
      </c>
      <c r="M556" t="b">
        <v>1</v>
      </c>
      <c r="N556">
        <v>190</v>
      </c>
      <c r="O556" t="b">
        <v>1</v>
      </c>
      <c r="P556" t="s">
        <v>8276</v>
      </c>
      <c r="Q556">
        <f>D556/E556*100</f>
        <v>64.541753549796439</v>
      </c>
      <c r="R556">
        <f>E556/N556</f>
        <v>53.005263157894738</v>
      </c>
      <c r="S556" t="str">
        <f>LEFT(P556,FIND("/",P556)-1)</f>
        <v>music</v>
      </c>
      <c r="T556" t="str">
        <f>RIGHT(P556,LEN(P556)-FIND("/",P556))</f>
        <v>rock</v>
      </c>
    </row>
    <row r="557" spans="1:20" ht="44.25" hidden="1" x14ac:dyDescent="0.7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 s="9">
        <f>(((I557/60)/60)/24)+DATE(1970,1,1)</f>
        <v>41722.057523148149</v>
      </c>
      <c r="K557">
        <v>1392171770</v>
      </c>
      <c r="L557" s="9">
        <f>(((K557/60)/60)/24)+DATE(1970,1,1)</f>
        <v>41682.099189814813</v>
      </c>
      <c r="M557" t="b">
        <v>1</v>
      </c>
      <c r="N557">
        <v>189</v>
      </c>
      <c r="O557" t="b">
        <v>1</v>
      </c>
      <c r="P557" t="s">
        <v>8276</v>
      </c>
      <c r="Q557">
        <f>D557/E557*100</f>
        <v>90.275869381290036</v>
      </c>
      <c r="R557">
        <f>E557/N557</f>
        <v>73.355396825396824</v>
      </c>
      <c r="S557" t="str">
        <f>LEFT(P557,FIND("/",P557)-1)</f>
        <v>music</v>
      </c>
      <c r="T557" t="str">
        <f>RIGHT(P557,LEN(P557)-FIND("/",P557))</f>
        <v>rock</v>
      </c>
    </row>
    <row r="558" spans="1:20" ht="44.25" hidden="1" x14ac:dyDescent="0.7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 s="9">
        <f>(((I558/60)/60)/24)+DATE(1970,1,1)</f>
        <v>40603.757569444446</v>
      </c>
      <c r="K558">
        <v>1291227054</v>
      </c>
      <c r="L558" s="9">
        <f>(((K558/60)/60)/24)+DATE(1970,1,1)</f>
        <v>40513.757569444446</v>
      </c>
      <c r="M558" t="b">
        <v>1</v>
      </c>
      <c r="N558">
        <v>130</v>
      </c>
      <c r="O558" t="b">
        <v>1</v>
      </c>
      <c r="P558" t="s">
        <v>8276</v>
      </c>
      <c r="Q558">
        <f>D558/E558*100</f>
        <v>90.161677920847666</v>
      </c>
      <c r="R558">
        <f>E558/N558</f>
        <v>127.97523076923076</v>
      </c>
      <c r="S558" t="str">
        <f>LEFT(P558,FIND("/",P558)-1)</f>
        <v>music</v>
      </c>
      <c r="T558" t="str">
        <f>RIGHT(P558,LEN(P558)-FIND("/",P558))</f>
        <v>rock</v>
      </c>
    </row>
    <row r="559" spans="1:20" ht="44.25" hidden="1" x14ac:dyDescent="0.7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 s="9">
        <f>(((I559/60)/60)/24)+DATE(1970,1,1)</f>
        <v>41483.743472222224</v>
      </c>
      <c r="K559">
        <v>1373305836</v>
      </c>
      <c r="L559" s="9">
        <f>(((K559/60)/60)/24)+DATE(1970,1,1)</f>
        <v>41463.743472222224</v>
      </c>
      <c r="M559" t="b">
        <v>1</v>
      </c>
      <c r="N559">
        <v>74</v>
      </c>
      <c r="O559" t="b">
        <v>1</v>
      </c>
      <c r="P559" t="s">
        <v>8276</v>
      </c>
      <c r="Q559">
        <f>D559/E559*100</f>
        <v>90.322580645161281</v>
      </c>
      <c r="R559">
        <f>E559/N559</f>
        <v>104.72972972972973</v>
      </c>
      <c r="S559" t="str">
        <f>LEFT(P559,FIND("/",P559)-1)</f>
        <v>music</v>
      </c>
      <c r="T559" t="str">
        <f>RIGHT(P559,LEN(P559)-FIND("/",P559))</f>
        <v>rock</v>
      </c>
    </row>
    <row r="560" spans="1:20" ht="59" hidden="1" x14ac:dyDescent="0.7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 s="9">
        <f>(((I560/60)/60)/24)+DATE(1970,1,1)</f>
        <v>41617.207638888889</v>
      </c>
      <c r="K560">
        <v>1383909855</v>
      </c>
      <c r="L560" s="9">
        <f>(((K560/60)/60)/24)+DATE(1970,1,1)</f>
        <v>41586.475173611114</v>
      </c>
      <c r="M560" t="b">
        <v>1</v>
      </c>
      <c r="N560">
        <v>274</v>
      </c>
      <c r="O560" t="b">
        <v>1</v>
      </c>
      <c r="P560" t="s">
        <v>8276</v>
      </c>
      <c r="Q560">
        <f>D560/E560*100</f>
        <v>80.897422068816738</v>
      </c>
      <c r="R560">
        <f>E560/N560</f>
        <v>67.671532846715323</v>
      </c>
      <c r="S560" t="str">
        <f>LEFT(P560,FIND("/",P560)-1)</f>
        <v>music</v>
      </c>
      <c r="T560" t="str">
        <f>RIGHT(P560,LEN(P560)-FIND("/",P560))</f>
        <v>rock</v>
      </c>
    </row>
    <row r="561" spans="1:20" ht="44.25" hidden="1" x14ac:dyDescent="0.7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 s="9">
        <f>(((I561/60)/60)/24)+DATE(1970,1,1)</f>
        <v>41344.166666666664</v>
      </c>
      <c r="K561">
        <v>1360948389</v>
      </c>
      <c r="L561" s="9">
        <f>(((K561/60)/60)/24)+DATE(1970,1,1)</f>
        <v>41320.717465277776</v>
      </c>
      <c r="M561" t="b">
        <v>1</v>
      </c>
      <c r="N561">
        <v>22</v>
      </c>
      <c r="O561" t="b">
        <v>1</v>
      </c>
      <c r="P561" t="s">
        <v>8276</v>
      </c>
      <c r="Q561">
        <f>D561/E561*100</f>
        <v>47.382136934375737</v>
      </c>
      <c r="R561">
        <f>E561/N561</f>
        <v>95.931818181818187</v>
      </c>
      <c r="S561" t="str">
        <f>LEFT(P561,FIND("/",P561)-1)</f>
        <v>music</v>
      </c>
      <c r="T561" t="str">
        <f>RIGHT(P561,LEN(P561)-FIND("/",P561))</f>
        <v>rock</v>
      </c>
    </row>
    <row r="562" spans="1:20" ht="44.25" hidden="1" x14ac:dyDescent="0.7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 s="9">
        <f>(((I562/60)/60)/24)+DATE(1970,1,1)</f>
        <v>42735.707638888889</v>
      </c>
      <c r="K562">
        <v>1481175482</v>
      </c>
      <c r="L562" s="9">
        <f>(((K562/60)/60)/24)+DATE(1970,1,1)</f>
        <v>42712.23474537037</v>
      </c>
      <c r="M562" t="b">
        <v>0</v>
      </c>
      <c r="N562">
        <v>31</v>
      </c>
      <c r="O562" t="b">
        <v>1</v>
      </c>
      <c r="P562" t="s">
        <v>8271</v>
      </c>
      <c r="Q562">
        <f>D562/E562*100</f>
        <v>99.009900990099013</v>
      </c>
      <c r="R562">
        <f>E562/N562</f>
        <v>65.161290322580641</v>
      </c>
      <c r="S562" t="str">
        <f>LEFT(P562,FIND("/",P562)-1)</f>
        <v>theater</v>
      </c>
      <c r="T562" t="str">
        <f>RIGHT(P562,LEN(P562)-FIND("/",P562))</f>
        <v>plays</v>
      </c>
    </row>
    <row r="563" spans="1:20" ht="44.25" hidden="1" x14ac:dyDescent="0.7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 s="9">
        <f>(((I563/60)/60)/24)+DATE(1970,1,1)</f>
        <v>42175.583043981482</v>
      </c>
      <c r="K563">
        <v>1433512775</v>
      </c>
      <c r="L563" s="9">
        <f>(((K563/60)/60)/24)+DATE(1970,1,1)</f>
        <v>42160.583043981482</v>
      </c>
      <c r="M563" t="b">
        <v>0</v>
      </c>
      <c r="N563">
        <v>63</v>
      </c>
      <c r="O563" t="b">
        <v>1</v>
      </c>
      <c r="P563" t="s">
        <v>8271</v>
      </c>
      <c r="Q563">
        <f>D563/E563*100</f>
        <v>98.376783079193302</v>
      </c>
      <c r="R563">
        <f>E563/N563</f>
        <v>32.269841269841272</v>
      </c>
      <c r="S563" t="str">
        <f>LEFT(P563,FIND("/",P563)-1)</f>
        <v>theater</v>
      </c>
      <c r="T563" t="str">
        <f>RIGHT(P563,LEN(P563)-FIND("/",P563))</f>
        <v>plays</v>
      </c>
    </row>
    <row r="564" spans="1:20" ht="44.25" hidden="1" x14ac:dyDescent="0.7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 s="9">
        <f>(((I564/60)/60)/24)+DATE(1970,1,1)</f>
        <v>42052.583333333328</v>
      </c>
      <c r="K564">
        <v>1423041227</v>
      </c>
      <c r="L564" s="9">
        <f>(((K564/60)/60)/24)+DATE(1970,1,1)</f>
        <v>42039.384571759263</v>
      </c>
      <c r="M564" t="b">
        <v>0</v>
      </c>
      <c r="N564">
        <v>20</v>
      </c>
      <c r="O564" t="b">
        <v>1</v>
      </c>
      <c r="P564" t="s">
        <v>8271</v>
      </c>
      <c r="Q564">
        <f>D564/E564*100</f>
        <v>92.307692307692307</v>
      </c>
      <c r="R564">
        <f>E564/N564</f>
        <v>81.25</v>
      </c>
      <c r="S564" t="str">
        <f>LEFT(P564,FIND("/",P564)-1)</f>
        <v>theater</v>
      </c>
      <c r="T564" t="str">
        <f>RIGHT(P564,LEN(P564)-FIND("/",P564))</f>
        <v>plays</v>
      </c>
    </row>
    <row r="565" spans="1:20" ht="73.75" hidden="1" x14ac:dyDescent="0.7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 s="9">
        <f>(((I565/60)/60)/24)+DATE(1970,1,1)</f>
        <v>42167.621018518519</v>
      </c>
      <c r="K565">
        <v>1428936856</v>
      </c>
      <c r="L565" s="9">
        <f>(((K565/60)/60)/24)+DATE(1970,1,1)</f>
        <v>42107.621018518519</v>
      </c>
      <c r="M565" t="b">
        <v>0</v>
      </c>
      <c r="N565">
        <v>25</v>
      </c>
      <c r="O565" t="b">
        <v>1</v>
      </c>
      <c r="P565" t="s">
        <v>8271</v>
      </c>
      <c r="Q565">
        <f>D565/E565*100</f>
        <v>41.32231404958678</v>
      </c>
      <c r="R565">
        <f>E565/N565</f>
        <v>24.2</v>
      </c>
      <c r="S565" t="str">
        <f>LEFT(P565,FIND("/",P565)-1)</f>
        <v>theater</v>
      </c>
      <c r="T565" t="str">
        <f>RIGHT(P565,LEN(P565)-FIND("/",P565))</f>
        <v>plays</v>
      </c>
    </row>
    <row r="566" spans="1:20" ht="59" hidden="1" x14ac:dyDescent="0.7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 s="9">
        <f>(((I566/60)/60)/24)+DATE(1970,1,1)</f>
        <v>42592.166666666672</v>
      </c>
      <c r="K566">
        <v>1468122163</v>
      </c>
      <c r="L566" s="9">
        <f>(((K566/60)/60)/24)+DATE(1970,1,1)</f>
        <v>42561.154664351852</v>
      </c>
      <c r="M566" t="b">
        <v>0</v>
      </c>
      <c r="N566">
        <v>61</v>
      </c>
      <c r="O566" t="b">
        <v>1</v>
      </c>
      <c r="P566" t="s">
        <v>8271</v>
      </c>
      <c r="Q566">
        <f>D566/E566*100</f>
        <v>99.552015928322547</v>
      </c>
      <c r="R566">
        <f>E566/N566</f>
        <v>65.868852459016395</v>
      </c>
      <c r="S566" t="str">
        <f>LEFT(P566,FIND("/",P566)-1)</f>
        <v>theater</v>
      </c>
      <c r="T566" t="str">
        <f>RIGHT(P566,LEN(P566)-FIND("/",P566))</f>
        <v>plays</v>
      </c>
    </row>
    <row r="567" spans="1:20" ht="44.25" hidden="1" x14ac:dyDescent="0.7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 s="9">
        <f>(((I567/60)/60)/24)+DATE(1970,1,1)</f>
        <v>42739.134780092587</v>
      </c>
      <c r="K567">
        <v>1480907645</v>
      </c>
      <c r="L567" s="9">
        <f>(((K567/60)/60)/24)+DATE(1970,1,1)</f>
        <v>42709.134780092587</v>
      </c>
      <c r="M567" t="b">
        <v>0</v>
      </c>
      <c r="N567">
        <v>52</v>
      </c>
      <c r="O567" t="b">
        <v>1</v>
      </c>
      <c r="P567" t="s">
        <v>8271</v>
      </c>
      <c r="Q567">
        <f>D567/E567*100</f>
        <v>79.957356076759055</v>
      </c>
      <c r="R567">
        <f>E567/N567</f>
        <v>36.07692307692308</v>
      </c>
      <c r="S567" t="str">
        <f>LEFT(P567,FIND("/",P567)-1)</f>
        <v>theater</v>
      </c>
      <c r="T567" t="str">
        <f>RIGHT(P567,LEN(P567)-FIND("/",P567))</f>
        <v>plays</v>
      </c>
    </row>
    <row r="568" spans="1:20" ht="29.5" hidden="1" x14ac:dyDescent="0.7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 s="9">
        <f>(((I568/60)/60)/24)+DATE(1970,1,1)</f>
        <v>42117.290972222225</v>
      </c>
      <c r="K568">
        <v>1427121931</v>
      </c>
      <c r="L568" s="9">
        <f>(((K568/60)/60)/24)+DATE(1970,1,1)</f>
        <v>42086.614942129629</v>
      </c>
      <c r="M568" t="b">
        <v>0</v>
      </c>
      <c r="N568">
        <v>86</v>
      </c>
      <c r="O568" t="b">
        <v>1</v>
      </c>
      <c r="P568" t="s">
        <v>8271</v>
      </c>
      <c r="Q568">
        <f>D568/E568*100</f>
        <v>92.10526315789474</v>
      </c>
      <c r="R568">
        <f>E568/N568</f>
        <v>44.186046511627907</v>
      </c>
      <c r="S568" t="str">
        <f>LEFT(P568,FIND("/",P568)-1)</f>
        <v>theater</v>
      </c>
      <c r="T568" t="str">
        <f>RIGHT(P568,LEN(P568)-FIND("/",P568))</f>
        <v>plays</v>
      </c>
    </row>
    <row r="569" spans="1:20" ht="44.25" hidden="1" x14ac:dyDescent="0.7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 s="9">
        <f>(((I569/60)/60)/24)+DATE(1970,1,1)</f>
        <v>42101.291666666672</v>
      </c>
      <c r="K569">
        <v>1425224391</v>
      </c>
      <c r="L569" s="9">
        <f>(((K569/60)/60)/24)+DATE(1970,1,1)</f>
        <v>42064.652673611112</v>
      </c>
      <c r="M569" t="b">
        <v>0</v>
      </c>
      <c r="N569">
        <v>42</v>
      </c>
      <c r="O569" t="b">
        <v>1</v>
      </c>
      <c r="P569" t="s">
        <v>8271</v>
      </c>
      <c r="Q569">
        <f>D569/E569*100</f>
        <v>68.634179821551129</v>
      </c>
      <c r="R569">
        <f>E569/N569</f>
        <v>104.07142857142857</v>
      </c>
      <c r="S569" t="str">
        <f>LEFT(P569,FIND("/",P569)-1)</f>
        <v>theater</v>
      </c>
      <c r="T569" t="str">
        <f>RIGHT(P569,LEN(P569)-FIND("/",P569))</f>
        <v>plays</v>
      </c>
    </row>
    <row r="570" spans="1:20" ht="59" hidden="1" x14ac:dyDescent="0.7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 s="9">
        <f>(((I570/60)/60)/24)+DATE(1970,1,1)</f>
        <v>42283.957638888889</v>
      </c>
      <c r="K570">
        <v>1441822828</v>
      </c>
      <c r="L570" s="9">
        <f>(((K570/60)/60)/24)+DATE(1970,1,1)</f>
        <v>42256.764212962968</v>
      </c>
      <c r="M570" t="b">
        <v>0</v>
      </c>
      <c r="N570">
        <v>52</v>
      </c>
      <c r="O570" t="b">
        <v>1</v>
      </c>
      <c r="P570" t="s">
        <v>8271</v>
      </c>
      <c r="Q570">
        <f>D570/E570*100</f>
        <v>90.909090909090907</v>
      </c>
      <c r="R570">
        <f>E570/N570</f>
        <v>35.96153846153846</v>
      </c>
      <c r="S570" t="str">
        <f>LEFT(P570,FIND("/",P570)-1)</f>
        <v>theater</v>
      </c>
      <c r="T570" t="str">
        <f>RIGHT(P570,LEN(P570)-FIND("/",P570))</f>
        <v>plays</v>
      </c>
    </row>
    <row r="571" spans="1:20" ht="59" hidden="1" x14ac:dyDescent="0.7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 s="9">
        <f>(((I571/60)/60)/24)+DATE(1970,1,1)</f>
        <v>42322.742719907401</v>
      </c>
      <c r="K571">
        <v>1444927771</v>
      </c>
      <c r="L571" s="9">
        <f>(((K571/60)/60)/24)+DATE(1970,1,1)</f>
        <v>42292.701053240744</v>
      </c>
      <c r="M571" t="b">
        <v>0</v>
      </c>
      <c r="N571">
        <v>120</v>
      </c>
      <c r="O571" t="b">
        <v>1</v>
      </c>
      <c r="P571" t="s">
        <v>8271</v>
      </c>
      <c r="Q571">
        <f>D571/E571*100</f>
        <v>97.815454841865019</v>
      </c>
      <c r="R571">
        <f>E571/N571</f>
        <v>127.79166666666667</v>
      </c>
      <c r="S571" t="str">
        <f>LEFT(P571,FIND("/",P571)-1)</f>
        <v>theater</v>
      </c>
      <c r="T571" t="str">
        <f>RIGHT(P571,LEN(P571)-FIND("/",P571))</f>
        <v>plays</v>
      </c>
    </row>
    <row r="572" spans="1:20" ht="44.25" hidden="1" x14ac:dyDescent="0.7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 s="9">
        <f>(((I572/60)/60)/24)+DATE(1970,1,1)</f>
        <v>42296.458333333328</v>
      </c>
      <c r="K572">
        <v>1443696797</v>
      </c>
      <c r="L572" s="9">
        <f>(((K572/60)/60)/24)+DATE(1970,1,1)</f>
        <v>42278.453668981485</v>
      </c>
      <c r="M572" t="b">
        <v>0</v>
      </c>
      <c r="N572">
        <v>22</v>
      </c>
      <c r="O572" t="b">
        <v>1</v>
      </c>
      <c r="P572" t="s">
        <v>8271</v>
      </c>
      <c r="Q572">
        <f>D572/E572*100</f>
        <v>81.967213114754102</v>
      </c>
      <c r="R572">
        <f>E572/N572</f>
        <v>27.727272727272727</v>
      </c>
      <c r="S572" t="str">
        <f>LEFT(P572,FIND("/",P572)-1)</f>
        <v>theater</v>
      </c>
      <c r="T572" t="str">
        <f>RIGHT(P572,LEN(P572)-FIND("/",P572))</f>
        <v>plays</v>
      </c>
    </row>
    <row r="573" spans="1:20" ht="44.25" hidden="1" x14ac:dyDescent="0.7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 s="9">
        <f>(((I573/60)/60)/24)+DATE(1970,1,1)</f>
        <v>42214.708333333328</v>
      </c>
      <c r="K573">
        <v>1435585497</v>
      </c>
      <c r="L573" s="9">
        <f>(((K573/60)/60)/24)+DATE(1970,1,1)</f>
        <v>42184.572881944448</v>
      </c>
      <c r="M573" t="b">
        <v>0</v>
      </c>
      <c r="N573">
        <v>64</v>
      </c>
      <c r="O573" t="b">
        <v>1</v>
      </c>
      <c r="P573" t="s">
        <v>8271</v>
      </c>
      <c r="Q573">
        <f>D573/E573*100</f>
        <v>98.077677520596311</v>
      </c>
      <c r="R573">
        <f>E573/N573</f>
        <v>39.828125</v>
      </c>
      <c r="S573" t="str">
        <f>LEFT(P573,FIND("/",P573)-1)</f>
        <v>theater</v>
      </c>
      <c r="T573" t="str">
        <f>RIGHT(P573,LEN(P573)-FIND("/",P573))</f>
        <v>plays</v>
      </c>
    </row>
    <row r="574" spans="1:20" ht="59" hidden="1" x14ac:dyDescent="0.7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 s="9">
        <f>(((I574/60)/60)/24)+DATE(1970,1,1)</f>
        <v>42443.008946759262</v>
      </c>
      <c r="K574">
        <v>1456189973</v>
      </c>
      <c r="L574" s="9">
        <f>(((K574/60)/60)/24)+DATE(1970,1,1)</f>
        <v>42423.050613425927</v>
      </c>
      <c r="M574" t="b">
        <v>0</v>
      </c>
      <c r="N574">
        <v>23</v>
      </c>
      <c r="O574" t="b">
        <v>1</v>
      </c>
      <c r="P574" t="s">
        <v>8271</v>
      </c>
      <c r="Q574">
        <f>D574/E574*100</f>
        <v>70.833333333333343</v>
      </c>
      <c r="R574">
        <f>E574/N574</f>
        <v>52.173913043478258</v>
      </c>
      <c r="S574" t="str">
        <f>LEFT(P574,FIND("/",P574)-1)</f>
        <v>theater</v>
      </c>
      <c r="T574" t="str">
        <f>RIGHT(P574,LEN(P574)-FIND("/",P574))</f>
        <v>plays</v>
      </c>
    </row>
    <row r="575" spans="1:20" ht="44.25" hidden="1" x14ac:dyDescent="0.7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 s="9">
        <f>(((I575/60)/60)/24)+DATE(1970,1,1)</f>
        <v>42491.747199074074</v>
      </c>
      <c r="K575">
        <v>1459533358</v>
      </c>
      <c r="L575" s="9">
        <f>(((K575/60)/60)/24)+DATE(1970,1,1)</f>
        <v>42461.747199074074</v>
      </c>
      <c r="M575" t="b">
        <v>0</v>
      </c>
      <c r="N575">
        <v>238</v>
      </c>
      <c r="O575" t="b">
        <v>1</v>
      </c>
      <c r="P575" t="s">
        <v>8271</v>
      </c>
      <c r="Q575">
        <f>D575/E575*100</f>
        <v>91.303355398310899</v>
      </c>
      <c r="R575">
        <f>E575/N575</f>
        <v>92.037815126050418</v>
      </c>
      <c r="S575" t="str">
        <f>LEFT(P575,FIND("/",P575)-1)</f>
        <v>theater</v>
      </c>
      <c r="T575" t="str">
        <f>RIGHT(P575,LEN(P575)-FIND("/",P575))</f>
        <v>plays</v>
      </c>
    </row>
    <row r="576" spans="1:20" ht="44.25" hidden="1" x14ac:dyDescent="0.7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 s="9">
        <f>(((I576/60)/60)/24)+DATE(1970,1,1)</f>
        <v>42488.680925925932</v>
      </c>
      <c r="K576">
        <v>1459268432</v>
      </c>
      <c r="L576" s="9">
        <f>(((K576/60)/60)/24)+DATE(1970,1,1)</f>
        <v>42458.680925925932</v>
      </c>
      <c r="M576" t="b">
        <v>0</v>
      </c>
      <c r="N576">
        <v>33</v>
      </c>
      <c r="O576" t="b">
        <v>1</v>
      </c>
      <c r="P576" t="s">
        <v>8271</v>
      </c>
      <c r="Q576">
        <f>D576/E576*100</f>
        <v>95.556617295747728</v>
      </c>
      <c r="R576">
        <f>E576/N576</f>
        <v>63.424242424242422</v>
      </c>
      <c r="S576" t="str">
        <f>LEFT(P576,FIND("/",P576)-1)</f>
        <v>theater</v>
      </c>
      <c r="T576" t="str">
        <f>RIGHT(P576,LEN(P576)-FIND("/",P576))</f>
        <v>plays</v>
      </c>
    </row>
    <row r="577" spans="1:20" ht="44.25" hidden="1" x14ac:dyDescent="0.7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 s="9">
        <f>(((I577/60)/60)/24)+DATE(1970,1,1)</f>
        <v>42199.814340277779</v>
      </c>
      <c r="K577">
        <v>1434310359</v>
      </c>
      <c r="L577" s="9">
        <f>(((K577/60)/60)/24)+DATE(1970,1,1)</f>
        <v>42169.814340277779</v>
      </c>
      <c r="M577" t="b">
        <v>0</v>
      </c>
      <c r="N577">
        <v>32</v>
      </c>
      <c r="O577" t="b">
        <v>1</v>
      </c>
      <c r="P577" t="s">
        <v>8271</v>
      </c>
      <c r="Q577">
        <f>D577/E577*100</f>
        <v>80.645161290322577</v>
      </c>
      <c r="R577">
        <f>E577/N577</f>
        <v>135.625</v>
      </c>
      <c r="S577" t="str">
        <f>LEFT(P577,FIND("/",P577)-1)</f>
        <v>theater</v>
      </c>
      <c r="T577" t="str">
        <f>RIGHT(P577,LEN(P577)-FIND("/",P577))</f>
        <v>plays</v>
      </c>
    </row>
    <row r="578" spans="1:20" ht="44.25" hidden="1" x14ac:dyDescent="0.7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 s="9">
        <f>(((I578/60)/60)/24)+DATE(1970,1,1)</f>
        <v>42522.789583333331</v>
      </c>
      <c r="K578">
        <v>1461427938</v>
      </c>
      <c r="L578" s="9">
        <f>(((K578/60)/60)/24)+DATE(1970,1,1)</f>
        <v>42483.675208333334</v>
      </c>
      <c r="M578" t="b">
        <v>0</v>
      </c>
      <c r="N578">
        <v>24</v>
      </c>
      <c r="O578" t="b">
        <v>1</v>
      </c>
      <c r="P578" t="s">
        <v>8271</v>
      </c>
      <c r="Q578">
        <f>D578/E578*100</f>
        <v>74.074074074074076</v>
      </c>
      <c r="R578">
        <f>E578/N578</f>
        <v>168.75</v>
      </c>
      <c r="S578" t="str">
        <f>LEFT(P578,FIND("/",P578)-1)</f>
        <v>theater</v>
      </c>
      <c r="T578" t="str">
        <f>RIGHT(P578,LEN(P578)-FIND("/",P578))</f>
        <v>plays</v>
      </c>
    </row>
    <row r="579" spans="1:20" ht="44.25" hidden="1" x14ac:dyDescent="0.7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 s="9">
        <f>(((I579/60)/60)/24)+DATE(1970,1,1)</f>
        <v>42206.125</v>
      </c>
      <c r="K579">
        <v>1436551178</v>
      </c>
      <c r="L579" s="9">
        <f>(((K579/60)/60)/24)+DATE(1970,1,1)</f>
        <v>42195.749745370369</v>
      </c>
      <c r="M579" t="b">
        <v>0</v>
      </c>
      <c r="N579">
        <v>29</v>
      </c>
      <c r="O579" t="b">
        <v>1</v>
      </c>
      <c r="P579" t="s">
        <v>8271</v>
      </c>
      <c r="Q579">
        <f>D579/E579*100</f>
        <v>97.323600973236012</v>
      </c>
      <c r="R579">
        <f>E579/N579</f>
        <v>70.862068965517238</v>
      </c>
      <c r="S579" t="str">
        <f>LEFT(P579,FIND("/",P579)-1)</f>
        <v>theater</v>
      </c>
      <c r="T579" t="str">
        <f>RIGHT(P579,LEN(P579)-FIND("/",P579))</f>
        <v>plays</v>
      </c>
    </row>
    <row r="580" spans="1:20" ht="44.25" hidden="1" x14ac:dyDescent="0.7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 s="9">
        <f>(((I580/60)/60)/24)+DATE(1970,1,1)</f>
        <v>42705.099664351852</v>
      </c>
      <c r="K580">
        <v>1477963411</v>
      </c>
      <c r="L580" s="9">
        <f>(((K580/60)/60)/24)+DATE(1970,1,1)</f>
        <v>42675.057997685188</v>
      </c>
      <c r="M580" t="b">
        <v>0</v>
      </c>
      <c r="N580">
        <v>50</v>
      </c>
      <c r="O580" t="b">
        <v>1</v>
      </c>
      <c r="P580" t="s">
        <v>8271</v>
      </c>
      <c r="Q580">
        <f>D580/E580*100</f>
        <v>100</v>
      </c>
      <c r="R580">
        <f>E580/N580</f>
        <v>50</v>
      </c>
      <c r="S580" t="str">
        <f>LEFT(P580,FIND("/",P580)-1)</f>
        <v>theater</v>
      </c>
      <c r="T580" t="str">
        <f>RIGHT(P580,LEN(P580)-FIND("/",P580))</f>
        <v>plays</v>
      </c>
    </row>
    <row r="581" spans="1:20" ht="29.5" hidden="1" x14ac:dyDescent="0.7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 s="9">
        <f>(((I581/60)/60)/24)+DATE(1970,1,1)</f>
        <v>42582.458333333328</v>
      </c>
      <c r="K581">
        <v>1468578920</v>
      </c>
      <c r="L581" s="9">
        <f>(((K581/60)/60)/24)+DATE(1970,1,1)</f>
        <v>42566.441203703704</v>
      </c>
      <c r="M581" t="b">
        <v>0</v>
      </c>
      <c r="N581">
        <v>108</v>
      </c>
      <c r="O581" t="b">
        <v>1</v>
      </c>
      <c r="P581" t="s">
        <v>8271</v>
      </c>
      <c r="Q581">
        <f>D581/E581*100</f>
        <v>76.769032688254114</v>
      </c>
      <c r="R581">
        <f>E581/N581</f>
        <v>42.214166666666671</v>
      </c>
      <c r="S581" t="str">
        <f>LEFT(P581,FIND("/",P581)-1)</f>
        <v>theater</v>
      </c>
      <c r="T581" t="str">
        <f>RIGHT(P581,LEN(P581)-FIND("/",P581))</f>
        <v>plays</v>
      </c>
    </row>
    <row r="582" spans="1:20" ht="44.25" hidden="1" x14ac:dyDescent="0.7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 s="9">
        <f>(((I582/60)/60)/24)+DATE(1970,1,1)</f>
        <v>42551.789803240739</v>
      </c>
      <c r="K582">
        <v>1464807439</v>
      </c>
      <c r="L582" s="9">
        <f>(((K582/60)/60)/24)+DATE(1970,1,1)</f>
        <v>42522.789803240739</v>
      </c>
      <c r="M582" t="b">
        <v>0</v>
      </c>
      <c r="N582">
        <v>139</v>
      </c>
      <c r="O582" t="b">
        <v>1</v>
      </c>
      <c r="P582" t="s">
        <v>8274</v>
      </c>
      <c r="Q582">
        <f>D582/E582*100</f>
        <v>26.473702788563358</v>
      </c>
      <c r="R582">
        <f>E582/N582</f>
        <v>40.762589928057551</v>
      </c>
      <c r="S582" t="str">
        <f>LEFT(P582,FIND("/",P582)-1)</f>
        <v>publishing</v>
      </c>
      <c r="T582" t="str">
        <f>RIGHT(P582,LEN(P582)-FIND("/",P582))</f>
        <v>nonfiction</v>
      </c>
    </row>
    <row r="583" spans="1:20" ht="44.25" hidden="1" x14ac:dyDescent="0.7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 s="9">
        <f>(((I583/60)/60)/24)+DATE(1970,1,1)</f>
        <v>41834.814340277779</v>
      </c>
      <c r="K583">
        <v>1402342359</v>
      </c>
      <c r="L583" s="9">
        <f>(((K583/60)/60)/24)+DATE(1970,1,1)</f>
        <v>41799.814340277779</v>
      </c>
      <c r="M583" t="b">
        <v>0</v>
      </c>
      <c r="N583">
        <v>7</v>
      </c>
      <c r="O583" t="b">
        <v>1</v>
      </c>
      <c r="P583" t="s">
        <v>8274</v>
      </c>
      <c r="Q583">
        <f>D583/E583*100</f>
        <v>80</v>
      </c>
      <c r="R583">
        <f>E583/N583</f>
        <v>53.571428571428569</v>
      </c>
      <c r="S583" t="str">
        <f>LEFT(P583,FIND("/",P583)-1)</f>
        <v>publishing</v>
      </c>
      <c r="T583" t="str">
        <f>RIGHT(P583,LEN(P583)-FIND("/",P583))</f>
        <v>nonfiction</v>
      </c>
    </row>
    <row r="584" spans="1:20" ht="44.25" hidden="1" x14ac:dyDescent="0.7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 s="9">
        <f>(((I584/60)/60)/24)+DATE(1970,1,1)</f>
        <v>41452.075821759259</v>
      </c>
      <c r="K584">
        <v>1369705751</v>
      </c>
      <c r="L584" s="9">
        <f>(((K584/60)/60)/24)+DATE(1970,1,1)</f>
        <v>41422.075821759259</v>
      </c>
      <c r="M584" t="b">
        <v>0</v>
      </c>
      <c r="N584">
        <v>149</v>
      </c>
      <c r="O584" t="b">
        <v>1</v>
      </c>
      <c r="P584" t="s">
        <v>8274</v>
      </c>
      <c r="Q584">
        <f>D584/E584*100</f>
        <v>67.876437179664777</v>
      </c>
      <c r="R584">
        <f>E584/N584</f>
        <v>48.449664429530202</v>
      </c>
      <c r="S584" t="str">
        <f>LEFT(P584,FIND("/",P584)-1)</f>
        <v>publishing</v>
      </c>
      <c r="T584" t="str">
        <f>RIGHT(P584,LEN(P584)-FIND("/",P584))</f>
        <v>nonfiction</v>
      </c>
    </row>
    <row r="585" spans="1:20" ht="44.25" hidden="1" x14ac:dyDescent="0.7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 s="9">
        <f>(((I585/60)/60)/24)+DATE(1970,1,1)</f>
        <v>42070.638020833328</v>
      </c>
      <c r="K585">
        <v>1423149525</v>
      </c>
      <c r="L585" s="9">
        <f>(((K585/60)/60)/24)+DATE(1970,1,1)</f>
        <v>42040.638020833328</v>
      </c>
      <c r="M585" t="b">
        <v>0</v>
      </c>
      <c r="N585">
        <v>31</v>
      </c>
      <c r="O585" t="b">
        <v>1</v>
      </c>
      <c r="P585" t="s">
        <v>8274</v>
      </c>
      <c r="Q585">
        <f>D585/E585*100</f>
        <v>97.847358121330714</v>
      </c>
      <c r="R585">
        <f>E585/N585</f>
        <v>82.41935483870968</v>
      </c>
      <c r="S585" t="str">
        <f>LEFT(P585,FIND("/",P585)-1)</f>
        <v>publishing</v>
      </c>
      <c r="T585" t="str">
        <f>RIGHT(P585,LEN(P585)-FIND("/",P585))</f>
        <v>nonfiction</v>
      </c>
    </row>
    <row r="586" spans="1:20" ht="44.25" hidden="1" x14ac:dyDescent="0.7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 s="9">
        <f>(((I586/60)/60)/24)+DATE(1970,1,1)</f>
        <v>41991.506168981476</v>
      </c>
      <c r="K586">
        <v>1416485333</v>
      </c>
      <c r="L586" s="9">
        <f>(((K586/60)/60)/24)+DATE(1970,1,1)</f>
        <v>41963.506168981476</v>
      </c>
      <c r="M586" t="b">
        <v>0</v>
      </c>
      <c r="N586">
        <v>26</v>
      </c>
      <c r="O586" t="b">
        <v>1</v>
      </c>
      <c r="P586" t="s">
        <v>8274</v>
      </c>
      <c r="Q586">
        <f>D586/E586*100</f>
        <v>98.162071846282373</v>
      </c>
      <c r="R586">
        <f>E586/N586</f>
        <v>230.19230769230768</v>
      </c>
      <c r="S586" t="str">
        <f>LEFT(P586,FIND("/",P586)-1)</f>
        <v>publishing</v>
      </c>
      <c r="T586" t="str">
        <f>RIGHT(P586,LEN(P586)-FIND("/",P586))</f>
        <v>nonfiction</v>
      </c>
    </row>
    <row r="587" spans="1:20" ht="44.25" hidden="1" x14ac:dyDescent="0.7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 s="9">
        <f>(((I587/60)/60)/24)+DATE(1970,1,1)</f>
        <v>42354.290972222225</v>
      </c>
      <c r="K587">
        <v>1447055935</v>
      </c>
      <c r="L587" s="9">
        <f>(((K587/60)/60)/24)+DATE(1970,1,1)</f>
        <v>42317.33258101852</v>
      </c>
      <c r="M587" t="b">
        <v>0</v>
      </c>
      <c r="N587">
        <v>172</v>
      </c>
      <c r="O587" t="b">
        <v>1</v>
      </c>
      <c r="P587" t="s">
        <v>8274</v>
      </c>
      <c r="Q587">
        <f>D587/E587*100</f>
        <v>48.971596474045057</v>
      </c>
      <c r="R587">
        <f>E587/N587</f>
        <v>59.360465116279073</v>
      </c>
      <c r="S587" t="str">
        <f>LEFT(P587,FIND("/",P587)-1)</f>
        <v>publishing</v>
      </c>
      <c r="T587" t="str">
        <f>RIGHT(P587,LEN(P587)-FIND("/",P587))</f>
        <v>nonfiction</v>
      </c>
    </row>
    <row r="588" spans="1:20" ht="44.25" hidden="1" x14ac:dyDescent="0.7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 s="9">
        <f>(((I588/60)/60)/24)+DATE(1970,1,1)</f>
        <v>42364.013124999998</v>
      </c>
      <c r="K588">
        <v>1448497134</v>
      </c>
      <c r="L588" s="9">
        <f>(((K588/60)/60)/24)+DATE(1970,1,1)</f>
        <v>42334.013124999998</v>
      </c>
      <c r="M588" t="b">
        <v>0</v>
      </c>
      <c r="N588">
        <v>78</v>
      </c>
      <c r="O588" t="b">
        <v>1</v>
      </c>
      <c r="P588" t="s">
        <v>8274</v>
      </c>
      <c r="Q588">
        <f>D588/E588*100</f>
        <v>96.107640557424318</v>
      </c>
      <c r="R588">
        <f>E588/N588</f>
        <v>66.698717948717942</v>
      </c>
      <c r="S588" t="str">
        <f>LEFT(P588,FIND("/",P588)-1)</f>
        <v>publishing</v>
      </c>
      <c r="T588" t="str">
        <f>RIGHT(P588,LEN(P588)-FIND("/",P588))</f>
        <v>nonfiction</v>
      </c>
    </row>
    <row r="589" spans="1:20" ht="29.5" hidden="1" x14ac:dyDescent="0.7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 s="9">
        <f>(((I589/60)/60)/24)+DATE(1970,1,1)</f>
        <v>42412.74009259259</v>
      </c>
      <c r="K589">
        <v>1452707144</v>
      </c>
      <c r="L589" s="9">
        <f>(((K589/60)/60)/24)+DATE(1970,1,1)</f>
        <v>42382.74009259259</v>
      </c>
      <c r="M589" t="b">
        <v>0</v>
      </c>
      <c r="N589">
        <v>120</v>
      </c>
      <c r="O589" t="b">
        <v>1</v>
      </c>
      <c r="P589" t="s">
        <v>8274</v>
      </c>
      <c r="Q589">
        <f>D589/E589*100</f>
        <v>98.750802350269097</v>
      </c>
      <c r="R589">
        <f>E589/N589</f>
        <v>168.77500000000001</v>
      </c>
      <c r="S589" t="str">
        <f>LEFT(P589,FIND("/",P589)-1)</f>
        <v>publishing</v>
      </c>
      <c r="T589" t="str">
        <f>RIGHT(P589,LEN(P589)-FIND("/",P589))</f>
        <v>nonfiction</v>
      </c>
    </row>
    <row r="590" spans="1:20" ht="44.25" hidden="1" x14ac:dyDescent="0.7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 s="9">
        <f>(((I590/60)/60)/24)+DATE(1970,1,1)</f>
        <v>42252.165972222225</v>
      </c>
      <c r="K590">
        <v>1436968366</v>
      </c>
      <c r="L590" s="9">
        <f>(((K590/60)/60)/24)+DATE(1970,1,1)</f>
        <v>42200.578310185185</v>
      </c>
      <c r="M590" t="b">
        <v>0</v>
      </c>
      <c r="N590">
        <v>227</v>
      </c>
      <c r="O590" t="b">
        <v>1</v>
      </c>
      <c r="P590" t="s">
        <v>8274</v>
      </c>
      <c r="Q590">
        <f>D590/E590*100</f>
        <v>73.453797561333928</v>
      </c>
      <c r="R590">
        <f>E590/N590</f>
        <v>59.973568281938327</v>
      </c>
      <c r="S590" t="str">
        <f>LEFT(P590,FIND("/",P590)-1)</f>
        <v>publishing</v>
      </c>
      <c r="T590" t="str">
        <f>RIGHT(P590,LEN(P590)-FIND("/",P590))</f>
        <v>nonfiction</v>
      </c>
    </row>
    <row r="591" spans="1:20" ht="44.25" hidden="1" x14ac:dyDescent="0.7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 s="9">
        <f>(((I591/60)/60)/24)+DATE(1970,1,1)</f>
        <v>41344</v>
      </c>
      <c r="K591">
        <v>1359946188</v>
      </c>
      <c r="L591" s="9">
        <f>(((K591/60)/60)/24)+DATE(1970,1,1)</f>
        <v>41309.11791666667</v>
      </c>
      <c r="M591" t="b">
        <v>0</v>
      </c>
      <c r="N591">
        <v>42</v>
      </c>
      <c r="O591" t="b">
        <v>1</v>
      </c>
      <c r="P591" t="s">
        <v>8274</v>
      </c>
      <c r="Q591">
        <f>D591/E591*100</f>
        <v>74.850299401197603</v>
      </c>
      <c r="R591">
        <f>E591/N591</f>
        <v>31.80952380952381</v>
      </c>
      <c r="S591" t="str">
        <f>LEFT(P591,FIND("/",P591)-1)</f>
        <v>publishing</v>
      </c>
      <c r="T591" t="str">
        <f>RIGHT(P591,LEN(P591)-FIND("/",P591))</f>
        <v>nonfiction</v>
      </c>
    </row>
    <row r="592" spans="1:20" ht="44.25" hidden="1" x14ac:dyDescent="0.7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 s="9">
        <f>(((I592/60)/60)/24)+DATE(1970,1,1)</f>
        <v>42532.807627314818</v>
      </c>
      <c r="K592">
        <v>1463080979</v>
      </c>
      <c r="L592" s="9">
        <f>(((K592/60)/60)/24)+DATE(1970,1,1)</f>
        <v>42502.807627314818</v>
      </c>
      <c r="M592" t="b">
        <v>0</v>
      </c>
      <c r="N592">
        <v>64</v>
      </c>
      <c r="O592" t="b">
        <v>1</v>
      </c>
      <c r="P592" t="s">
        <v>8274</v>
      </c>
      <c r="Q592">
        <f>D592/E592*100</f>
        <v>76.775431861804222</v>
      </c>
      <c r="R592">
        <f>E592/N592</f>
        <v>24.421875</v>
      </c>
      <c r="S592" t="str">
        <f>LEFT(P592,FIND("/",P592)-1)</f>
        <v>publishing</v>
      </c>
      <c r="T592" t="str">
        <f>RIGHT(P592,LEN(P592)-FIND("/",P592))</f>
        <v>nonfiction</v>
      </c>
    </row>
    <row r="593" spans="1:20" ht="59" hidden="1" x14ac:dyDescent="0.7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 s="9">
        <f>(((I593/60)/60)/24)+DATE(1970,1,1)</f>
        <v>41243.416666666664</v>
      </c>
      <c r="K593">
        <v>1351663605</v>
      </c>
      <c r="L593" s="9">
        <f>(((K593/60)/60)/24)+DATE(1970,1,1)</f>
        <v>41213.254687499997</v>
      </c>
      <c r="M593" t="b">
        <v>0</v>
      </c>
      <c r="N593">
        <v>121</v>
      </c>
      <c r="O593" t="b">
        <v>1</v>
      </c>
      <c r="P593" t="s">
        <v>8274</v>
      </c>
      <c r="Q593">
        <f>D593/E593*100</f>
        <v>81.512879034887504</v>
      </c>
      <c r="R593">
        <f>E593/N593</f>
        <v>25.347107438016529</v>
      </c>
      <c r="S593" t="str">
        <f>LEFT(P593,FIND("/",P593)-1)</f>
        <v>publishing</v>
      </c>
      <c r="T593" t="str">
        <f>RIGHT(P593,LEN(P593)-FIND("/",P593))</f>
        <v>nonfiction</v>
      </c>
    </row>
    <row r="594" spans="1:20" ht="44.25" hidden="1" x14ac:dyDescent="0.7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 s="9">
        <f>(((I594/60)/60)/24)+DATE(1970,1,1)</f>
        <v>41460.038888888892</v>
      </c>
      <c r="K594">
        <v>1370393760</v>
      </c>
      <c r="L594" s="9">
        <f>(((K594/60)/60)/24)+DATE(1970,1,1)</f>
        <v>41430.038888888892</v>
      </c>
      <c r="M594" t="b">
        <v>0</v>
      </c>
      <c r="N594">
        <v>87</v>
      </c>
      <c r="O594" t="b">
        <v>1</v>
      </c>
      <c r="P594" t="s">
        <v>8274</v>
      </c>
      <c r="Q594">
        <f>D594/E594*100</f>
        <v>54.701426741918667</v>
      </c>
      <c r="R594">
        <f>E594/N594</f>
        <v>71.443218390804603</v>
      </c>
      <c r="S594" t="str">
        <f>LEFT(P594,FIND("/",P594)-1)</f>
        <v>publishing</v>
      </c>
      <c r="T594" t="str">
        <f>RIGHT(P594,LEN(P594)-FIND("/",P594))</f>
        <v>nonfiction</v>
      </c>
    </row>
    <row r="595" spans="1:20" ht="44.25" hidden="1" x14ac:dyDescent="0.7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 s="9">
        <f>(((I595/60)/60)/24)+DATE(1970,1,1)</f>
        <v>41334.249305555553</v>
      </c>
      <c r="K595">
        <v>1359587137</v>
      </c>
      <c r="L595" s="9">
        <f>(((K595/60)/60)/24)+DATE(1970,1,1)</f>
        <v>41304.962233796294</v>
      </c>
      <c r="M595" t="b">
        <v>0</v>
      </c>
      <c r="N595">
        <v>65</v>
      </c>
      <c r="O595" t="b">
        <v>1</v>
      </c>
      <c r="P595" t="s">
        <v>8274</v>
      </c>
      <c r="Q595">
        <f>D595/E595*100</f>
        <v>79.808459696727851</v>
      </c>
      <c r="R595">
        <f>E595/N595</f>
        <v>38.553846153846152</v>
      </c>
      <c r="S595" t="str">
        <f>LEFT(P595,FIND("/",P595)-1)</f>
        <v>publishing</v>
      </c>
      <c r="T595" t="str">
        <f>RIGHT(P595,LEN(P595)-FIND("/",P595))</f>
        <v>nonfiction</v>
      </c>
    </row>
    <row r="596" spans="1:20" ht="44.25" hidden="1" x14ac:dyDescent="0.7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 s="9">
        <f>(((I596/60)/60)/24)+DATE(1970,1,1)</f>
        <v>40719.570868055554</v>
      </c>
      <c r="K596">
        <v>1306417323</v>
      </c>
      <c r="L596" s="9">
        <f>(((K596/60)/60)/24)+DATE(1970,1,1)</f>
        <v>40689.570868055554</v>
      </c>
      <c r="M596" t="b">
        <v>0</v>
      </c>
      <c r="N596">
        <v>49</v>
      </c>
      <c r="O596" t="b">
        <v>1</v>
      </c>
      <c r="P596" t="s">
        <v>8274</v>
      </c>
      <c r="Q596">
        <f>D596/E596*100</f>
        <v>89.552238805970148</v>
      </c>
      <c r="R596">
        <f>E596/N596</f>
        <v>68.367346938775512</v>
      </c>
      <c r="S596" t="str">
        <f>LEFT(P596,FIND("/",P596)-1)</f>
        <v>publishing</v>
      </c>
      <c r="T596" t="str">
        <f>RIGHT(P596,LEN(P596)-FIND("/",P596))</f>
        <v>nonfiction</v>
      </c>
    </row>
    <row r="597" spans="1:20" ht="44.25" hidden="1" x14ac:dyDescent="0.7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 s="9">
        <f>(((I597/60)/60)/24)+DATE(1970,1,1)</f>
        <v>40730.814699074072</v>
      </c>
      <c r="K597">
        <v>1304623990</v>
      </c>
      <c r="L597" s="9">
        <f>(((K597/60)/60)/24)+DATE(1970,1,1)</f>
        <v>40668.814699074072</v>
      </c>
      <c r="M597" t="b">
        <v>0</v>
      </c>
      <c r="N597">
        <v>19</v>
      </c>
      <c r="O597" t="b">
        <v>1</v>
      </c>
      <c r="P597" t="s">
        <v>8274</v>
      </c>
      <c r="Q597">
        <f>D597/E597*100</f>
        <v>86.387434554973822</v>
      </c>
      <c r="R597">
        <f>E597/N597</f>
        <v>40.210526315789473</v>
      </c>
      <c r="S597" t="str">
        <f>LEFT(P597,FIND("/",P597)-1)</f>
        <v>publishing</v>
      </c>
      <c r="T597" t="str">
        <f>RIGHT(P597,LEN(P597)-FIND("/",P597))</f>
        <v>nonfiction</v>
      </c>
    </row>
    <row r="598" spans="1:20" ht="29.5" hidden="1" x14ac:dyDescent="0.7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 s="9">
        <f>(((I598/60)/60)/24)+DATE(1970,1,1)</f>
        <v>41123.900694444441</v>
      </c>
      <c r="K598">
        <v>1341524220</v>
      </c>
      <c r="L598" s="9">
        <f>(((K598/60)/60)/24)+DATE(1970,1,1)</f>
        <v>41095.900694444441</v>
      </c>
      <c r="M598" t="b">
        <v>0</v>
      </c>
      <c r="N598">
        <v>81</v>
      </c>
      <c r="O598" t="b">
        <v>1</v>
      </c>
      <c r="P598" t="s">
        <v>8274</v>
      </c>
      <c r="Q598">
        <f>D598/E598*100</f>
        <v>57.736720554272516</v>
      </c>
      <c r="R598">
        <f>E598/N598</f>
        <v>32.074074074074076</v>
      </c>
      <c r="S598" t="str">
        <f>LEFT(P598,FIND("/",P598)-1)</f>
        <v>publishing</v>
      </c>
      <c r="T598" t="str">
        <f>RIGHT(P598,LEN(P598)-FIND("/",P598))</f>
        <v>nonfiction</v>
      </c>
    </row>
    <row r="599" spans="1:20" ht="44.25" hidden="1" x14ac:dyDescent="0.7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 s="9">
        <f>(((I599/60)/60)/24)+DATE(1970,1,1)</f>
        <v>41811.717268518521</v>
      </c>
      <c r="K599">
        <v>1400778772</v>
      </c>
      <c r="L599" s="9">
        <f>(((K599/60)/60)/24)+DATE(1970,1,1)</f>
        <v>41781.717268518521</v>
      </c>
      <c r="M599" t="b">
        <v>0</v>
      </c>
      <c r="N599">
        <v>264</v>
      </c>
      <c r="O599" t="b">
        <v>1</v>
      </c>
      <c r="P599" t="s">
        <v>8274</v>
      </c>
      <c r="Q599">
        <f>D599/E599*100</f>
        <v>79.375578780261932</v>
      </c>
      <c r="R599">
        <f>E599/N599</f>
        <v>28.632575757575758</v>
      </c>
      <c r="S599" t="str">
        <f>LEFT(P599,FIND("/",P599)-1)</f>
        <v>publishing</v>
      </c>
      <c r="T599" t="str">
        <f>RIGHT(P599,LEN(P599)-FIND("/",P599))</f>
        <v>nonfiction</v>
      </c>
    </row>
    <row r="600" spans="1:20" ht="44.25" hidden="1" x14ac:dyDescent="0.7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 s="9">
        <f>(((I600/60)/60)/24)+DATE(1970,1,1)</f>
        <v>41524.934386574074</v>
      </c>
      <c r="K600">
        <v>1373408731</v>
      </c>
      <c r="L600" s="9">
        <f>(((K600/60)/60)/24)+DATE(1970,1,1)</f>
        <v>41464.934386574074</v>
      </c>
      <c r="M600" t="b">
        <v>0</v>
      </c>
      <c r="N600">
        <v>25</v>
      </c>
      <c r="O600" t="b">
        <v>1</v>
      </c>
      <c r="P600" t="s">
        <v>8274</v>
      </c>
      <c r="Q600">
        <f>D600/E600*100</f>
        <v>91.659028414298803</v>
      </c>
      <c r="R600">
        <f>E600/N600</f>
        <v>43.64</v>
      </c>
      <c r="S600" t="str">
        <f>LEFT(P600,FIND("/",P600)-1)</f>
        <v>publishing</v>
      </c>
      <c r="T600" t="str">
        <f>RIGHT(P600,LEN(P600)-FIND("/",P600))</f>
        <v>nonfiction</v>
      </c>
    </row>
    <row r="601" spans="1:20" ht="44.25" hidden="1" x14ac:dyDescent="0.7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 s="9">
        <f>(((I601/60)/60)/24)+DATE(1970,1,1)</f>
        <v>42415.332638888889</v>
      </c>
      <c r="K601">
        <v>1453925727</v>
      </c>
      <c r="L601" s="9">
        <f>(((K601/60)/60)/24)+DATE(1970,1,1)</f>
        <v>42396.8440625</v>
      </c>
      <c r="M601" t="b">
        <v>0</v>
      </c>
      <c r="N601">
        <v>5</v>
      </c>
      <c r="O601" t="b">
        <v>1</v>
      </c>
      <c r="P601" t="s">
        <v>8274</v>
      </c>
      <c r="Q601">
        <f>D601/E601*100</f>
        <v>100</v>
      </c>
      <c r="R601">
        <f>E601/N601</f>
        <v>40</v>
      </c>
      <c r="S601" t="str">
        <f>LEFT(P601,FIND("/",P601)-1)</f>
        <v>publishing</v>
      </c>
      <c r="T601" t="str">
        <f>RIGHT(P601,LEN(P601)-FIND("/",P601))</f>
        <v>nonfiction</v>
      </c>
    </row>
    <row r="602" spans="1:20" ht="59" hidden="1" x14ac:dyDescent="0.7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 s="9">
        <f>(((I602/60)/60)/24)+DATE(1970,1,1)</f>
        <v>42011.6956712963</v>
      </c>
      <c r="K602">
        <v>1415464906</v>
      </c>
      <c r="L602" s="9">
        <f>(((K602/60)/60)/24)+DATE(1970,1,1)</f>
        <v>41951.695671296293</v>
      </c>
      <c r="M602" t="b">
        <v>0</v>
      </c>
      <c r="N602">
        <v>144</v>
      </c>
      <c r="O602" t="b">
        <v>1</v>
      </c>
      <c r="P602" t="s">
        <v>8276</v>
      </c>
      <c r="Q602">
        <f>D602/E602*100</f>
        <v>84.286574352799519</v>
      </c>
      <c r="R602">
        <f>E602/N602</f>
        <v>346.04166666666669</v>
      </c>
      <c r="S602" t="str">
        <f>LEFT(P602,FIND("/",P602)-1)</f>
        <v>music</v>
      </c>
      <c r="T602" t="str">
        <f>RIGHT(P602,LEN(P602)-FIND("/",P602))</f>
        <v>rock</v>
      </c>
    </row>
    <row r="603" spans="1:20" ht="44.25" hidden="1" x14ac:dyDescent="0.7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 s="9">
        <f>(((I603/60)/60)/24)+DATE(1970,1,1)</f>
        <v>42079.691574074073</v>
      </c>
      <c r="K603">
        <v>1423935352</v>
      </c>
      <c r="L603" s="9">
        <f>(((K603/60)/60)/24)+DATE(1970,1,1)</f>
        <v>42049.733240740738</v>
      </c>
      <c r="M603" t="b">
        <v>0</v>
      </c>
      <c r="N603">
        <v>92</v>
      </c>
      <c r="O603" t="b">
        <v>1</v>
      </c>
      <c r="P603" t="s">
        <v>8276</v>
      </c>
      <c r="Q603">
        <f>D603/E603*100</f>
        <v>99.7340425531915</v>
      </c>
      <c r="R603">
        <f>E603/N603</f>
        <v>81.739130434782609</v>
      </c>
      <c r="S603" t="str">
        <f>LEFT(P603,FIND("/",P603)-1)</f>
        <v>music</v>
      </c>
      <c r="T603" t="str">
        <f>RIGHT(P603,LEN(P603)-FIND("/",P603))</f>
        <v>rock</v>
      </c>
    </row>
    <row r="604" spans="1:20" hidden="1" x14ac:dyDescent="0.7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 s="9">
        <f>(((I604/60)/60)/24)+DATE(1970,1,1)</f>
        <v>41970.037766203706</v>
      </c>
      <c r="K604">
        <v>1413158063</v>
      </c>
      <c r="L604" s="9">
        <f>(((K604/60)/60)/24)+DATE(1970,1,1)</f>
        <v>41924.996099537035</v>
      </c>
      <c r="M604" t="b">
        <v>0</v>
      </c>
      <c r="N604">
        <v>147</v>
      </c>
      <c r="O604" t="b">
        <v>1</v>
      </c>
      <c r="P604" t="s">
        <v>8276</v>
      </c>
      <c r="Q604">
        <f>D604/E604*100</f>
        <v>79.05813302637695</v>
      </c>
      <c r="R604">
        <f>E604/N604</f>
        <v>64.535306122448986</v>
      </c>
      <c r="S604" t="str">
        <f>LEFT(P604,FIND("/",P604)-1)</f>
        <v>music</v>
      </c>
      <c r="T604" t="str">
        <f>RIGHT(P604,LEN(P604)-FIND("/",P604))</f>
        <v>rock</v>
      </c>
    </row>
    <row r="605" spans="1:20" ht="44.25" hidden="1" x14ac:dyDescent="0.7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 s="9">
        <f>(((I605/60)/60)/24)+DATE(1970,1,1)</f>
        <v>42322.044560185182</v>
      </c>
      <c r="K605">
        <v>1444867450</v>
      </c>
      <c r="L605" s="9">
        <f>(((K605/60)/60)/24)+DATE(1970,1,1)</f>
        <v>42292.002893518518</v>
      </c>
      <c r="M605" t="b">
        <v>0</v>
      </c>
      <c r="N605">
        <v>90</v>
      </c>
      <c r="O605" t="b">
        <v>1</v>
      </c>
      <c r="P605" t="s">
        <v>8276</v>
      </c>
      <c r="Q605">
        <f>D605/E605*100</f>
        <v>87.519691930684402</v>
      </c>
      <c r="R605">
        <f>E605/N605</f>
        <v>63.477777777777774</v>
      </c>
      <c r="S605" t="str">
        <f>LEFT(P605,FIND("/",P605)-1)</f>
        <v>music</v>
      </c>
      <c r="T605" t="str">
        <f>RIGHT(P605,LEN(P605)-FIND("/",P605))</f>
        <v>rock</v>
      </c>
    </row>
    <row r="606" spans="1:20" ht="44.25" hidden="1" x14ac:dyDescent="0.7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 s="9">
        <f>(((I606/60)/60)/24)+DATE(1970,1,1)</f>
        <v>42170.190902777773</v>
      </c>
      <c r="K606">
        <v>1432269294</v>
      </c>
      <c r="L606" s="9">
        <f>(((K606/60)/60)/24)+DATE(1970,1,1)</f>
        <v>42146.190902777773</v>
      </c>
      <c r="M606" t="b">
        <v>0</v>
      </c>
      <c r="N606">
        <v>87</v>
      </c>
      <c r="O606" t="b">
        <v>1</v>
      </c>
      <c r="P606" t="s">
        <v>8276</v>
      </c>
      <c r="Q606">
        <f>D606/E606*100</f>
        <v>90.334236675700083</v>
      </c>
      <c r="R606">
        <f>E606/N606</f>
        <v>63.620689655172413</v>
      </c>
      <c r="S606" t="str">
        <f>LEFT(P606,FIND("/",P606)-1)</f>
        <v>music</v>
      </c>
      <c r="T606" t="str">
        <f>RIGHT(P606,LEN(P606)-FIND("/",P606))</f>
        <v>rock</v>
      </c>
    </row>
    <row r="607" spans="1:20" ht="44.25" hidden="1" x14ac:dyDescent="0.7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 s="9">
        <f>(((I607/60)/60)/24)+DATE(1970,1,1)</f>
        <v>41740.594282407408</v>
      </c>
      <c r="K607">
        <v>1394633746</v>
      </c>
      <c r="L607" s="9">
        <f>(((K607/60)/60)/24)+DATE(1970,1,1)</f>
        <v>41710.594282407408</v>
      </c>
      <c r="M607" t="b">
        <v>0</v>
      </c>
      <c r="N607">
        <v>406</v>
      </c>
      <c r="O607" t="b">
        <v>1</v>
      </c>
      <c r="P607" t="s">
        <v>8276</v>
      </c>
      <c r="Q607">
        <f>D607/E607*100</f>
        <v>94.923443773259692</v>
      </c>
      <c r="R607">
        <f>E607/N607</f>
        <v>83.967068965517228</v>
      </c>
      <c r="S607" t="str">
        <f>LEFT(P607,FIND("/",P607)-1)</f>
        <v>music</v>
      </c>
      <c r="T607" t="str">
        <f>RIGHT(P607,LEN(P607)-FIND("/",P607))</f>
        <v>rock</v>
      </c>
    </row>
    <row r="608" spans="1:20" ht="29.5" hidden="1" x14ac:dyDescent="0.7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 s="9">
        <f>(((I608/60)/60)/24)+DATE(1970,1,1)</f>
        <v>41563.00335648148</v>
      </c>
      <c r="K608">
        <v>1380585890</v>
      </c>
      <c r="L608" s="9">
        <f>(((K608/60)/60)/24)+DATE(1970,1,1)</f>
        <v>41548.00335648148</v>
      </c>
      <c r="M608" t="b">
        <v>0</v>
      </c>
      <c r="N608">
        <v>20</v>
      </c>
      <c r="O608" t="b">
        <v>1</v>
      </c>
      <c r="P608" t="s">
        <v>8276</v>
      </c>
      <c r="Q608">
        <f>D608/E608*100</f>
        <v>96.463022508038591</v>
      </c>
      <c r="R608">
        <f>E608/N608</f>
        <v>77.75</v>
      </c>
      <c r="S608" t="str">
        <f>LEFT(P608,FIND("/",P608)-1)</f>
        <v>music</v>
      </c>
      <c r="T608" t="str">
        <f>RIGHT(P608,LEN(P608)-FIND("/",P608))</f>
        <v>rock</v>
      </c>
    </row>
    <row r="609" spans="1:20" ht="44.25" hidden="1" x14ac:dyDescent="0.7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 s="9">
        <f>(((I609/60)/60)/24)+DATE(1970,1,1)</f>
        <v>42131.758587962962</v>
      </c>
      <c r="K609">
        <v>1428430342</v>
      </c>
      <c r="L609" s="9">
        <f>(((K609/60)/60)/24)+DATE(1970,1,1)</f>
        <v>42101.758587962962</v>
      </c>
      <c r="M609" t="b">
        <v>0</v>
      </c>
      <c r="N609">
        <v>70</v>
      </c>
      <c r="O609" t="b">
        <v>1</v>
      </c>
      <c r="P609" t="s">
        <v>8276</v>
      </c>
      <c r="Q609">
        <f>D609/E609*100</f>
        <v>93.382254836557706</v>
      </c>
      <c r="R609">
        <f>E609/N609</f>
        <v>107.07142857142857</v>
      </c>
      <c r="S609" t="str">
        <f>LEFT(P609,FIND("/",P609)-1)</f>
        <v>music</v>
      </c>
      <c r="T609" t="str">
        <f>RIGHT(P609,LEN(P609)-FIND("/",P609))</f>
        <v>rock</v>
      </c>
    </row>
    <row r="610" spans="1:20" hidden="1" x14ac:dyDescent="0.7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 s="9">
        <f>(((I610/60)/60)/24)+DATE(1970,1,1)</f>
        <v>41102.739953703705</v>
      </c>
      <c r="K610">
        <v>1339523132</v>
      </c>
      <c r="L610" s="9">
        <f>(((K610/60)/60)/24)+DATE(1970,1,1)</f>
        <v>41072.739953703705</v>
      </c>
      <c r="M610" t="b">
        <v>0</v>
      </c>
      <c r="N610">
        <v>16</v>
      </c>
      <c r="O610" t="b">
        <v>1</v>
      </c>
      <c r="P610" t="s">
        <v>8276</v>
      </c>
      <c r="Q610">
        <f>D610/E610*100</f>
        <v>80.645161290322577</v>
      </c>
      <c r="R610">
        <f>E610/N610</f>
        <v>38.75</v>
      </c>
      <c r="S610" t="str">
        <f>LEFT(P610,FIND("/",P610)-1)</f>
        <v>music</v>
      </c>
      <c r="T610" t="str">
        <f>RIGHT(P610,LEN(P610)-FIND("/",P610))</f>
        <v>rock</v>
      </c>
    </row>
    <row r="611" spans="1:20" ht="29.5" hidden="1" x14ac:dyDescent="0.7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 s="9">
        <f>(((I611/60)/60)/24)+DATE(1970,1,1)</f>
        <v>42734.95177083333</v>
      </c>
      <c r="K611">
        <v>1480546233</v>
      </c>
      <c r="L611" s="9">
        <f>(((K611/60)/60)/24)+DATE(1970,1,1)</f>
        <v>42704.95177083333</v>
      </c>
      <c r="M611" t="b">
        <v>0</v>
      </c>
      <c r="N611">
        <v>52</v>
      </c>
      <c r="O611" t="b">
        <v>1</v>
      </c>
      <c r="P611" t="s">
        <v>8276</v>
      </c>
      <c r="Q611">
        <f>D611/E611*100</f>
        <v>95.229025807065995</v>
      </c>
      <c r="R611">
        <f>E611/N611</f>
        <v>201.94230769230768</v>
      </c>
      <c r="S611" t="str">
        <f>LEFT(P611,FIND("/",P611)-1)</f>
        <v>music</v>
      </c>
      <c r="T611" t="str">
        <f>RIGHT(P611,LEN(P611)-FIND("/",P611))</f>
        <v>rock</v>
      </c>
    </row>
    <row r="612" spans="1:20" ht="44.25" hidden="1" x14ac:dyDescent="0.7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 s="9">
        <f>(((I612/60)/60)/24)+DATE(1970,1,1)</f>
        <v>42454.12023148148</v>
      </c>
      <c r="K612">
        <v>1456285988</v>
      </c>
      <c r="L612" s="9">
        <f>(((K612/60)/60)/24)+DATE(1970,1,1)</f>
        <v>42424.161898148144</v>
      </c>
      <c r="M612" t="b">
        <v>0</v>
      </c>
      <c r="N612">
        <v>66</v>
      </c>
      <c r="O612" t="b">
        <v>1</v>
      </c>
      <c r="P612" t="s">
        <v>8276</v>
      </c>
      <c r="Q612">
        <f>D612/E612*100</f>
        <v>52.77973258268824</v>
      </c>
      <c r="R612">
        <f>E612/N612</f>
        <v>43.060606060606062</v>
      </c>
      <c r="S612" t="str">
        <f>LEFT(P612,FIND("/",P612)-1)</f>
        <v>music</v>
      </c>
      <c r="T612" t="str">
        <f>RIGHT(P612,LEN(P612)-FIND("/",P612))</f>
        <v>rock</v>
      </c>
    </row>
    <row r="613" spans="1:20" ht="59" hidden="1" x14ac:dyDescent="0.7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 s="9">
        <f>(((I613/60)/60)/24)+DATE(1970,1,1)</f>
        <v>42750.066192129627</v>
      </c>
      <c r="K613">
        <v>1481852119</v>
      </c>
      <c r="L613" s="9">
        <f>(((K613/60)/60)/24)+DATE(1970,1,1)</f>
        <v>42720.066192129627</v>
      </c>
      <c r="M613" t="b">
        <v>0</v>
      </c>
      <c r="N613">
        <v>109</v>
      </c>
      <c r="O613" t="b">
        <v>1</v>
      </c>
      <c r="P613" t="s">
        <v>8276</v>
      </c>
      <c r="Q613">
        <f>D613/E613*100</f>
        <v>58.368597694440396</v>
      </c>
      <c r="R613">
        <f>E613/N613</f>
        <v>62.871559633027523</v>
      </c>
      <c r="S613" t="str">
        <f>LEFT(P613,FIND("/",P613)-1)</f>
        <v>music</v>
      </c>
      <c r="T613" t="str">
        <f>RIGHT(P613,LEN(P613)-FIND("/",P613))</f>
        <v>rock</v>
      </c>
    </row>
    <row r="614" spans="1:20" ht="29.5" hidden="1" x14ac:dyDescent="0.7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 s="9">
        <f>(((I614/60)/60)/24)+DATE(1970,1,1)</f>
        <v>42707.710717592592</v>
      </c>
      <c r="K614">
        <v>1478189006</v>
      </c>
      <c r="L614" s="9">
        <f>(((K614/60)/60)/24)+DATE(1970,1,1)</f>
        <v>42677.669050925921</v>
      </c>
      <c r="M614" t="b">
        <v>0</v>
      </c>
      <c r="N614">
        <v>168</v>
      </c>
      <c r="O614" t="b">
        <v>1</v>
      </c>
      <c r="P614" t="s">
        <v>8276</v>
      </c>
      <c r="Q614">
        <f>D614/E614*100</f>
        <v>39.606080068507815</v>
      </c>
      <c r="R614">
        <f>E614/N614</f>
        <v>55.607142857142854</v>
      </c>
      <c r="S614" t="str">
        <f>LEFT(P614,FIND("/",P614)-1)</f>
        <v>music</v>
      </c>
      <c r="T614" t="str">
        <f>RIGHT(P614,LEN(P614)-FIND("/",P614))</f>
        <v>rock</v>
      </c>
    </row>
    <row r="615" spans="1:20" ht="44.25" hidden="1" x14ac:dyDescent="0.7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 s="9">
        <f>(((I615/60)/60)/24)+DATE(1970,1,1)</f>
        <v>42769.174305555556</v>
      </c>
      <c r="K615">
        <v>1484198170</v>
      </c>
      <c r="L615" s="9">
        <f>(((K615/60)/60)/24)+DATE(1970,1,1)</f>
        <v>42747.219560185185</v>
      </c>
      <c r="M615" t="b">
        <v>0</v>
      </c>
      <c r="N615">
        <v>31</v>
      </c>
      <c r="O615" t="b">
        <v>1</v>
      </c>
      <c r="P615" t="s">
        <v>8276</v>
      </c>
      <c r="Q615">
        <f>D615/E615*100</f>
        <v>86.092715231788077</v>
      </c>
      <c r="R615">
        <f>E615/N615</f>
        <v>48.70967741935484</v>
      </c>
      <c r="S615" t="str">
        <f>LEFT(P615,FIND("/",P615)-1)</f>
        <v>music</v>
      </c>
      <c r="T615" t="str">
        <f>RIGHT(P615,LEN(P615)-FIND("/",P615))</f>
        <v>rock</v>
      </c>
    </row>
    <row r="616" spans="1:20" hidden="1" x14ac:dyDescent="0.7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 s="9">
        <f>(((I616/60)/60)/24)+DATE(1970,1,1)</f>
        <v>42583.759374999994</v>
      </c>
      <c r="K616">
        <v>1468779210</v>
      </c>
      <c r="L616" s="9">
        <f>(((K616/60)/60)/24)+DATE(1970,1,1)</f>
        <v>42568.759374999994</v>
      </c>
      <c r="M616" t="b">
        <v>0</v>
      </c>
      <c r="N616">
        <v>133</v>
      </c>
      <c r="O616" t="b">
        <v>1</v>
      </c>
      <c r="P616" t="s">
        <v>8276</v>
      </c>
      <c r="Q616">
        <f>D616/E616*100</f>
        <v>49.176297024834028</v>
      </c>
      <c r="R616">
        <f>E616/N616</f>
        <v>30.578947368421051</v>
      </c>
      <c r="S616" t="str">
        <f>LEFT(P616,FIND("/",P616)-1)</f>
        <v>music</v>
      </c>
      <c r="T616" t="str">
        <f>RIGHT(P616,LEN(P616)-FIND("/",P616))</f>
        <v>rock</v>
      </c>
    </row>
    <row r="617" spans="1:20" ht="29.5" hidden="1" x14ac:dyDescent="0.7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 s="9">
        <f>(((I617/60)/60)/24)+DATE(1970,1,1)</f>
        <v>42160.491620370376</v>
      </c>
      <c r="K617">
        <v>1430912876</v>
      </c>
      <c r="L617" s="9">
        <f>(((K617/60)/60)/24)+DATE(1970,1,1)</f>
        <v>42130.491620370376</v>
      </c>
      <c r="M617" t="b">
        <v>0</v>
      </c>
      <c r="N617">
        <v>151</v>
      </c>
      <c r="O617" t="b">
        <v>1</v>
      </c>
      <c r="P617" t="s">
        <v>8276</v>
      </c>
      <c r="Q617">
        <f>D617/E617*100</f>
        <v>89.605734767025098</v>
      </c>
      <c r="R617">
        <f>E617/N617</f>
        <v>73.907284768211923</v>
      </c>
      <c r="S617" t="str">
        <f>LEFT(P617,FIND("/",P617)-1)</f>
        <v>music</v>
      </c>
      <c r="T617" t="str">
        <f>RIGHT(P617,LEN(P617)-FIND("/",P617))</f>
        <v>rock</v>
      </c>
    </row>
    <row r="618" spans="1:20" ht="44.25" hidden="1" x14ac:dyDescent="0.7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 s="9">
        <f>(((I618/60)/60)/24)+DATE(1970,1,1)</f>
        <v>42164.083333333328</v>
      </c>
      <c r="K618">
        <v>1431886706</v>
      </c>
      <c r="L618" s="9">
        <f>(((K618/60)/60)/24)+DATE(1970,1,1)</f>
        <v>42141.762800925921</v>
      </c>
      <c r="M618" t="b">
        <v>0</v>
      </c>
      <c r="N618">
        <v>5</v>
      </c>
      <c r="O618" t="b">
        <v>1</v>
      </c>
      <c r="P618" t="s">
        <v>8276</v>
      </c>
      <c r="Q618">
        <f>D618/E618*100</f>
        <v>23.584905660377359</v>
      </c>
      <c r="R618">
        <f>E618/N618</f>
        <v>21.2</v>
      </c>
      <c r="S618" t="str">
        <f>LEFT(P618,FIND("/",P618)-1)</f>
        <v>music</v>
      </c>
      <c r="T618" t="str">
        <f>RIGHT(P618,LEN(P618)-FIND("/",P618))</f>
        <v>rock</v>
      </c>
    </row>
    <row r="619" spans="1:20" ht="59" hidden="1" x14ac:dyDescent="0.7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 s="9">
        <f>(((I619/60)/60)/24)+DATE(1970,1,1)</f>
        <v>42733.214409722219</v>
      </c>
      <c r="K619">
        <v>1480396125</v>
      </c>
      <c r="L619" s="9">
        <f>(((K619/60)/60)/24)+DATE(1970,1,1)</f>
        <v>42703.214409722219</v>
      </c>
      <c r="M619" t="b">
        <v>0</v>
      </c>
      <c r="N619">
        <v>73</v>
      </c>
      <c r="O619" t="b">
        <v>1</v>
      </c>
      <c r="P619" t="s">
        <v>8276</v>
      </c>
      <c r="Q619">
        <f>D619/E619*100</f>
        <v>93.370681605975719</v>
      </c>
      <c r="R619">
        <f>E619/N619</f>
        <v>73.356164383561648</v>
      </c>
      <c r="S619" t="str">
        <f>LEFT(P619,FIND("/",P619)-1)</f>
        <v>music</v>
      </c>
      <c r="T619" t="str">
        <f>RIGHT(P619,LEN(P619)-FIND("/",P619))</f>
        <v>rock</v>
      </c>
    </row>
    <row r="620" spans="1:20" ht="44.25" hidden="1" x14ac:dyDescent="0.7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 s="9">
        <f>(((I620/60)/60)/24)+DATE(1970,1,1)</f>
        <v>41400.800185185188</v>
      </c>
      <c r="K620">
        <v>1365275536</v>
      </c>
      <c r="L620" s="9">
        <f>(((K620/60)/60)/24)+DATE(1970,1,1)</f>
        <v>41370.800185185188</v>
      </c>
      <c r="M620" t="b">
        <v>0</v>
      </c>
      <c r="N620">
        <v>148</v>
      </c>
      <c r="O620" t="b">
        <v>1</v>
      </c>
      <c r="P620" t="s">
        <v>8276</v>
      </c>
      <c r="Q620">
        <f>D620/E620*100</f>
        <v>95.819858665708466</v>
      </c>
      <c r="R620">
        <f>E620/N620</f>
        <v>56.412162162162161</v>
      </c>
      <c r="S620" t="str">
        <f>LEFT(P620,FIND("/",P620)-1)</f>
        <v>music</v>
      </c>
      <c r="T620" t="str">
        <f>RIGHT(P620,LEN(P620)-FIND("/",P620))</f>
        <v>rock</v>
      </c>
    </row>
    <row r="621" spans="1:20" ht="44.25" hidden="1" x14ac:dyDescent="0.7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 s="9">
        <f>(((I621/60)/60)/24)+DATE(1970,1,1)</f>
        <v>42727.074976851851</v>
      </c>
      <c r="K621">
        <v>1480729678</v>
      </c>
      <c r="L621" s="9">
        <f>(((K621/60)/60)/24)+DATE(1970,1,1)</f>
        <v>42707.074976851851</v>
      </c>
      <c r="M621" t="b">
        <v>0</v>
      </c>
      <c r="N621">
        <v>93</v>
      </c>
      <c r="O621" t="b">
        <v>1</v>
      </c>
      <c r="P621" t="s">
        <v>8276</v>
      </c>
      <c r="Q621">
        <f>D621/E621*100</f>
        <v>47.078964262786215</v>
      </c>
      <c r="R621">
        <f>E621/N621</f>
        <v>50.247311827956992</v>
      </c>
      <c r="S621" t="str">
        <f>LEFT(P621,FIND("/",P621)-1)</f>
        <v>music</v>
      </c>
      <c r="T621" t="str">
        <f>RIGHT(P621,LEN(P621)-FIND("/",P621))</f>
        <v>rock</v>
      </c>
    </row>
    <row r="622" spans="1:20" ht="44.25" hidden="1" x14ac:dyDescent="0.7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 s="9">
        <f>(((I622/60)/60)/24)+DATE(1970,1,1)</f>
        <v>42190.735208333332</v>
      </c>
      <c r="K622">
        <v>1433525922</v>
      </c>
      <c r="L622" s="9">
        <f>(((K622/60)/60)/24)+DATE(1970,1,1)</f>
        <v>42160.735208333332</v>
      </c>
      <c r="M622" t="b">
        <v>0</v>
      </c>
      <c r="N622">
        <v>63</v>
      </c>
      <c r="O622" t="b">
        <v>1</v>
      </c>
      <c r="P622" t="s">
        <v>8276</v>
      </c>
      <c r="Q622">
        <f>D622/E622*100</f>
        <v>80.589454294266645</v>
      </c>
      <c r="R622">
        <f>E622/N622</f>
        <v>68.936507936507937</v>
      </c>
      <c r="S622" t="str">
        <f>LEFT(P622,FIND("/",P622)-1)</f>
        <v>music</v>
      </c>
      <c r="T622" t="str">
        <f>RIGHT(P622,LEN(P622)-FIND("/",P622))</f>
        <v>rock</v>
      </c>
    </row>
    <row r="623" spans="1:20" ht="44.25" hidden="1" x14ac:dyDescent="0.7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 s="9">
        <f>(((I623/60)/60)/24)+DATE(1970,1,1)</f>
        <v>42489.507638888885</v>
      </c>
      <c r="K623">
        <v>1457109121</v>
      </c>
      <c r="L623" s="9">
        <f>(((K623/60)/60)/24)+DATE(1970,1,1)</f>
        <v>42433.688900462963</v>
      </c>
      <c r="M623" t="b">
        <v>0</v>
      </c>
      <c r="N623">
        <v>134</v>
      </c>
      <c r="O623" t="b">
        <v>1</v>
      </c>
      <c r="P623" t="s">
        <v>8276</v>
      </c>
      <c r="Q623">
        <f>D623/E623*100</f>
        <v>90.574685054837317</v>
      </c>
      <c r="R623">
        <f>E623/N623</f>
        <v>65.914104477611943</v>
      </c>
      <c r="S623" t="str">
        <f>LEFT(P623,FIND("/",P623)-1)</f>
        <v>music</v>
      </c>
      <c r="T623" t="str">
        <f>RIGHT(P623,LEN(P623)-FIND("/",P623))</f>
        <v>rock</v>
      </c>
    </row>
    <row r="624" spans="1:20" ht="29.5" hidden="1" x14ac:dyDescent="0.7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 s="9">
        <f>(((I624/60)/60)/24)+DATE(1970,1,1)</f>
        <v>42214.646863425922</v>
      </c>
      <c r="K624">
        <v>1435591889</v>
      </c>
      <c r="L624" s="9">
        <f>(((K624/60)/60)/24)+DATE(1970,1,1)</f>
        <v>42184.646863425922</v>
      </c>
      <c r="M624" t="b">
        <v>0</v>
      </c>
      <c r="N624">
        <v>14</v>
      </c>
      <c r="O624" t="b">
        <v>1</v>
      </c>
      <c r="P624" t="s">
        <v>8276</v>
      </c>
      <c r="Q624">
        <f>D624/E624*100</f>
        <v>45.714285714285715</v>
      </c>
      <c r="R624">
        <f>E624/N624</f>
        <v>62.5</v>
      </c>
      <c r="S624" t="str">
        <f>LEFT(P624,FIND("/",P624)-1)</f>
        <v>music</v>
      </c>
      <c r="T624" t="str">
        <f>RIGHT(P624,LEN(P624)-FIND("/",P624))</f>
        <v>rock</v>
      </c>
    </row>
    <row r="625" spans="1:20" ht="44.25" hidden="1" x14ac:dyDescent="0.7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 s="9">
        <f>(((I625/60)/60)/24)+DATE(1970,1,1)</f>
        <v>42158.1875</v>
      </c>
      <c r="K625">
        <v>1430604395</v>
      </c>
      <c r="L625" s="9">
        <f>(((K625/60)/60)/24)+DATE(1970,1,1)</f>
        <v>42126.92123842593</v>
      </c>
      <c r="M625" t="b">
        <v>0</v>
      </c>
      <c r="N625">
        <v>78</v>
      </c>
      <c r="O625" t="b">
        <v>1</v>
      </c>
      <c r="P625" t="s">
        <v>8276</v>
      </c>
      <c r="Q625">
        <f>D625/E625*100</f>
        <v>73.193046660567248</v>
      </c>
      <c r="R625">
        <f>E625/N625</f>
        <v>70.064102564102569</v>
      </c>
      <c r="S625" t="str">
        <f>LEFT(P625,FIND("/",P625)-1)</f>
        <v>music</v>
      </c>
      <c r="T625" t="str">
        <f>RIGHT(P625,LEN(P625)-FIND("/",P625))</f>
        <v>rock</v>
      </c>
    </row>
    <row r="626" spans="1:20" ht="44.25" hidden="1" x14ac:dyDescent="0.7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 s="9">
        <f>(((I626/60)/60)/24)+DATE(1970,1,1)</f>
        <v>42660.676388888889</v>
      </c>
      <c r="K626">
        <v>1474469117</v>
      </c>
      <c r="L626" s="9">
        <f>(((K626/60)/60)/24)+DATE(1970,1,1)</f>
        <v>42634.614780092597</v>
      </c>
      <c r="M626" t="b">
        <v>0</v>
      </c>
      <c r="N626">
        <v>112</v>
      </c>
      <c r="O626" t="b">
        <v>1</v>
      </c>
      <c r="P626" t="s">
        <v>8276</v>
      </c>
      <c r="Q626">
        <f>D626/E626*100</f>
        <v>74.179904070548048</v>
      </c>
      <c r="R626">
        <f>E626/N626</f>
        <v>60.181874999999998</v>
      </c>
      <c r="S626" t="str">
        <f>LEFT(P626,FIND("/",P626)-1)</f>
        <v>music</v>
      </c>
      <c r="T626" t="str">
        <f>RIGHT(P626,LEN(P626)-FIND("/",P626))</f>
        <v>rock</v>
      </c>
    </row>
    <row r="627" spans="1:20" ht="29.5" hidden="1" x14ac:dyDescent="0.7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 s="9">
        <f>(((I627/60)/60)/24)+DATE(1970,1,1)</f>
        <v>42595.480983796297</v>
      </c>
      <c r="K627">
        <v>1468495957</v>
      </c>
      <c r="L627" s="9">
        <f>(((K627/60)/60)/24)+DATE(1970,1,1)</f>
        <v>42565.480983796297</v>
      </c>
      <c r="M627" t="b">
        <v>0</v>
      </c>
      <c r="N627">
        <v>34</v>
      </c>
      <c r="O627" t="b">
        <v>1</v>
      </c>
      <c r="P627" t="s">
        <v>8276</v>
      </c>
      <c r="Q627">
        <f>D627/E627*100</f>
        <v>68.7757909215956</v>
      </c>
      <c r="R627">
        <f>E627/N627</f>
        <v>21.382352941176471</v>
      </c>
      <c r="S627" t="str">
        <f>LEFT(P627,FIND("/",P627)-1)</f>
        <v>music</v>
      </c>
      <c r="T627" t="str">
        <f>RIGHT(P627,LEN(P627)-FIND("/",P627))</f>
        <v>rock</v>
      </c>
    </row>
    <row r="628" spans="1:20" ht="44.25" hidden="1" x14ac:dyDescent="0.7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 s="9">
        <f>(((I628/60)/60)/24)+DATE(1970,1,1)</f>
        <v>42121.716666666667</v>
      </c>
      <c r="K628">
        <v>1427224606</v>
      </c>
      <c r="L628" s="9">
        <f>(((K628/60)/60)/24)+DATE(1970,1,1)</f>
        <v>42087.803310185183</v>
      </c>
      <c r="M628" t="b">
        <v>0</v>
      </c>
      <c r="N628">
        <v>19</v>
      </c>
      <c r="O628" t="b">
        <v>1</v>
      </c>
      <c r="P628" t="s">
        <v>8276</v>
      </c>
      <c r="Q628">
        <f>D628/E628*100</f>
        <v>91.653027823240592</v>
      </c>
      <c r="R628">
        <f>E628/N628</f>
        <v>160.78947368421052</v>
      </c>
      <c r="S628" t="str">
        <f>LEFT(P628,FIND("/",P628)-1)</f>
        <v>music</v>
      </c>
      <c r="T628" t="str">
        <f>RIGHT(P628,LEN(P628)-FIND("/",P628))</f>
        <v>rock</v>
      </c>
    </row>
    <row r="629" spans="1:20" ht="44.25" hidden="1" x14ac:dyDescent="0.7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 s="9">
        <f>(((I629/60)/60)/24)+DATE(1970,1,1)</f>
        <v>42238.207638888889</v>
      </c>
      <c r="K629">
        <v>1436369818</v>
      </c>
      <c r="L629" s="9">
        <f>(((K629/60)/60)/24)+DATE(1970,1,1)</f>
        <v>42193.650671296295</v>
      </c>
      <c r="M629" t="b">
        <v>0</v>
      </c>
      <c r="N629">
        <v>13</v>
      </c>
      <c r="O629" t="b">
        <v>1</v>
      </c>
      <c r="P629" t="s">
        <v>8276</v>
      </c>
      <c r="Q629">
        <f>D629/E629*100</f>
        <v>90.744101633393825</v>
      </c>
      <c r="R629">
        <f>E629/N629</f>
        <v>42.384615384615387</v>
      </c>
      <c r="S629" t="str">
        <f>LEFT(P629,FIND("/",P629)-1)</f>
        <v>music</v>
      </c>
      <c r="T629" t="str">
        <f>RIGHT(P629,LEN(P629)-FIND("/",P629))</f>
        <v>rock</v>
      </c>
    </row>
    <row r="630" spans="1:20" ht="44.25" hidden="1" x14ac:dyDescent="0.7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 s="9">
        <f>(((I630/60)/60)/24)+DATE(1970,1,1)</f>
        <v>42432.154930555553</v>
      </c>
      <c r="K630">
        <v>1454298186</v>
      </c>
      <c r="L630" s="9">
        <f>(((K630/60)/60)/24)+DATE(1970,1,1)</f>
        <v>42401.154930555553</v>
      </c>
      <c r="M630" t="b">
        <v>0</v>
      </c>
      <c r="N630">
        <v>104</v>
      </c>
      <c r="O630" t="b">
        <v>1</v>
      </c>
      <c r="P630" t="s">
        <v>8276</v>
      </c>
      <c r="Q630">
        <f>D630/E630*100</f>
        <v>87.997184090109116</v>
      </c>
      <c r="R630">
        <f>E630/N630</f>
        <v>27.317307692307693</v>
      </c>
      <c r="S630" t="str">
        <f>LEFT(P630,FIND("/",P630)-1)</f>
        <v>music</v>
      </c>
      <c r="T630" t="str">
        <f>RIGHT(P630,LEN(P630)-FIND("/",P630))</f>
        <v>rock</v>
      </c>
    </row>
    <row r="631" spans="1:20" hidden="1" x14ac:dyDescent="0.7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 s="9">
        <f>(((I631/60)/60)/24)+DATE(1970,1,1)</f>
        <v>42583.681979166664</v>
      </c>
      <c r="K631">
        <v>1467476523</v>
      </c>
      <c r="L631" s="9">
        <f>(((K631/60)/60)/24)+DATE(1970,1,1)</f>
        <v>42553.681979166664</v>
      </c>
      <c r="M631" t="b">
        <v>0</v>
      </c>
      <c r="N631">
        <v>52</v>
      </c>
      <c r="O631" t="b">
        <v>1</v>
      </c>
      <c r="P631" t="s">
        <v>8276</v>
      </c>
      <c r="Q631">
        <f>D631/E631*100</f>
        <v>97.703957010258918</v>
      </c>
      <c r="R631">
        <f>E631/N631</f>
        <v>196.82692307692307</v>
      </c>
      <c r="S631" t="str">
        <f>LEFT(P631,FIND("/",P631)-1)</f>
        <v>music</v>
      </c>
      <c r="T631" t="str">
        <f>RIGHT(P631,LEN(P631)-FIND("/",P631))</f>
        <v>rock</v>
      </c>
    </row>
    <row r="632" spans="1:20" ht="44.25" hidden="1" x14ac:dyDescent="0.7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 s="9">
        <f>(((I632/60)/60)/24)+DATE(1970,1,1)</f>
        <v>42795.125</v>
      </c>
      <c r="K632">
        <v>1484623726</v>
      </c>
      <c r="L632" s="9">
        <f>(((K632/60)/60)/24)+DATE(1970,1,1)</f>
        <v>42752.144976851851</v>
      </c>
      <c r="M632" t="b">
        <v>0</v>
      </c>
      <c r="N632">
        <v>17</v>
      </c>
      <c r="O632" t="b">
        <v>1</v>
      </c>
      <c r="P632" t="s">
        <v>8276</v>
      </c>
      <c r="Q632">
        <f>D632/E632*100</f>
        <v>81.877729257641917</v>
      </c>
      <c r="R632">
        <f>E632/N632</f>
        <v>53.882352941176471</v>
      </c>
      <c r="S632" t="str">
        <f>LEFT(P632,FIND("/",P632)-1)</f>
        <v>music</v>
      </c>
      <c r="T632" t="str">
        <f>RIGHT(P632,LEN(P632)-FIND("/",P632))</f>
        <v>rock</v>
      </c>
    </row>
    <row r="633" spans="1:20" hidden="1" x14ac:dyDescent="0.7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 s="9">
        <f>(((I633/60)/60)/24)+DATE(1970,1,1)</f>
        <v>42749.90834490741</v>
      </c>
      <c r="K633">
        <v>1481838481</v>
      </c>
      <c r="L633" s="9">
        <f>(((K633/60)/60)/24)+DATE(1970,1,1)</f>
        <v>42719.90834490741</v>
      </c>
      <c r="M633" t="b">
        <v>0</v>
      </c>
      <c r="N633">
        <v>82</v>
      </c>
      <c r="O633" t="b">
        <v>1</v>
      </c>
      <c r="P633" t="s">
        <v>8276</v>
      </c>
      <c r="Q633">
        <f>D633/E633*100</f>
        <v>89.376915219611845</v>
      </c>
      <c r="R633">
        <f>E633/N633</f>
        <v>47.756097560975611</v>
      </c>
      <c r="S633" t="str">
        <f>LEFT(P633,FIND("/",P633)-1)</f>
        <v>music</v>
      </c>
      <c r="T633" t="str">
        <f>RIGHT(P633,LEN(P633)-FIND("/",P633))</f>
        <v>rock</v>
      </c>
    </row>
    <row r="634" spans="1:20" ht="59" hidden="1" x14ac:dyDescent="0.7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 s="9">
        <f>(((I634/60)/60)/24)+DATE(1970,1,1)</f>
        <v>42048.99863425926</v>
      </c>
      <c r="K634">
        <v>1421279882</v>
      </c>
      <c r="L634" s="9">
        <f>(((K634/60)/60)/24)+DATE(1970,1,1)</f>
        <v>42018.99863425926</v>
      </c>
      <c r="M634" t="b">
        <v>0</v>
      </c>
      <c r="N634">
        <v>73</v>
      </c>
      <c r="O634" t="b">
        <v>1</v>
      </c>
      <c r="P634" t="s">
        <v>8276</v>
      </c>
      <c r="Q634">
        <f>D634/E634*100</f>
        <v>93.196644920782859</v>
      </c>
      <c r="R634">
        <f>E634/N634</f>
        <v>88.191780821917803</v>
      </c>
      <c r="S634" t="str">
        <f>LEFT(P634,FIND("/",P634)-1)</f>
        <v>music</v>
      </c>
      <c r="T634" t="str">
        <f>RIGHT(P634,LEN(P634)-FIND("/",P634))</f>
        <v>rock</v>
      </c>
    </row>
    <row r="635" spans="1:20" ht="44.25" hidden="1" x14ac:dyDescent="0.7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 s="9">
        <f>(((I635/60)/60)/24)+DATE(1970,1,1)</f>
        <v>42670.888194444444</v>
      </c>
      <c r="K635">
        <v>1475013710</v>
      </c>
      <c r="L635" s="9">
        <f>(((K635/60)/60)/24)+DATE(1970,1,1)</f>
        <v>42640.917939814812</v>
      </c>
      <c r="M635" t="b">
        <v>0</v>
      </c>
      <c r="N635">
        <v>158</v>
      </c>
      <c r="O635" t="b">
        <v>1</v>
      </c>
      <c r="P635" t="s">
        <v>8276</v>
      </c>
      <c r="Q635">
        <f>D635/E635*100</f>
        <v>87.834870443566089</v>
      </c>
      <c r="R635">
        <f>E635/N635</f>
        <v>72.056962025316452</v>
      </c>
      <c r="S635" t="str">
        <f>LEFT(P635,FIND("/",P635)-1)</f>
        <v>music</v>
      </c>
      <c r="T635" t="str">
        <f>RIGHT(P635,LEN(P635)-FIND("/",P635))</f>
        <v>rock</v>
      </c>
    </row>
    <row r="636" spans="1:20" ht="44.25" hidden="1" x14ac:dyDescent="0.7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 s="9">
        <f>(((I636/60)/60)/24)+DATE(1970,1,1)</f>
        <v>42556.874236111107</v>
      </c>
      <c r="K636">
        <v>1465160334</v>
      </c>
      <c r="L636" s="9">
        <f>(((K636/60)/60)/24)+DATE(1970,1,1)</f>
        <v>42526.874236111107</v>
      </c>
      <c r="M636" t="b">
        <v>0</v>
      </c>
      <c r="N636">
        <v>65</v>
      </c>
      <c r="O636" t="b">
        <v>1</v>
      </c>
      <c r="P636" t="s">
        <v>8276</v>
      </c>
      <c r="Q636">
        <f>D636/E636*100</f>
        <v>91.172813924575209</v>
      </c>
      <c r="R636">
        <f>E636/N636</f>
        <v>74.246153846153845</v>
      </c>
      <c r="S636" t="str">
        <f>LEFT(P636,FIND("/",P636)-1)</f>
        <v>music</v>
      </c>
      <c r="T636" t="str">
        <f>RIGHT(P636,LEN(P636)-FIND("/",P636))</f>
        <v>rock</v>
      </c>
    </row>
    <row r="637" spans="1:20" ht="44.25" hidden="1" x14ac:dyDescent="0.7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 s="9">
        <f>(((I637/60)/60)/24)+DATE(1970,1,1)</f>
        <v>41919.004317129627</v>
      </c>
      <c r="K637">
        <v>1410048373</v>
      </c>
      <c r="L637" s="9">
        <f>(((K637/60)/60)/24)+DATE(1970,1,1)</f>
        <v>41889.004317129627</v>
      </c>
      <c r="M637" t="b">
        <v>0</v>
      </c>
      <c r="N637">
        <v>184</v>
      </c>
      <c r="O637" t="b">
        <v>1</v>
      </c>
      <c r="P637" t="s">
        <v>8276</v>
      </c>
      <c r="Q637">
        <f>D637/E637*100</f>
        <v>79.274200651810091</v>
      </c>
      <c r="R637">
        <f>E637/N637</f>
        <v>61.701086956521742</v>
      </c>
      <c r="S637" t="str">
        <f>LEFT(P637,FIND("/",P637)-1)</f>
        <v>music</v>
      </c>
      <c r="T637" t="str">
        <f>RIGHT(P637,LEN(P637)-FIND("/",P637))</f>
        <v>rock</v>
      </c>
    </row>
    <row r="638" spans="1:20" ht="44.25" hidden="1" x14ac:dyDescent="0.7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 s="9">
        <f>(((I638/60)/60)/24)+DATE(1970,1,1)</f>
        <v>42533.229166666672</v>
      </c>
      <c r="K638">
        <v>1462695073</v>
      </c>
      <c r="L638" s="9">
        <f>(((K638/60)/60)/24)+DATE(1970,1,1)</f>
        <v>42498.341122685189</v>
      </c>
      <c r="M638" t="b">
        <v>0</v>
      </c>
      <c r="N638">
        <v>34</v>
      </c>
      <c r="O638" t="b">
        <v>1</v>
      </c>
      <c r="P638" t="s">
        <v>8276</v>
      </c>
      <c r="Q638">
        <f>D638/E638*100</f>
        <v>59.726962457337883</v>
      </c>
      <c r="R638">
        <f>E638/N638</f>
        <v>17.235294117647058</v>
      </c>
      <c r="S638" t="str">
        <f>LEFT(P638,FIND("/",P638)-1)</f>
        <v>music</v>
      </c>
      <c r="T638" t="str">
        <f>RIGHT(P638,LEN(P638)-FIND("/",P638))</f>
        <v>rock</v>
      </c>
    </row>
    <row r="639" spans="1:20" ht="59" hidden="1" x14ac:dyDescent="0.7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 s="9">
        <f>(((I639/60)/60)/24)+DATE(1970,1,1)</f>
        <v>41420.99622685185</v>
      </c>
      <c r="K639">
        <v>1367798074</v>
      </c>
      <c r="L639" s="9">
        <f>(((K639/60)/60)/24)+DATE(1970,1,1)</f>
        <v>41399.99622685185</v>
      </c>
      <c r="M639" t="b">
        <v>0</v>
      </c>
      <c r="N639">
        <v>240</v>
      </c>
      <c r="O639" t="b">
        <v>1</v>
      </c>
      <c r="P639" t="s">
        <v>8276</v>
      </c>
      <c r="Q639">
        <f>D639/E639*100</f>
        <v>20.140175622331427</v>
      </c>
      <c r="R639">
        <f>E639/N639</f>
        <v>51.720833333333331</v>
      </c>
      <c r="S639" t="str">
        <f>LEFT(P639,FIND("/",P639)-1)</f>
        <v>music</v>
      </c>
      <c r="T639" t="str">
        <f>RIGHT(P639,LEN(P639)-FIND("/",P639))</f>
        <v>rock</v>
      </c>
    </row>
    <row r="640" spans="1:20" ht="44.25" hidden="1" x14ac:dyDescent="0.7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 s="9">
        <f>(((I640/60)/60)/24)+DATE(1970,1,1)</f>
        <v>42125.011701388896</v>
      </c>
      <c r="K640">
        <v>1425259011</v>
      </c>
      <c r="L640" s="9">
        <f>(((K640/60)/60)/24)+DATE(1970,1,1)</f>
        <v>42065.053368055553</v>
      </c>
      <c r="M640" t="b">
        <v>0</v>
      </c>
      <c r="N640">
        <v>113</v>
      </c>
      <c r="O640" t="b">
        <v>1</v>
      </c>
      <c r="P640" t="s">
        <v>8276</v>
      </c>
      <c r="Q640">
        <f>D640/E640*100</f>
        <v>91.608647856357635</v>
      </c>
      <c r="R640">
        <f>E640/N640</f>
        <v>24.150442477876105</v>
      </c>
      <c r="S640" t="str">
        <f>LEFT(P640,FIND("/",P640)-1)</f>
        <v>music</v>
      </c>
      <c r="T640" t="str">
        <f>RIGHT(P640,LEN(P640)-FIND("/",P640))</f>
        <v>rock</v>
      </c>
    </row>
    <row r="641" spans="1:20" ht="44.25" hidden="1" x14ac:dyDescent="0.7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 s="9">
        <f>(((I641/60)/60)/24)+DATE(1970,1,1)</f>
        <v>41481.062905092593</v>
      </c>
      <c r="K641">
        <v>1372210235</v>
      </c>
      <c r="L641" s="9">
        <f>(((K641/60)/60)/24)+DATE(1970,1,1)</f>
        <v>41451.062905092593</v>
      </c>
      <c r="M641" t="b">
        <v>0</v>
      </c>
      <c r="N641">
        <v>66</v>
      </c>
      <c r="O641" t="b">
        <v>1</v>
      </c>
      <c r="P641" t="s">
        <v>8276</v>
      </c>
      <c r="Q641">
        <f>D641/E641*100</f>
        <v>97.489641725566656</v>
      </c>
      <c r="R641">
        <f>E641/N641</f>
        <v>62.166666666666664</v>
      </c>
      <c r="S641" t="str">
        <f>LEFT(P641,FIND("/",P641)-1)</f>
        <v>music</v>
      </c>
      <c r="T641" t="str">
        <f>RIGHT(P641,LEN(P641)-FIND("/",P641))</f>
        <v>rock</v>
      </c>
    </row>
    <row r="642" spans="1:20" ht="29.5" hidden="1" x14ac:dyDescent="0.7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 s="9">
        <f>(((I642/60)/60)/24)+DATE(1970,1,1)</f>
        <v>41933</v>
      </c>
      <c r="K642">
        <v>1410967754</v>
      </c>
      <c r="L642" s="9">
        <f>(((K642/60)/60)/24)+DATE(1970,1,1)</f>
        <v>41899.645300925928</v>
      </c>
      <c r="M642" t="b">
        <v>1</v>
      </c>
      <c r="N642">
        <v>340</v>
      </c>
      <c r="O642" t="b">
        <v>1</v>
      </c>
      <c r="P642" t="s">
        <v>8288</v>
      </c>
      <c r="Q642">
        <f>D642/E642*100</f>
        <v>98.77069986942513</v>
      </c>
      <c r="R642">
        <f>E642/N642</f>
        <v>44.66673529411765</v>
      </c>
      <c r="S642" t="str">
        <f>LEFT(P642,FIND("/",P642)-1)</f>
        <v>publishing</v>
      </c>
      <c r="T642" t="str">
        <f>RIGHT(P642,LEN(P642)-FIND("/",P642))</f>
        <v>radio &amp; podcasts</v>
      </c>
    </row>
    <row r="643" spans="1:20" ht="29.5" hidden="1" x14ac:dyDescent="0.7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 s="9">
        <f>(((I643/60)/60)/24)+DATE(1970,1,1)</f>
        <v>41374.662858796299</v>
      </c>
      <c r="K643">
        <v>1363017271</v>
      </c>
      <c r="L643" s="9">
        <f>(((K643/60)/60)/24)+DATE(1970,1,1)</f>
        <v>41344.662858796299</v>
      </c>
      <c r="M643" t="b">
        <v>1</v>
      </c>
      <c r="N643">
        <v>150</v>
      </c>
      <c r="O643" t="b">
        <v>1</v>
      </c>
      <c r="P643" t="s">
        <v>8288</v>
      </c>
      <c r="Q643">
        <f>D643/E643*100</f>
        <v>92.151035547261955</v>
      </c>
      <c r="R643">
        <f>E643/N643</f>
        <v>28.937999999999999</v>
      </c>
      <c r="S643" t="str">
        <f>LEFT(P643,FIND("/",P643)-1)</f>
        <v>publishing</v>
      </c>
      <c r="T643" t="str">
        <f>RIGHT(P643,LEN(P643)-FIND("/",P643))</f>
        <v>radio &amp; podcasts</v>
      </c>
    </row>
    <row r="644" spans="1:20" ht="44.25" hidden="1" x14ac:dyDescent="0.7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 s="9">
        <f>(((I644/60)/60)/24)+DATE(1970,1,1)</f>
        <v>41371.869652777779</v>
      </c>
      <c r="K644">
        <v>1361483538</v>
      </c>
      <c r="L644" s="9">
        <f>(((K644/60)/60)/24)+DATE(1970,1,1)</f>
        <v>41326.911319444444</v>
      </c>
      <c r="M644" t="b">
        <v>1</v>
      </c>
      <c r="N644">
        <v>25</v>
      </c>
      <c r="O644" t="b">
        <v>1</v>
      </c>
      <c r="P644" t="s">
        <v>8288</v>
      </c>
      <c r="Q644">
        <f>D644/E644*100</f>
        <v>67.720090293453723</v>
      </c>
      <c r="R644">
        <f>E644/N644</f>
        <v>35.44</v>
      </c>
      <c r="S644" t="str">
        <f>LEFT(P644,FIND("/",P644)-1)</f>
        <v>publishing</v>
      </c>
      <c r="T644" t="str">
        <f>RIGHT(P644,LEN(P644)-FIND("/",P644))</f>
        <v>radio &amp; podcasts</v>
      </c>
    </row>
    <row r="645" spans="1:20" hidden="1" x14ac:dyDescent="0.7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 s="9">
        <f>(((I645/60)/60)/24)+DATE(1970,1,1)</f>
        <v>41321.661550925928</v>
      </c>
      <c r="K645">
        <v>1358437958</v>
      </c>
      <c r="L645" s="9">
        <f>(((K645/60)/60)/24)+DATE(1970,1,1)</f>
        <v>41291.661550925928</v>
      </c>
      <c r="M645" t="b">
        <v>1</v>
      </c>
      <c r="N645">
        <v>234</v>
      </c>
      <c r="O645" t="b">
        <v>1</v>
      </c>
      <c r="P645" t="s">
        <v>8288</v>
      </c>
      <c r="Q645">
        <f>D645/E645*100</f>
        <v>61.274509803921575</v>
      </c>
      <c r="R645">
        <f>E645/N645</f>
        <v>34.871794871794869</v>
      </c>
      <c r="S645" t="str">
        <f>LEFT(P645,FIND("/",P645)-1)</f>
        <v>publishing</v>
      </c>
      <c r="T645" t="str">
        <f>RIGHT(P645,LEN(P645)-FIND("/",P645))</f>
        <v>radio &amp; podcasts</v>
      </c>
    </row>
    <row r="646" spans="1:20" ht="44.25" hidden="1" x14ac:dyDescent="0.7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 s="9">
        <f>(((I646/60)/60)/24)+DATE(1970,1,1)</f>
        <v>40990.125</v>
      </c>
      <c r="K646">
        <v>1329759452</v>
      </c>
      <c r="L646" s="9">
        <f>(((K646/60)/60)/24)+DATE(1970,1,1)</f>
        <v>40959.734398148146</v>
      </c>
      <c r="M646" t="b">
        <v>1</v>
      </c>
      <c r="N646">
        <v>2602</v>
      </c>
      <c r="O646" t="b">
        <v>1</v>
      </c>
      <c r="P646" t="s">
        <v>8288</v>
      </c>
      <c r="Q646">
        <f>D646/E646*100</f>
        <v>21.909908646635898</v>
      </c>
      <c r="R646">
        <f>E646/N646</f>
        <v>52.622732513451197</v>
      </c>
      <c r="S646" t="str">
        <f>LEFT(P646,FIND("/",P646)-1)</f>
        <v>publishing</v>
      </c>
      <c r="T646" t="str">
        <f>RIGHT(P646,LEN(P646)-FIND("/",P646))</f>
        <v>radio &amp; podcasts</v>
      </c>
    </row>
    <row r="647" spans="1:20" ht="44.25" hidden="1" x14ac:dyDescent="0.7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 s="9">
        <f>(((I647/60)/60)/24)+DATE(1970,1,1)</f>
        <v>42381.208333333328</v>
      </c>
      <c r="K647">
        <v>1449029266</v>
      </c>
      <c r="L647" s="9">
        <f>(((K647/60)/60)/24)+DATE(1970,1,1)</f>
        <v>42340.172060185185</v>
      </c>
      <c r="M647" t="b">
        <v>1</v>
      </c>
      <c r="N647">
        <v>248</v>
      </c>
      <c r="O647" t="b">
        <v>1</v>
      </c>
      <c r="P647" t="s">
        <v>8288</v>
      </c>
      <c r="Q647">
        <f>D647/E647*100</f>
        <v>92.697896974398589</v>
      </c>
      <c r="R647">
        <f>E647/N647</f>
        <v>69.598266129032254</v>
      </c>
      <c r="S647" t="str">
        <f>LEFT(P647,FIND("/",P647)-1)</f>
        <v>publishing</v>
      </c>
      <c r="T647" t="str">
        <f>RIGHT(P647,LEN(P647)-FIND("/",P647))</f>
        <v>radio &amp; podcasts</v>
      </c>
    </row>
    <row r="648" spans="1:20" ht="29.5" hidden="1" x14ac:dyDescent="0.7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 s="9">
        <f>(((I648/60)/60)/24)+DATE(1970,1,1)</f>
        <v>40993.760243055556</v>
      </c>
      <c r="K648">
        <v>1327518885</v>
      </c>
      <c r="L648" s="9">
        <f>(((K648/60)/60)/24)+DATE(1970,1,1)</f>
        <v>40933.80190972222</v>
      </c>
      <c r="M648" t="b">
        <v>1</v>
      </c>
      <c r="N648">
        <v>600</v>
      </c>
      <c r="O648" t="b">
        <v>1</v>
      </c>
      <c r="P648" t="s">
        <v>8288</v>
      </c>
      <c r="Q648">
        <f>D648/E648*100</f>
        <v>86.896072297532157</v>
      </c>
      <c r="R648">
        <f>E648/N648</f>
        <v>76.72</v>
      </c>
      <c r="S648" t="str">
        <f>LEFT(P648,FIND("/",P648)-1)</f>
        <v>publishing</v>
      </c>
      <c r="T648" t="str">
        <f>RIGHT(P648,LEN(P648)-FIND("/",P648))</f>
        <v>radio &amp; podcasts</v>
      </c>
    </row>
    <row r="649" spans="1:20" ht="44.25" hidden="1" x14ac:dyDescent="0.7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 s="9">
        <f>(((I649/60)/60)/24)+DATE(1970,1,1)</f>
        <v>40706.014456018522</v>
      </c>
      <c r="K649">
        <v>1302654049</v>
      </c>
      <c r="L649" s="9">
        <f>(((K649/60)/60)/24)+DATE(1970,1,1)</f>
        <v>40646.014456018522</v>
      </c>
      <c r="M649" t="b">
        <v>1</v>
      </c>
      <c r="N649">
        <v>293</v>
      </c>
      <c r="O649" t="b">
        <v>1</v>
      </c>
      <c r="P649" t="s">
        <v>8288</v>
      </c>
      <c r="Q649">
        <f>D649/E649*100</f>
        <v>97.686375321336754</v>
      </c>
      <c r="R649">
        <f>E649/N649</f>
        <v>33.191126279863482</v>
      </c>
      <c r="S649" t="str">
        <f>LEFT(P649,FIND("/",P649)-1)</f>
        <v>publishing</v>
      </c>
      <c r="T649" t="str">
        <f>RIGHT(P649,LEN(P649)-FIND("/",P649))</f>
        <v>radio &amp; podcasts</v>
      </c>
    </row>
    <row r="650" spans="1:20" ht="44.25" hidden="1" x14ac:dyDescent="0.7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 s="9">
        <f>(((I650/60)/60)/24)+DATE(1970,1,1)</f>
        <v>41320.598483796297</v>
      </c>
      <c r="K650">
        <v>1358346109</v>
      </c>
      <c r="L650" s="9">
        <f>(((K650/60)/60)/24)+DATE(1970,1,1)</f>
        <v>41290.598483796297</v>
      </c>
      <c r="M650" t="b">
        <v>1</v>
      </c>
      <c r="N650">
        <v>321</v>
      </c>
      <c r="O650" t="b">
        <v>1</v>
      </c>
      <c r="P650" t="s">
        <v>8288</v>
      </c>
      <c r="Q650">
        <f>D650/E650*100</f>
        <v>92.229771978823621</v>
      </c>
      <c r="R650">
        <f>E650/N650</f>
        <v>149.46417445482865</v>
      </c>
      <c r="S650" t="str">
        <f>LEFT(P650,FIND("/",P650)-1)</f>
        <v>publishing</v>
      </c>
      <c r="T650" t="str">
        <f>RIGHT(P650,LEN(P650)-FIND("/",P650))</f>
        <v>radio &amp; podcasts</v>
      </c>
    </row>
    <row r="651" spans="1:20" ht="59" hidden="1" x14ac:dyDescent="0.7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 s="9">
        <f>(((I651/60)/60)/24)+DATE(1970,1,1)</f>
        <v>41271.827118055553</v>
      </c>
      <c r="K651">
        <v>1354909863</v>
      </c>
      <c r="L651" s="9">
        <f>(((K651/60)/60)/24)+DATE(1970,1,1)</f>
        <v>41250.827118055553</v>
      </c>
      <c r="M651" t="b">
        <v>1</v>
      </c>
      <c r="N651">
        <v>81</v>
      </c>
      <c r="O651" t="b">
        <v>1</v>
      </c>
      <c r="P651" t="s">
        <v>8288</v>
      </c>
      <c r="Q651">
        <f>D651/E651*100</f>
        <v>79.914757591901974</v>
      </c>
      <c r="R651">
        <f>E651/N651</f>
        <v>23.172839506172838</v>
      </c>
      <c r="S651" t="str">
        <f>LEFT(P651,FIND("/",P651)-1)</f>
        <v>publishing</v>
      </c>
      <c r="T651" t="str">
        <f>RIGHT(P651,LEN(P651)-FIND("/",P651))</f>
        <v>radio &amp; podcasts</v>
      </c>
    </row>
    <row r="652" spans="1:20" ht="44.25" hidden="1" x14ac:dyDescent="0.7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 s="9">
        <f>(((I652/60)/60)/24)+DATE(1970,1,1)</f>
        <v>42103.957569444443</v>
      </c>
      <c r="K652">
        <v>1426028334</v>
      </c>
      <c r="L652" s="9">
        <f>(((K652/60)/60)/24)+DATE(1970,1,1)</f>
        <v>42073.957569444443</v>
      </c>
      <c r="M652" t="b">
        <v>1</v>
      </c>
      <c r="N652">
        <v>343</v>
      </c>
      <c r="O652" t="b">
        <v>1</v>
      </c>
      <c r="P652" t="s">
        <v>8288</v>
      </c>
      <c r="Q652">
        <f>D652/E652*100</f>
        <v>96.301423455415446</v>
      </c>
      <c r="R652">
        <f>E652/N652</f>
        <v>96.877551020408163</v>
      </c>
      <c r="S652" t="str">
        <f>LEFT(P652,FIND("/",P652)-1)</f>
        <v>publishing</v>
      </c>
      <c r="T652" t="str">
        <f>RIGHT(P652,LEN(P652)-FIND("/",P652))</f>
        <v>radio &amp; podcasts</v>
      </c>
    </row>
    <row r="653" spans="1:20" ht="59" hidden="1" x14ac:dyDescent="0.7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 s="9">
        <f>(((I653/60)/60)/24)+DATE(1970,1,1)</f>
        <v>41563.542858796296</v>
      </c>
      <c r="K653">
        <v>1379336503</v>
      </c>
      <c r="L653" s="9">
        <f>(((K653/60)/60)/24)+DATE(1970,1,1)</f>
        <v>41533.542858796296</v>
      </c>
      <c r="M653" t="b">
        <v>1</v>
      </c>
      <c r="N653">
        <v>336</v>
      </c>
      <c r="O653" t="b">
        <v>1</v>
      </c>
      <c r="P653" t="s">
        <v>8288</v>
      </c>
      <c r="Q653">
        <f>D653/E653*100</f>
        <v>72.095974160802854</v>
      </c>
      <c r="R653">
        <f>E653/N653</f>
        <v>103.20238095238095</v>
      </c>
      <c r="S653" t="str">
        <f>LEFT(P653,FIND("/",P653)-1)</f>
        <v>publishing</v>
      </c>
      <c r="T653" t="str">
        <f>RIGHT(P653,LEN(P653)-FIND("/",P653))</f>
        <v>radio &amp; podcasts</v>
      </c>
    </row>
    <row r="654" spans="1:20" hidden="1" x14ac:dyDescent="0.7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 s="9">
        <f>(((I654/60)/60)/24)+DATE(1970,1,1)</f>
        <v>40969.979618055557</v>
      </c>
      <c r="K654">
        <v>1328052639</v>
      </c>
      <c r="L654" s="9">
        <f>(((K654/60)/60)/24)+DATE(1970,1,1)</f>
        <v>40939.979618055557</v>
      </c>
      <c r="M654" t="b">
        <v>1</v>
      </c>
      <c r="N654">
        <v>47</v>
      </c>
      <c r="O654" t="b">
        <v>1</v>
      </c>
      <c r="P654" t="s">
        <v>8288</v>
      </c>
      <c r="Q654">
        <f>D654/E654*100</f>
        <v>82.976534236118027</v>
      </c>
      <c r="R654">
        <f>E654/N654</f>
        <v>38.462553191489363</v>
      </c>
      <c r="S654" t="str">
        <f>LEFT(P654,FIND("/",P654)-1)</f>
        <v>publishing</v>
      </c>
      <c r="T654" t="str">
        <f>RIGHT(P654,LEN(P654)-FIND("/",P654))</f>
        <v>radio &amp; podcasts</v>
      </c>
    </row>
    <row r="655" spans="1:20" ht="44.25" hidden="1" x14ac:dyDescent="0.7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 s="9">
        <f>(((I655/60)/60)/24)+DATE(1970,1,1)</f>
        <v>41530.727916666663</v>
      </c>
      <c r="K655">
        <v>1376501292</v>
      </c>
      <c r="L655" s="9">
        <f>(((K655/60)/60)/24)+DATE(1970,1,1)</f>
        <v>41500.727916666663</v>
      </c>
      <c r="M655" t="b">
        <v>1</v>
      </c>
      <c r="N655">
        <v>76</v>
      </c>
      <c r="O655" t="b">
        <v>1</v>
      </c>
      <c r="P655" t="s">
        <v>8288</v>
      </c>
      <c r="Q655">
        <f>D655/E655*100</f>
        <v>89.073634204275535</v>
      </c>
      <c r="R655">
        <f>E655/N655</f>
        <v>44.315789473684212</v>
      </c>
      <c r="S655" t="str">
        <f>LEFT(P655,FIND("/",P655)-1)</f>
        <v>publishing</v>
      </c>
      <c r="T655" t="str">
        <f>RIGHT(P655,LEN(P655)-FIND("/",P655))</f>
        <v>radio &amp; podcasts</v>
      </c>
    </row>
    <row r="656" spans="1:20" ht="44.25" hidden="1" x14ac:dyDescent="0.7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 s="9">
        <f>(((I656/60)/60)/24)+DATE(1970,1,1)</f>
        <v>41993.207638888889</v>
      </c>
      <c r="K656">
        <v>1416244863</v>
      </c>
      <c r="L656" s="9">
        <f>(((K656/60)/60)/24)+DATE(1970,1,1)</f>
        <v>41960.722951388889</v>
      </c>
      <c r="M656" t="b">
        <v>1</v>
      </c>
      <c r="N656">
        <v>441</v>
      </c>
      <c r="O656" t="b">
        <v>1</v>
      </c>
      <c r="P656" t="s">
        <v>8288</v>
      </c>
      <c r="Q656">
        <f>D656/E656*100</f>
        <v>53.002690769934759</v>
      </c>
      <c r="R656">
        <f>E656/N656</f>
        <v>64.173356009070289</v>
      </c>
      <c r="S656" t="str">
        <f>LEFT(P656,FIND("/",P656)-1)</f>
        <v>publishing</v>
      </c>
      <c r="T656" t="str">
        <f>RIGHT(P656,LEN(P656)-FIND("/",P656))</f>
        <v>radio &amp; podcasts</v>
      </c>
    </row>
    <row r="657" spans="1:20" ht="29.5" hidden="1" x14ac:dyDescent="0.7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 s="9">
        <f>(((I657/60)/60)/24)+DATE(1970,1,1)</f>
        <v>40796.041921296295</v>
      </c>
      <c r="K657">
        <v>1313024422</v>
      </c>
      <c r="L657" s="9">
        <f>(((K657/60)/60)/24)+DATE(1970,1,1)</f>
        <v>40766.041921296295</v>
      </c>
      <c r="M657" t="b">
        <v>1</v>
      </c>
      <c r="N657">
        <v>916</v>
      </c>
      <c r="O657" t="b">
        <v>1</v>
      </c>
      <c r="P657" t="s">
        <v>8288</v>
      </c>
      <c r="Q657">
        <f>D657/E657*100</f>
        <v>15.115908788590914</v>
      </c>
      <c r="R657">
        <f>E657/N657</f>
        <v>43.333275109170302</v>
      </c>
      <c r="S657" t="str">
        <f>LEFT(P657,FIND("/",P657)-1)</f>
        <v>publishing</v>
      </c>
      <c r="T657" t="str">
        <f>RIGHT(P657,LEN(P657)-FIND("/",P657))</f>
        <v>radio &amp; podcasts</v>
      </c>
    </row>
    <row r="658" spans="1:20" ht="44.25" hidden="1" x14ac:dyDescent="0.7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 s="9">
        <f>(((I658/60)/60)/24)+DATE(1970,1,1)</f>
        <v>40900.125</v>
      </c>
      <c r="K658">
        <v>1319467604</v>
      </c>
      <c r="L658" s="9">
        <f>(((K658/60)/60)/24)+DATE(1970,1,1)</f>
        <v>40840.615787037037</v>
      </c>
      <c r="M658" t="b">
        <v>1</v>
      </c>
      <c r="N658">
        <v>369</v>
      </c>
      <c r="O658" t="b">
        <v>1</v>
      </c>
      <c r="P658" t="s">
        <v>8288</v>
      </c>
      <c r="Q658">
        <f>D658/E658*100</f>
        <v>89.839187853741791</v>
      </c>
      <c r="R658">
        <f>E658/N658</f>
        <v>90.495934959349597</v>
      </c>
      <c r="S658" t="str">
        <f>LEFT(P658,FIND("/",P658)-1)</f>
        <v>publishing</v>
      </c>
      <c r="T658" t="str">
        <f>RIGHT(P658,LEN(P658)-FIND("/",P658))</f>
        <v>radio &amp; podcasts</v>
      </c>
    </row>
    <row r="659" spans="1:20" ht="44.25" hidden="1" x14ac:dyDescent="0.7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 s="9">
        <f>(((I659/60)/60)/24)+DATE(1970,1,1)</f>
        <v>41408.871678240743</v>
      </c>
      <c r="K659">
        <v>1367355313</v>
      </c>
      <c r="L659" s="9">
        <f>(((K659/60)/60)/24)+DATE(1970,1,1)</f>
        <v>41394.871678240743</v>
      </c>
      <c r="M659" t="b">
        <v>1</v>
      </c>
      <c r="N659">
        <v>20242</v>
      </c>
      <c r="O659" t="b">
        <v>1</v>
      </c>
      <c r="P659" t="s">
        <v>8288</v>
      </c>
      <c r="Q659">
        <f>D659/E659*100</f>
        <v>8.4629990319513926</v>
      </c>
      <c r="R659">
        <f>E659/N659</f>
        <v>29.187190495010373</v>
      </c>
      <c r="S659" t="str">
        <f>LEFT(P659,FIND("/",P659)-1)</f>
        <v>publishing</v>
      </c>
      <c r="T659" t="str">
        <f>RIGHT(P659,LEN(P659)-FIND("/",P659))</f>
        <v>radio &amp; podcasts</v>
      </c>
    </row>
    <row r="660" spans="1:20" ht="44.25" hidden="1" x14ac:dyDescent="0.7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 s="9">
        <f>(((I660/60)/60)/24)+DATE(1970,1,1)</f>
        <v>41769.165972222225</v>
      </c>
      <c r="K660">
        <v>1398448389</v>
      </c>
      <c r="L660" s="9">
        <f>(((K660/60)/60)/24)+DATE(1970,1,1)</f>
        <v>41754.745243055557</v>
      </c>
      <c r="M660" t="b">
        <v>1</v>
      </c>
      <c r="N660">
        <v>71</v>
      </c>
      <c r="O660" t="b">
        <v>1</v>
      </c>
      <c r="P660" t="s">
        <v>8288</v>
      </c>
      <c r="Q660">
        <f>D660/E660*100</f>
        <v>72.793448589626934</v>
      </c>
      <c r="R660">
        <f>E660/N660</f>
        <v>30.95774647887324</v>
      </c>
      <c r="S660" t="str">
        <f>LEFT(P660,FIND("/",P660)-1)</f>
        <v>publishing</v>
      </c>
      <c r="T660" t="str">
        <f>RIGHT(P660,LEN(P660)-FIND("/",P660))</f>
        <v>radio &amp; podcasts</v>
      </c>
    </row>
    <row r="661" spans="1:20" ht="44.25" hidden="1" x14ac:dyDescent="0.7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 s="9">
        <f>(((I661/60)/60)/24)+DATE(1970,1,1)</f>
        <v>41481.708333333336</v>
      </c>
      <c r="K661">
        <v>1373408699</v>
      </c>
      <c r="L661" s="9">
        <f>(((K661/60)/60)/24)+DATE(1970,1,1)</f>
        <v>41464.934016203704</v>
      </c>
      <c r="M661" t="b">
        <v>1</v>
      </c>
      <c r="N661">
        <v>635</v>
      </c>
      <c r="O661" t="b">
        <v>1</v>
      </c>
      <c r="P661" t="s">
        <v>8288</v>
      </c>
      <c r="Q661">
        <f>D661/E661*100</f>
        <v>85.440582909832855</v>
      </c>
      <c r="R661">
        <f>E661/N661</f>
        <v>92.157795275590544</v>
      </c>
      <c r="S661" t="str">
        <f>LEFT(P661,FIND("/",P661)-1)</f>
        <v>publishing</v>
      </c>
      <c r="T661" t="str">
        <f>RIGHT(P661,LEN(P661)-FIND("/",P661))</f>
        <v>radio &amp; podcasts</v>
      </c>
    </row>
    <row r="662" spans="1:20" ht="29.5" hidden="1" x14ac:dyDescent="0.7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 s="9">
        <f>(((I662/60)/60)/24)+DATE(1970,1,1)</f>
        <v>42193.583599537036</v>
      </c>
      <c r="K662">
        <v>1433772023</v>
      </c>
      <c r="L662" s="9">
        <f>(((K662/60)/60)/24)+DATE(1970,1,1)</f>
        <v>42163.583599537036</v>
      </c>
      <c r="M662" t="b">
        <v>1</v>
      </c>
      <c r="N662">
        <v>885</v>
      </c>
      <c r="O662" t="b">
        <v>1</v>
      </c>
      <c r="P662" t="s">
        <v>8285</v>
      </c>
      <c r="Q662">
        <f>D662/E662*100</f>
        <v>60.121167275586188</v>
      </c>
      <c r="R662">
        <f>E662/N662</f>
        <v>97.731073446327684</v>
      </c>
      <c r="S662" t="str">
        <f>LEFT(P662,FIND("/",P662)-1)</f>
        <v>photography</v>
      </c>
      <c r="T662" t="str">
        <f>RIGHT(P662,LEN(P662)-FIND("/",P662))</f>
        <v>photobooks</v>
      </c>
    </row>
    <row r="663" spans="1:20" ht="44.25" hidden="1" x14ac:dyDescent="0.7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 s="9">
        <f>(((I663/60)/60)/24)+DATE(1970,1,1)</f>
        <v>42454.916666666672</v>
      </c>
      <c r="K663">
        <v>1456491680</v>
      </c>
      <c r="L663" s="9">
        <f>(((K663/60)/60)/24)+DATE(1970,1,1)</f>
        <v>42426.542592592596</v>
      </c>
      <c r="M663" t="b">
        <v>1</v>
      </c>
      <c r="N663">
        <v>329</v>
      </c>
      <c r="O663" t="b">
        <v>1</v>
      </c>
      <c r="P663" t="s">
        <v>8285</v>
      </c>
      <c r="Q663">
        <f>D663/E663*100</f>
        <v>98.575141141679353</v>
      </c>
      <c r="R663">
        <f>E663/N663</f>
        <v>67.835866261398181</v>
      </c>
      <c r="S663" t="str">
        <f>LEFT(P663,FIND("/",P663)-1)</f>
        <v>photography</v>
      </c>
      <c r="T663" t="str">
        <f>RIGHT(P663,LEN(P663)-FIND("/",P663))</f>
        <v>photobooks</v>
      </c>
    </row>
    <row r="664" spans="1:20" ht="44.25" hidden="1" x14ac:dyDescent="0.7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 s="9">
        <f>(((I664/60)/60)/24)+DATE(1970,1,1)</f>
        <v>42666.347233796296</v>
      </c>
      <c r="K664">
        <v>1472026801</v>
      </c>
      <c r="L664" s="9">
        <f>(((K664/60)/60)/24)+DATE(1970,1,1)</f>
        <v>42606.347233796296</v>
      </c>
      <c r="M664" t="b">
        <v>1</v>
      </c>
      <c r="N664">
        <v>71</v>
      </c>
      <c r="O664" t="b">
        <v>1</v>
      </c>
      <c r="P664" t="s">
        <v>8285</v>
      </c>
      <c r="Q664">
        <f>D664/E664*100</f>
        <v>92.685736035967011</v>
      </c>
      <c r="R664">
        <f>E664/N664</f>
        <v>56.98492957746479</v>
      </c>
      <c r="S664" t="str">
        <f>LEFT(P664,FIND("/",P664)-1)</f>
        <v>photography</v>
      </c>
      <c r="T664" t="str">
        <f>RIGHT(P664,LEN(P664)-FIND("/",P664))</f>
        <v>photobooks</v>
      </c>
    </row>
    <row r="665" spans="1:20" ht="44.25" hidden="1" x14ac:dyDescent="0.7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 s="9">
        <f>(((I665/60)/60)/24)+DATE(1970,1,1)</f>
        <v>41800.356249999997</v>
      </c>
      <c r="K665">
        <v>1399996024</v>
      </c>
      <c r="L665" s="9">
        <f>(((K665/60)/60)/24)+DATE(1970,1,1)</f>
        <v>41772.657685185186</v>
      </c>
      <c r="M665" t="b">
        <v>1</v>
      </c>
      <c r="N665">
        <v>269</v>
      </c>
      <c r="O665" t="b">
        <v>1</v>
      </c>
      <c r="P665" t="s">
        <v>8285</v>
      </c>
      <c r="Q665">
        <f>D665/E665*100</f>
        <v>35.979187423890181</v>
      </c>
      <c r="R665">
        <f>E665/N665</f>
        <v>67.159851301115239</v>
      </c>
      <c r="S665" t="str">
        <f>LEFT(P665,FIND("/",P665)-1)</f>
        <v>photography</v>
      </c>
      <c r="T665" t="str">
        <f>RIGHT(P665,LEN(P665)-FIND("/",P665))</f>
        <v>photobooks</v>
      </c>
    </row>
    <row r="666" spans="1:20" ht="59" hidden="1" x14ac:dyDescent="0.7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 s="9">
        <f>(((I666/60)/60)/24)+DATE(1970,1,1)</f>
        <v>42451.834027777775</v>
      </c>
      <c r="K666">
        <v>1455446303</v>
      </c>
      <c r="L666" s="9">
        <f>(((K666/60)/60)/24)+DATE(1970,1,1)</f>
        <v>42414.44332175926</v>
      </c>
      <c r="M666" t="b">
        <v>1</v>
      </c>
      <c r="N666">
        <v>345</v>
      </c>
      <c r="O666" t="b">
        <v>1</v>
      </c>
      <c r="P666" t="s">
        <v>8285</v>
      </c>
      <c r="Q666">
        <f>D666/E666*100</f>
        <v>96.542569239123878</v>
      </c>
      <c r="R666">
        <f>E666/N666</f>
        <v>48.037681159420288</v>
      </c>
      <c r="S666" t="str">
        <f>LEFT(P666,FIND("/",P666)-1)</f>
        <v>photography</v>
      </c>
      <c r="T666" t="str">
        <f>RIGHT(P666,LEN(P666)-FIND("/",P666))</f>
        <v>photobooks</v>
      </c>
    </row>
    <row r="667" spans="1:20" ht="44.25" hidden="1" x14ac:dyDescent="0.7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 s="9">
        <f>(((I667/60)/60)/24)+DATE(1970,1,1)</f>
        <v>41844.785925925928</v>
      </c>
      <c r="K667">
        <v>1403635904</v>
      </c>
      <c r="L667" s="9">
        <f>(((K667/60)/60)/24)+DATE(1970,1,1)</f>
        <v>41814.785925925928</v>
      </c>
      <c r="M667" t="b">
        <v>1</v>
      </c>
      <c r="N667">
        <v>43</v>
      </c>
      <c r="O667" t="b">
        <v>1</v>
      </c>
      <c r="P667" t="s">
        <v>8285</v>
      </c>
      <c r="Q667">
        <f>D667/E667*100</f>
        <v>89.766606822262119</v>
      </c>
      <c r="R667">
        <f>E667/N667</f>
        <v>38.860465116279073</v>
      </c>
      <c r="S667" t="str">
        <f>LEFT(P667,FIND("/",P667)-1)</f>
        <v>photography</v>
      </c>
      <c r="T667" t="str">
        <f>RIGHT(P667,LEN(P667)-FIND("/",P667))</f>
        <v>photobooks</v>
      </c>
    </row>
    <row r="668" spans="1:20" ht="59" hidden="1" x14ac:dyDescent="0.7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 s="9">
        <f>(((I668/60)/60)/24)+DATE(1970,1,1)</f>
        <v>40313.340277777781</v>
      </c>
      <c r="K668">
        <v>1268822909</v>
      </c>
      <c r="L668" s="9">
        <f>(((K668/60)/60)/24)+DATE(1970,1,1)</f>
        <v>40254.450335648151</v>
      </c>
      <c r="M668" t="b">
        <v>1</v>
      </c>
      <c r="N668">
        <v>33</v>
      </c>
      <c r="O668" t="b">
        <v>1</v>
      </c>
      <c r="P668" t="s">
        <v>8285</v>
      </c>
      <c r="Q668">
        <f>D668/E668*100</f>
        <v>46.511627906976742</v>
      </c>
      <c r="R668">
        <f>E668/N668</f>
        <v>78.181818181818187</v>
      </c>
      <c r="S668" t="str">
        <f>LEFT(P668,FIND("/",P668)-1)</f>
        <v>photography</v>
      </c>
      <c r="T668" t="str">
        <f>RIGHT(P668,LEN(P668)-FIND("/",P668))</f>
        <v>photobooks</v>
      </c>
    </row>
    <row r="669" spans="1:20" ht="44.25" hidden="1" x14ac:dyDescent="0.7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 s="9">
        <f>(((I669/60)/60)/24)+DATE(1970,1,1)</f>
        <v>41817.614363425928</v>
      </c>
      <c r="K669">
        <v>1401201881</v>
      </c>
      <c r="L669" s="9">
        <f>(((K669/60)/60)/24)+DATE(1970,1,1)</f>
        <v>41786.614363425928</v>
      </c>
      <c r="M669" t="b">
        <v>1</v>
      </c>
      <c r="N669">
        <v>211</v>
      </c>
      <c r="O669" t="b">
        <v>1</v>
      </c>
      <c r="P669" t="s">
        <v>8285</v>
      </c>
      <c r="Q669">
        <f>D669/E669*100</f>
        <v>90.283539114733301</v>
      </c>
      <c r="R669">
        <f>E669/N669</f>
        <v>97.113744075829388</v>
      </c>
      <c r="S669" t="str">
        <f>LEFT(P669,FIND("/",P669)-1)</f>
        <v>photography</v>
      </c>
      <c r="T669" t="str">
        <f>RIGHT(P669,LEN(P669)-FIND("/",P669))</f>
        <v>photobooks</v>
      </c>
    </row>
    <row r="670" spans="1:20" ht="44.25" hidden="1" x14ac:dyDescent="0.7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 s="9">
        <f>(((I670/60)/60)/24)+DATE(1970,1,1)</f>
        <v>42780.957638888889</v>
      </c>
      <c r="K670">
        <v>1484570885</v>
      </c>
      <c r="L670" s="9">
        <f>(((K670/60)/60)/24)+DATE(1970,1,1)</f>
        <v>42751.533391203702</v>
      </c>
      <c r="M670" t="b">
        <v>1</v>
      </c>
      <c r="N670">
        <v>196</v>
      </c>
      <c r="O670" t="b">
        <v>1</v>
      </c>
      <c r="P670" t="s">
        <v>8285</v>
      </c>
      <c r="Q670">
        <f>D670/E670*100</f>
        <v>80.879151757943021</v>
      </c>
      <c r="R670">
        <f>E670/N670</f>
        <v>110.39397959183674</v>
      </c>
      <c r="S670" t="str">
        <f>LEFT(P670,FIND("/",P670)-1)</f>
        <v>photography</v>
      </c>
      <c r="T670" t="str">
        <f>RIGHT(P670,LEN(P670)-FIND("/",P670))</f>
        <v>photobooks</v>
      </c>
    </row>
    <row r="671" spans="1:20" ht="44.25" hidden="1" x14ac:dyDescent="0.7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 s="9">
        <f>(((I671/60)/60)/24)+DATE(1970,1,1)</f>
        <v>41839.385162037033</v>
      </c>
      <c r="K671">
        <v>1403169278</v>
      </c>
      <c r="L671" s="9">
        <f>(((K671/60)/60)/24)+DATE(1970,1,1)</f>
        <v>41809.385162037033</v>
      </c>
      <c r="M671" t="b">
        <v>1</v>
      </c>
      <c r="N671">
        <v>405</v>
      </c>
      <c r="O671" t="b">
        <v>1</v>
      </c>
      <c r="P671" t="s">
        <v>8285</v>
      </c>
      <c r="Q671">
        <f>D671/E671*100</f>
        <v>98.975602513980306</v>
      </c>
      <c r="R671">
        <f>E671/N671</f>
        <v>39.91506172839506</v>
      </c>
      <c r="S671" t="str">
        <f>LEFT(P671,FIND("/",P671)-1)</f>
        <v>photography</v>
      </c>
      <c r="T671" t="str">
        <f>RIGHT(P671,LEN(P671)-FIND("/",P671))</f>
        <v>photobooks</v>
      </c>
    </row>
    <row r="672" spans="1:20" ht="59" hidden="1" x14ac:dyDescent="0.7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 s="9">
        <f>(((I672/60)/60)/24)+DATE(1970,1,1)</f>
        <v>42326.625046296293</v>
      </c>
      <c r="K672">
        <v>1445263204</v>
      </c>
      <c r="L672" s="9">
        <f>(((K672/60)/60)/24)+DATE(1970,1,1)</f>
        <v>42296.583379629628</v>
      </c>
      <c r="M672" t="b">
        <v>1</v>
      </c>
      <c r="N672">
        <v>206</v>
      </c>
      <c r="O672" t="b">
        <v>1</v>
      </c>
      <c r="P672" t="s">
        <v>8285</v>
      </c>
      <c r="Q672">
        <f>D672/E672*100</f>
        <v>89.451153280940503</v>
      </c>
      <c r="R672">
        <f>E672/N672</f>
        <v>75.975728155339809</v>
      </c>
      <c r="S672" t="str">
        <f>LEFT(P672,FIND("/",P672)-1)</f>
        <v>photography</v>
      </c>
      <c r="T672" t="str">
        <f>RIGHT(P672,LEN(P672)-FIND("/",P672))</f>
        <v>photobooks</v>
      </c>
    </row>
    <row r="673" spans="1:20" ht="44.25" hidden="1" x14ac:dyDescent="0.7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 s="9">
        <f>(((I673/60)/60)/24)+DATE(1970,1,1)</f>
        <v>42771.684479166666</v>
      </c>
      <c r="K673">
        <v>1483719939</v>
      </c>
      <c r="L673" s="9">
        <f>(((K673/60)/60)/24)+DATE(1970,1,1)</f>
        <v>42741.684479166666</v>
      </c>
      <c r="M673" t="b">
        <v>1</v>
      </c>
      <c r="N673">
        <v>335</v>
      </c>
      <c r="O673" t="b">
        <v>1</v>
      </c>
      <c r="P673" t="s">
        <v>8285</v>
      </c>
      <c r="Q673">
        <f>D673/E673*100</f>
        <v>17.896405379148131</v>
      </c>
      <c r="R673">
        <f>E673/N673</f>
        <v>58.379104477611939</v>
      </c>
      <c r="S673" t="str">
        <f>LEFT(P673,FIND("/",P673)-1)</f>
        <v>photography</v>
      </c>
      <c r="T673" t="str">
        <f>RIGHT(P673,LEN(P673)-FIND("/",P673))</f>
        <v>photobooks</v>
      </c>
    </row>
    <row r="674" spans="1:20" ht="44.25" hidden="1" x14ac:dyDescent="0.7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 s="9">
        <f>(((I674/60)/60)/24)+DATE(1970,1,1)</f>
        <v>41836.637337962966</v>
      </c>
      <c r="K674">
        <v>1402931866</v>
      </c>
      <c r="L674" s="9">
        <f>(((K674/60)/60)/24)+DATE(1970,1,1)</f>
        <v>41806.637337962966</v>
      </c>
      <c r="M674" t="b">
        <v>1</v>
      </c>
      <c r="N674">
        <v>215</v>
      </c>
      <c r="O674" t="b">
        <v>1</v>
      </c>
      <c r="P674" t="s">
        <v>8285</v>
      </c>
      <c r="Q674">
        <f>D674/E674*100</f>
        <v>66.65833437486981</v>
      </c>
      <c r="R674">
        <f>E674/N674</f>
        <v>55.82093023255814</v>
      </c>
      <c r="S674" t="str">
        <f>LEFT(P674,FIND("/",P674)-1)</f>
        <v>photography</v>
      </c>
      <c r="T674" t="str">
        <f>RIGHT(P674,LEN(P674)-FIND("/",P674))</f>
        <v>photobooks</v>
      </c>
    </row>
    <row r="675" spans="1:20" ht="44.25" hidden="1" x14ac:dyDescent="0.7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 s="9">
        <f>(((I675/60)/60)/24)+DATE(1970,1,1)</f>
        <v>42274.597685185188</v>
      </c>
      <c r="K675">
        <v>1439907640</v>
      </c>
      <c r="L675" s="9">
        <f>(((K675/60)/60)/24)+DATE(1970,1,1)</f>
        <v>42234.597685185188</v>
      </c>
      <c r="M675" t="b">
        <v>1</v>
      </c>
      <c r="N675">
        <v>176</v>
      </c>
      <c r="O675" t="b">
        <v>1</v>
      </c>
      <c r="P675" t="s">
        <v>8285</v>
      </c>
      <c r="Q675">
        <f>D675/E675*100</f>
        <v>93.91787820729553</v>
      </c>
      <c r="R675">
        <f>E675/N675</f>
        <v>151.24431818181819</v>
      </c>
      <c r="S675" t="str">
        <f>LEFT(P675,FIND("/",P675)-1)</f>
        <v>photography</v>
      </c>
      <c r="T675" t="str">
        <f>RIGHT(P675,LEN(P675)-FIND("/",P675))</f>
        <v>photobooks</v>
      </c>
    </row>
    <row r="676" spans="1:20" ht="44.25" hidden="1" x14ac:dyDescent="0.7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 s="9">
        <f>(((I676/60)/60)/24)+DATE(1970,1,1)</f>
        <v>42445.211770833332</v>
      </c>
      <c r="K676">
        <v>1455516297</v>
      </c>
      <c r="L676" s="9">
        <f>(((K676/60)/60)/24)+DATE(1970,1,1)</f>
        <v>42415.253437499996</v>
      </c>
      <c r="M676" t="b">
        <v>1</v>
      </c>
      <c r="N676">
        <v>555</v>
      </c>
      <c r="O676" t="b">
        <v>1</v>
      </c>
      <c r="P676" t="s">
        <v>8285</v>
      </c>
      <c r="Q676">
        <f>D676/E676*100</f>
        <v>63.617683171214267</v>
      </c>
      <c r="R676">
        <f>E676/N676</f>
        <v>849.67027027027029</v>
      </c>
      <c r="S676" t="str">
        <f>LEFT(P676,FIND("/",P676)-1)</f>
        <v>photography</v>
      </c>
      <c r="T676" t="str">
        <f>RIGHT(P676,LEN(P676)-FIND("/",P676))</f>
        <v>photobooks</v>
      </c>
    </row>
    <row r="677" spans="1:20" ht="44.25" hidden="1" x14ac:dyDescent="0.7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 s="9">
        <f>(((I677/60)/60)/24)+DATE(1970,1,1)</f>
        <v>42649.583333333328</v>
      </c>
      <c r="K677">
        <v>1473160292</v>
      </c>
      <c r="L677" s="9">
        <f>(((K677/60)/60)/24)+DATE(1970,1,1)</f>
        <v>42619.466342592597</v>
      </c>
      <c r="M677" t="b">
        <v>1</v>
      </c>
      <c r="N677">
        <v>116</v>
      </c>
      <c r="O677" t="b">
        <v>1</v>
      </c>
      <c r="P677" t="s">
        <v>8285</v>
      </c>
      <c r="Q677">
        <f>D677/E677*100</f>
        <v>92.031182330012996</v>
      </c>
      <c r="R677">
        <f>E677/N677</f>
        <v>159.24137931034483</v>
      </c>
      <c r="S677" t="str">
        <f>LEFT(P677,FIND("/",P677)-1)</f>
        <v>photography</v>
      </c>
      <c r="T677" t="str">
        <f>RIGHT(P677,LEN(P677)-FIND("/",P677))</f>
        <v>photobooks</v>
      </c>
    </row>
    <row r="678" spans="1:20" ht="44.25" hidden="1" x14ac:dyDescent="0.7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 s="9">
        <f>(((I678/60)/60)/24)+DATE(1970,1,1)</f>
        <v>41979.25</v>
      </c>
      <c r="K678">
        <v>1415194553</v>
      </c>
      <c r="L678" s="9">
        <f>(((K678/60)/60)/24)+DATE(1970,1,1)</f>
        <v>41948.56658564815</v>
      </c>
      <c r="M678" t="b">
        <v>1</v>
      </c>
      <c r="N678">
        <v>615</v>
      </c>
      <c r="O678" t="b">
        <v>1</v>
      </c>
      <c r="P678" t="s">
        <v>8285</v>
      </c>
      <c r="Q678">
        <f>D678/E678*100</f>
        <v>61.736016792196565</v>
      </c>
      <c r="R678">
        <f>E678/N678</f>
        <v>39.507317073170732</v>
      </c>
      <c r="S678" t="str">
        <f>LEFT(P678,FIND("/",P678)-1)</f>
        <v>photography</v>
      </c>
      <c r="T678" t="str">
        <f>RIGHT(P678,LEN(P678)-FIND("/",P678))</f>
        <v>photobooks</v>
      </c>
    </row>
    <row r="679" spans="1:20" ht="29.5" hidden="1" x14ac:dyDescent="0.7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 s="9">
        <f>(((I679/60)/60)/24)+DATE(1970,1,1)</f>
        <v>41790.8200462963</v>
      </c>
      <c r="K679">
        <v>1398973252</v>
      </c>
      <c r="L679" s="9">
        <f>(((K679/60)/60)/24)+DATE(1970,1,1)</f>
        <v>41760.8200462963</v>
      </c>
      <c r="M679" t="b">
        <v>1</v>
      </c>
      <c r="N679">
        <v>236</v>
      </c>
      <c r="O679" t="b">
        <v>1</v>
      </c>
      <c r="P679" t="s">
        <v>8285</v>
      </c>
      <c r="Q679">
        <f>D679/E679*100</f>
        <v>48.69339392955689</v>
      </c>
      <c r="R679">
        <f>E679/N679</f>
        <v>130.52966101694915</v>
      </c>
      <c r="S679" t="str">
        <f>LEFT(P679,FIND("/",P679)-1)</f>
        <v>photography</v>
      </c>
      <c r="T679" t="str">
        <f>RIGHT(P679,LEN(P679)-FIND("/",P679))</f>
        <v>photobooks</v>
      </c>
    </row>
    <row r="680" spans="1:20" ht="44.25" hidden="1" x14ac:dyDescent="0.7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 s="9">
        <f>(((I680/60)/60)/24)+DATE(1970,1,1)</f>
        <v>41810.915972222225</v>
      </c>
      <c r="K680">
        <v>1400867283</v>
      </c>
      <c r="L680" s="9">
        <f>(((K680/60)/60)/24)+DATE(1970,1,1)</f>
        <v>41782.741701388892</v>
      </c>
      <c r="M680" t="b">
        <v>1</v>
      </c>
      <c r="N680">
        <v>145</v>
      </c>
      <c r="O680" t="b">
        <v>1</v>
      </c>
      <c r="P680" t="s">
        <v>8285</v>
      </c>
      <c r="Q680">
        <f>D680/E680*100</f>
        <v>96.74558598263954</v>
      </c>
      <c r="R680">
        <f>E680/N680</f>
        <v>64.156896551724131</v>
      </c>
      <c r="S680" t="str">
        <f>LEFT(P680,FIND("/",P680)-1)</f>
        <v>photography</v>
      </c>
      <c r="T680" t="str">
        <f>RIGHT(P680,LEN(P680)-FIND("/",P680))</f>
        <v>photobooks</v>
      </c>
    </row>
    <row r="681" spans="1:20" ht="29.5" hidden="1" x14ac:dyDescent="0.7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 s="9">
        <f>(((I681/60)/60)/24)+DATE(1970,1,1)</f>
        <v>41992.166666666672</v>
      </c>
      <c r="K681">
        <v>1415824513</v>
      </c>
      <c r="L681" s="9">
        <f>(((K681/60)/60)/24)+DATE(1970,1,1)</f>
        <v>41955.857789351852</v>
      </c>
      <c r="M681" t="b">
        <v>1</v>
      </c>
      <c r="N681">
        <v>167</v>
      </c>
      <c r="O681" t="b">
        <v>1</v>
      </c>
      <c r="P681" t="s">
        <v>8285</v>
      </c>
      <c r="Q681">
        <f>D681/E681*100</f>
        <v>96.644295302013433</v>
      </c>
      <c r="R681">
        <f>E681/N681</f>
        <v>111.52694610778443</v>
      </c>
      <c r="S681" t="str">
        <f>LEFT(P681,FIND("/",P681)-1)</f>
        <v>photography</v>
      </c>
      <c r="T681" t="str">
        <f>RIGHT(P681,LEN(P681)-FIND("/",P681))</f>
        <v>photobooks</v>
      </c>
    </row>
    <row r="682" spans="1:20" ht="44.25" hidden="1" x14ac:dyDescent="0.7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 s="9">
        <f>(((I682/60)/60)/24)+DATE(1970,1,1)</f>
        <v>42528.167719907404</v>
      </c>
      <c r="K682">
        <v>1462248091</v>
      </c>
      <c r="L682" s="9">
        <f>(((K682/60)/60)/24)+DATE(1970,1,1)</f>
        <v>42493.167719907404</v>
      </c>
      <c r="M682" t="b">
        <v>1</v>
      </c>
      <c r="N682">
        <v>235</v>
      </c>
      <c r="O682" t="b">
        <v>1</v>
      </c>
      <c r="P682" t="s">
        <v>8285</v>
      </c>
      <c r="Q682">
        <f>D682/E682*100</f>
        <v>93.62127075271502</v>
      </c>
      <c r="R682">
        <f>E682/N682</f>
        <v>170.44680851063831</v>
      </c>
      <c r="S682" t="str">
        <f>LEFT(P682,FIND("/",P682)-1)</f>
        <v>photography</v>
      </c>
      <c r="T682" t="str">
        <f>RIGHT(P682,LEN(P682)-FIND("/",P682))</f>
        <v>photobooks</v>
      </c>
    </row>
    <row r="683" spans="1:20" ht="59" hidden="1" x14ac:dyDescent="0.7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 s="9">
        <f>(((I683/60)/60)/24)+DATE(1970,1,1)</f>
        <v>41929.830312500002</v>
      </c>
      <c r="K683">
        <v>1410983739</v>
      </c>
      <c r="L683" s="9">
        <f>(((K683/60)/60)/24)+DATE(1970,1,1)</f>
        <v>41899.830312500002</v>
      </c>
      <c r="M683" t="b">
        <v>1</v>
      </c>
      <c r="N683">
        <v>452</v>
      </c>
      <c r="O683" t="b">
        <v>1</v>
      </c>
      <c r="P683" t="s">
        <v>8285</v>
      </c>
      <c r="Q683">
        <f>D683/E683*100</f>
        <v>71.960178725924365</v>
      </c>
      <c r="R683">
        <f>E683/N683</f>
        <v>133.7391592920354</v>
      </c>
      <c r="S683" t="str">
        <f>LEFT(P683,FIND("/",P683)-1)</f>
        <v>photography</v>
      </c>
      <c r="T683" t="str">
        <f>RIGHT(P683,LEN(P683)-FIND("/",P683))</f>
        <v>photobooks</v>
      </c>
    </row>
    <row r="684" spans="1:20" ht="44.25" hidden="1" x14ac:dyDescent="0.7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 s="9">
        <f>(((I684/60)/60)/24)+DATE(1970,1,1)</f>
        <v>41996</v>
      </c>
      <c r="K684">
        <v>1416592916</v>
      </c>
      <c r="L684" s="9">
        <f>(((K684/60)/60)/24)+DATE(1970,1,1)</f>
        <v>41964.751342592594</v>
      </c>
      <c r="M684" t="b">
        <v>1</v>
      </c>
      <c r="N684">
        <v>241</v>
      </c>
      <c r="O684" t="b">
        <v>1</v>
      </c>
      <c r="P684" t="s">
        <v>8285</v>
      </c>
      <c r="Q684">
        <f>D684/E684*100</f>
        <v>80.100450294423268</v>
      </c>
      <c r="R684">
        <f>E684/N684</f>
        <v>95.834024896265561</v>
      </c>
      <c r="S684" t="str">
        <f>LEFT(P684,FIND("/",P684)-1)</f>
        <v>photography</v>
      </c>
      <c r="T684" t="str">
        <f>RIGHT(P684,LEN(P684)-FIND("/",P684))</f>
        <v>photobooks</v>
      </c>
    </row>
    <row r="685" spans="1:20" ht="44.25" hidden="1" x14ac:dyDescent="0.7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 s="9">
        <f>(((I685/60)/60)/24)+DATE(1970,1,1)</f>
        <v>42786.501041666663</v>
      </c>
      <c r="K685">
        <v>1485000090</v>
      </c>
      <c r="L685" s="9">
        <f>(((K685/60)/60)/24)+DATE(1970,1,1)</f>
        <v>42756.501041666663</v>
      </c>
      <c r="M685" t="b">
        <v>1</v>
      </c>
      <c r="N685">
        <v>28</v>
      </c>
      <c r="O685" t="b">
        <v>1</v>
      </c>
      <c r="P685" t="s">
        <v>8285</v>
      </c>
      <c r="Q685">
        <f>D685/E685*100</f>
        <v>48.309178743961354</v>
      </c>
      <c r="R685">
        <f>E685/N685</f>
        <v>221.78571428571428</v>
      </c>
      <c r="S685" t="str">
        <f>LEFT(P685,FIND("/",P685)-1)</f>
        <v>photography</v>
      </c>
      <c r="T685" t="str">
        <f>RIGHT(P685,LEN(P685)-FIND("/",P685))</f>
        <v>photobooks</v>
      </c>
    </row>
    <row r="686" spans="1:20" ht="44.25" hidden="1" x14ac:dyDescent="0.7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 s="9">
        <f>(((I686/60)/60)/24)+DATE(1970,1,1)</f>
        <v>42600.702986111108</v>
      </c>
      <c r="K686">
        <v>1468947138</v>
      </c>
      <c r="L686" s="9">
        <f>(((K686/60)/60)/24)+DATE(1970,1,1)</f>
        <v>42570.702986111108</v>
      </c>
      <c r="M686" t="b">
        <v>1</v>
      </c>
      <c r="N686">
        <v>140</v>
      </c>
      <c r="O686" t="b">
        <v>1</v>
      </c>
      <c r="P686" t="s">
        <v>8285</v>
      </c>
      <c r="Q686">
        <f>D686/E686*100</f>
        <v>57.469358885094444</v>
      </c>
      <c r="R686">
        <f>E686/N686</f>
        <v>32.315357142857138</v>
      </c>
      <c r="S686" t="str">
        <f>LEFT(P686,FIND("/",P686)-1)</f>
        <v>photography</v>
      </c>
      <c r="T686" t="str">
        <f>RIGHT(P686,LEN(P686)-FIND("/",P686))</f>
        <v>photobooks</v>
      </c>
    </row>
    <row r="687" spans="1:20" ht="44.25" hidden="1" x14ac:dyDescent="0.7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 s="9">
        <f>(((I687/60)/60)/24)+DATE(1970,1,1)</f>
        <v>42388.276006944448</v>
      </c>
      <c r="K687">
        <v>1448951847</v>
      </c>
      <c r="L687" s="9">
        <f>(((K687/60)/60)/24)+DATE(1970,1,1)</f>
        <v>42339.276006944448</v>
      </c>
      <c r="M687" t="b">
        <v>1</v>
      </c>
      <c r="N687">
        <v>280</v>
      </c>
      <c r="O687" t="b">
        <v>1</v>
      </c>
      <c r="P687" t="s">
        <v>8285</v>
      </c>
      <c r="Q687">
        <f>D687/E687*100</f>
        <v>83.107497741644082</v>
      </c>
      <c r="R687">
        <f>E687/N687</f>
        <v>98.839285714285708</v>
      </c>
      <c r="S687" t="str">
        <f>LEFT(P687,FIND("/",P687)-1)</f>
        <v>photography</v>
      </c>
      <c r="T687" t="str">
        <f>RIGHT(P687,LEN(P687)-FIND("/",P687))</f>
        <v>photobooks</v>
      </c>
    </row>
    <row r="688" spans="1:20" ht="44.25" hidden="1" x14ac:dyDescent="0.7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 s="9">
        <f>(((I688/60)/60)/24)+DATE(1970,1,1)</f>
        <v>42808.558865740735</v>
      </c>
      <c r="K688">
        <v>1487082286</v>
      </c>
      <c r="L688" s="9">
        <f>(((K688/60)/60)/24)+DATE(1970,1,1)</f>
        <v>42780.600532407407</v>
      </c>
      <c r="M688" t="b">
        <v>1</v>
      </c>
      <c r="N688">
        <v>70</v>
      </c>
      <c r="O688" t="b">
        <v>1</v>
      </c>
      <c r="P688" t="s">
        <v>8285</v>
      </c>
      <c r="Q688">
        <f>D688/E688*100</f>
        <v>90.543389685814432</v>
      </c>
      <c r="R688">
        <f>E688/N688</f>
        <v>55.222142857142863</v>
      </c>
      <c r="S688" t="str">
        <f>LEFT(P688,FIND("/",P688)-1)</f>
        <v>photography</v>
      </c>
      <c r="T688" t="str">
        <f>RIGHT(P688,LEN(P688)-FIND("/",P688))</f>
        <v>photobooks</v>
      </c>
    </row>
    <row r="689" spans="1:20" ht="29.5" hidden="1" x14ac:dyDescent="0.7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 s="9">
        <f>(((I689/60)/60)/24)+DATE(1970,1,1)</f>
        <v>42767</v>
      </c>
      <c r="K689">
        <v>1483292122</v>
      </c>
      <c r="L689" s="9">
        <f>(((K689/60)/60)/24)+DATE(1970,1,1)</f>
        <v>42736.732893518521</v>
      </c>
      <c r="M689" t="b">
        <v>1</v>
      </c>
      <c r="N689">
        <v>160</v>
      </c>
      <c r="O689" t="b">
        <v>1</v>
      </c>
      <c r="P689" t="s">
        <v>8285</v>
      </c>
      <c r="Q689">
        <f>D689/E689*100</f>
        <v>35.515567657156389</v>
      </c>
      <c r="R689">
        <f>E689/N689</f>
        <v>52.793750000000003</v>
      </c>
      <c r="S689" t="str">
        <f>LEFT(P689,FIND("/",P689)-1)</f>
        <v>photography</v>
      </c>
      <c r="T689" t="str">
        <f>RIGHT(P689,LEN(P689)-FIND("/",P689))</f>
        <v>photobooks</v>
      </c>
    </row>
    <row r="690" spans="1:20" ht="44.25" hidden="1" x14ac:dyDescent="0.7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 s="9">
        <f>(((I690/60)/60)/24)+DATE(1970,1,1)</f>
        <v>42082.587037037039</v>
      </c>
      <c r="K690">
        <v>1424185520</v>
      </c>
      <c r="L690" s="9">
        <f>(((K690/60)/60)/24)+DATE(1970,1,1)</f>
        <v>42052.628703703704</v>
      </c>
      <c r="M690" t="b">
        <v>1</v>
      </c>
      <c r="N690">
        <v>141</v>
      </c>
      <c r="O690" t="b">
        <v>1</v>
      </c>
      <c r="P690" t="s">
        <v>8285</v>
      </c>
      <c r="Q690">
        <f>D690/E690*100</f>
        <v>99.325631240524856</v>
      </c>
      <c r="R690">
        <f>E690/N690</f>
        <v>135.66666666666666</v>
      </c>
      <c r="S690" t="str">
        <f>LEFT(P690,FIND("/",P690)-1)</f>
        <v>photography</v>
      </c>
      <c r="T690" t="str">
        <f>RIGHT(P690,LEN(P690)-FIND("/",P690))</f>
        <v>photobooks</v>
      </c>
    </row>
    <row r="691" spans="1:20" ht="59" hidden="1" x14ac:dyDescent="0.7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 s="9">
        <f>(((I691/60)/60)/24)+DATE(1970,1,1)</f>
        <v>42300.767303240747</v>
      </c>
      <c r="K691">
        <v>1443464695</v>
      </c>
      <c r="L691" s="9">
        <f>(((K691/60)/60)/24)+DATE(1970,1,1)</f>
        <v>42275.767303240747</v>
      </c>
      <c r="M691" t="b">
        <v>1</v>
      </c>
      <c r="N691">
        <v>874</v>
      </c>
      <c r="O691" t="b">
        <v>1</v>
      </c>
      <c r="P691" t="s">
        <v>8285</v>
      </c>
      <c r="Q691">
        <f>D691/E691*100</f>
        <v>74.169827714085912</v>
      </c>
      <c r="R691">
        <f>E691/N691</f>
        <v>53.991990846681922</v>
      </c>
      <c r="S691" t="str">
        <f>LEFT(P691,FIND("/",P691)-1)</f>
        <v>photography</v>
      </c>
      <c r="T691" t="str">
        <f>RIGHT(P691,LEN(P691)-FIND("/",P691))</f>
        <v>photobooks</v>
      </c>
    </row>
    <row r="692" spans="1:20" ht="59" hidden="1" x14ac:dyDescent="0.7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 s="9">
        <f>(((I692/60)/60)/24)+DATE(1970,1,1)</f>
        <v>41974.125</v>
      </c>
      <c r="K692">
        <v>1414610126</v>
      </c>
      <c r="L692" s="9">
        <f>(((K692/60)/60)/24)+DATE(1970,1,1)</f>
        <v>41941.802384259259</v>
      </c>
      <c r="M692" t="b">
        <v>1</v>
      </c>
      <c r="N692">
        <v>73</v>
      </c>
      <c r="O692" t="b">
        <v>1</v>
      </c>
      <c r="P692" t="s">
        <v>8285</v>
      </c>
      <c r="Q692">
        <f>D692/E692*100</f>
        <v>56.831922611850061</v>
      </c>
      <c r="R692">
        <f>E692/N692</f>
        <v>56.643835616438359</v>
      </c>
      <c r="S692" t="str">
        <f>LEFT(P692,FIND("/",P692)-1)</f>
        <v>photography</v>
      </c>
      <c r="T692" t="str">
        <f>RIGHT(P692,LEN(P692)-FIND("/",P692))</f>
        <v>photobooks</v>
      </c>
    </row>
    <row r="693" spans="1:20" ht="44.25" hidden="1" x14ac:dyDescent="0.7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 s="9">
        <f>(((I693/60)/60)/24)+DATE(1970,1,1)</f>
        <v>42415.625</v>
      </c>
      <c r="K693">
        <v>1453461865</v>
      </c>
      <c r="L693" s="9">
        <f>(((K693/60)/60)/24)+DATE(1970,1,1)</f>
        <v>42391.475289351853</v>
      </c>
      <c r="M693" t="b">
        <v>1</v>
      </c>
      <c r="N693">
        <v>294</v>
      </c>
      <c r="O693" t="b">
        <v>1</v>
      </c>
      <c r="P693" t="s">
        <v>8285</v>
      </c>
      <c r="Q693">
        <f>D693/E693*100</f>
        <v>20.660303293252344</v>
      </c>
      <c r="R693">
        <f>E693/N693</f>
        <v>82.316326530612244</v>
      </c>
      <c r="S693" t="str">
        <f>LEFT(P693,FIND("/",P693)-1)</f>
        <v>photography</v>
      </c>
      <c r="T693" t="str">
        <f>RIGHT(P693,LEN(P693)-FIND("/",P693))</f>
        <v>photobooks</v>
      </c>
    </row>
    <row r="694" spans="1:20" ht="44.25" hidden="1" x14ac:dyDescent="0.7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 s="9">
        <f>(((I694/60)/60)/24)+DATE(1970,1,1)</f>
        <v>42492.165972222225</v>
      </c>
      <c r="K694">
        <v>1457913777</v>
      </c>
      <c r="L694" s="9">
        <f>(((K694/60)/60)/24)+DATE(1970,1,1)</f>
        <v>42443.00204861111</v>
      </c>
      <c r="M694" t="b">
        <v>1</v>
      </c>
      <c r="N694">
        <v>740</v>
      </c>
      <c r="O694" t="b">
        <v>1</v>
      </c>
      <c r="P694" t="s">
        <v>8285</v>
      </c>
      <c r="Q694">
        <f>D694/E694*100</f>
        <v>68.898994074686513</v>
      </c>
      <c r="R694">
        <f>E694/N694</f>
        <v>88.26081081081081</v>
      </c>
      <c r="S694" t="str">
        <f>LEFT(P694,FIND("/",P694)-1)</f>
        <v>photography</v>
      </c>
      <c r="T694" t="str">
        <f>RIGHT(P694,LEN(P694)-FIND("/",P694))</f>
        <v>photobooks</v>
      </c>
    </row>
    <row r="695" spans="1:20" ht="44.25" hidden="1" x14ac:dyDescent="0.7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 s="9">
        <f>(((I695/60)/60)/24)+DATE(1970,1,1)</f>
        <v>42251.67432870371</v>
      </c>
      <c r="K695">
        <v>1438791062</v>
      </c>
      <c r="L695" s="9">
        <f>(((K695/60)/60)/24)+DATE(1970,1,1)</f>
        <v>42221.67432870371</v>
      </c>
      <c r="M695" t="b">
        <v>1</v>
      </c>
      <c r="N695">
        <v>369</v>
      </c>
      <c r="O695" t="b">
        <v>1</v>
      </c>
      <c r="P695" t="s">
        <v>8285</v>
      </c>
      <c r="Q695">
        <f>D695/E695*100</f>
        <v>23.938716884774976</v>
      </c>
      <c r="R695">
        <f>E695/N695</f>
        <v>84.905149051490511</v>
      </c>
      <c r="S695" t="str">
        <f>LEFT(P695,FIND("/",P695)-1)</f>
        <v>photography</v>
      </c>
      <c r="T695" t="str">
        <f>RIGHT(P695,LEN(P695)-FIND("/",P695))</f>
        <v>photobooks</v>
      </c>
    </row>
    <row r="696" spans="1:20" ht="44.25" hidden="1" x14ac:dyDescent="0.7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 s="9">
        <f>(((I696/60)/60)/24)+DATE(1970,1,1)</f>
        <v>42513.916666666672</v>
      </c>
      <c r="K696">
        <v>1461527631</v>
      </c>
      <c r="L696" s="9">
        <f>(((K696/60)/60)/24)+DATE(1970,1,1)</f>
        <v>42484.829062500001</v>
      </c>
      <c r="M696" t="b">
        <v>1</v>
      </c>
      <c r="N696">
        <v>110</v>
      </c>
      <c r="O696" t="b">
        <v>1</v>
      </c>
      <c r="P696" t="s">
        <v>8285</v>
      </c>
      <c r="Q696">
        <f>D696/E696*100</f>
        <v>75.514442137058708</v>
      </c>
      <c r="R696">
        <f>E696/N696</f>
        <v>48.154545454545456</v>
      </c>
      <c r="S696" t="str">
        <f>LEFT(P696,FIND("/",P696)-1)</f>
        <v>photography</v>
      </c>
      <c r="T696" t="str">
        <f>RIGHT(P696,LEN(P696)-FIND("/",P696))</f>
        <v>photobooks</v>
      </c>
    </row>
    <row r="697" spans="1:20" ht="59" hidden="1" x14ac:dyDescent="0.7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 s="9">
        <f>(((I697/60)/60)/24)+DATE(1970,1,1)</f>
        <v>42243.802199074074</v>
      </c>
      <c r="K697">
        <v>1438110910</v>
      </c>
      <c r="L697" s="9">
        <f>(((K697/60)/60)/24)+DATE(1970,1,1)</f>
        <v>42213.802199074074</v>
      </c>
      <c r="M697" t="b">
        <v>1</v>
      </c>
      <c r="N697">
        <v>455</v>
      </c>
      <c r="O697" t="b">
        <v>1</v>
      </c>
      <c r="P697" t="s">
        <v>8285</v>
      </c>
      <c r="Q697">
        <f>D697/E697*100</f>
        <v>39.950714135661308</v>
      </c>
      <c r="R697">
        <f>E697/N697</f>
        <v>66.015406593406595</v>
      </c>
      <c r="S697" t="str">
        <f>LEFT(P697,FIND("/",P697)-1)</f>
        <v>photography</v>
      </c>
      <c r="T697" t="str">
        <f>RIGHT(P697,LEN(P697)-FIND("/",P697))</f>
        <v>photobooks</v>
      </c>
    </row>
    <row r="698" spans="1:20" ht="44.25" hidden="1" x14ac:dyDescent="0.7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 s="9">
        <f>(((I698/60)/60)/24)+DATE(1970,1,1)</f>
        <v>42588.75</v>
      </c>
      <c r="K698">
        <v>1467358427</v>
      </c>
      <c r="L698" s="9">
        <f>(((K698/60)/60)/24)+DATE(1970,1,1)</f>
        <v>42552.315127314811</v>
      </c>
      <c r="M698" t="b">
        <v>1</v>
      </c>
      <c r="N698">
        <v>224</v>
      </c>
      <c r="O698" t="b">
        <v>1</v>
      </c>
      <c r="P698" t="s">
        <v>8285</v>
      </c>
      <c r="Q698">
        <f>D698/E698*100</f>
        <v>55.586436909394109</v>
      </c>
      <c r="R698">
        <f>E698/N698</f>
        <v>96.375</v>
      </c>
      <c r="S698" t="str">
        <f>LEFT(P698,FIND("/",P698)-1)</f>
        <v>photography</v>
      </c>
      <c r="T698" t="str">
        <f>RIGHT(P698,LEN(P698)-FIND("/",P698))</f>
        <v>photobooks</v>
      </c>
    </row>
    <row r="699" spans="1:20" ht="44.25" hidden="1" x14ac:dyDescent="0.7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 s="9">
        <f>(((I699/60)/60)/24)+DATE(1970,1,1)</f>
        <v>42026.782060185185</v>
      </c>
      <c r="K699">
        <v>1418064370</v>
      </c>
      <c r="L699" s="9">
        <f>(((K699/60)/60)/24)+DATE(1970,1,1)</f>
        <v>41981.782060185185</v>
      </c>
      <c r="M699" t="b">
        <v>1</v>
      </c>
      <c r="N699">
        <v>46</v>
      </c>
      <c r="O699" t="b">
        <v>1</v>
      </c>
      <c r="P699" t="s">
        <v>8285</v>
      </c>
      <c r="Q699">
        <f>D699/E699*100</f>
        <v>97.438752783964361</v>
      </c>
      <c r="R699">
        <f>E699/N699</f>
        <v>156.17391304347825</v>
      </c>
      <c r="S699" t="str">
        <f>LEFT(P699,FIND("/",P699)-1)</f>
        <v>photography</v>
      </c>
      <c r="T699" t="str">
        <f>RIGHT(P699,LEN(P699)-FIND("/",P699))</f>
        <v>photobooks</v>
      </c>
    </row>
    <row r="700" spans="1:20" ht="44.25" hidden="1" x14ac:dyDescent="0.7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 s="9">
        <f>(((I700/60)/60)/24)+DATE(1970,1,1)</f>
        <v>42738.919201388882</v>
      </c>
      <c r="K700">
        <v>1480629819</v>
      </c>
      <c r="L700" s="9">
        <f>(((K700/60)/60)/24)+DATE(1970,1,1)</f>
        <v>42705.919201388882</v>
      </c>
      <c r="M700" t="b">
        <v>0</v>
      </c>
      <c r="N700">
        <v>284</v>
      </c>
      <c r="O700" t="b">
        <v>1</v>
      </c>
      <c r="P700" t="s">
        <v>8285</v>
      </c>
      <c r="Q700">
        <f>D700/E700*100</f>
        <v>73.536927671284047</v>
      </c>
      <c r="R700">
        <f>E700/N700</f>
        <v>95.764859154929582</v>
      </c>
      <c r="S700" t="str">
        <f>LEFT(P700,FIND("/",P700)-1)</f>
        <v>photography</v>
      </c>
      <c r="T700" t="str">
        <f>RIGHT(P700,LEN(P700)-FIND("/",P700))</f>
        <v>photobooks</v>
      </c>
    </row>
    <row r="701" spans="1:20" ht="44.25" hidden="1" x14ac:dyDescent="0.7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 s="9">
        <f>(((I701/60)/60)/24)+DATE(1970,1,1)</f>
        <v>41969.052083333328</v>
      </c>
      <c r="K701">
        <v>1414368616</v>
      </c>
      <c r="L701" s="9">
        <f>(((K701/60)/60)/24)+DATE(1970,1,1)</f>
        <v>41939.00712962963</v>
      </c>
      <c r="M701" t="b">
        <v>1</v>
      </c>
      <c r="N701">
        <v>98</v>
      </c>
      <c r="O701" t="b">
        <v>1</v>
      </c>
      <c r="P701" t="s">
        <v>8285</v>
      </c>
      <c r="Q701">
        <f>D701/E701*100</f>
        <v>84.841628959276022</v>
      </c>
      <c r="R701">
        <f>E701/N701</f>
        <v>180.40816326530611</v>
      </c>
      <c r="S701" t="str">
        <f>LEFT(P701,FIND("/",P701)-1)</f>
        <v>photography</v>
      </c>
      <c r="T701" t="str">
        <f>RIGHT(P701,LEN(P701)-FIND("/",P701))</f>
        <v>photobooks</v>
      </c>
    </row>
    <row r="702" spans="1:20" ht="44.25" hidden="1" x14ac:dyDescent="0.7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 s="9">
        <f>(((I702/60)/60)/24)+DATE(1970,1,1)</f>
        <v>40668.092974537038</v>
      </c>
      <c r="K702">
        <v>1301969633</v>
      </c>
      <c r="L702" s="9">
        <f>(((K702/60)/60)/24)+DATE(1970,1,1)</f>
        <v>40638.092974537038</v>
      </c>
      <c r="M702" t="b">
        <v>0</v>
      </c>
      <c r="N702">
        <v>56</v>
      </c>
      <c r="O702" t="b">
        <v>1</v>
      </c>
      <c r="P702" t="s">
        <v>8276</v>
      </c>
      <c r="Q702">
        <f>D702/E702*100</f>
        <v>92.379435598600267</v>
      </c>
      <c r="R702">
        <f>E702/N702</f>
        <v>48.325535714285714</v>
      </c>
      <c r="S702" t="str">
        <f>LEFT(P702,FIND("/",P702)-1)</f>
        <v>music</v>
      </c>
      <c r="T702" t="str">
        <f>RIGHT(P702,LEN(P702)-FIND("/",P702))</f>
        <v>rock</v>
      </c>
    </row>
    <row r="703" spans="1:20" ht="44.25" hidden="1" x14ac:dyDescent="0.7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 s="9">
        <f>(((I703/60)/60)/24)+DATE(1970,1,1)</f>
        <v>40830.958333333336</v>
      </c>
      <c r="K703">
        <v>1314947317</v>
      </c>
      <c r="L703" s="9">
        <f>(((K703/60)/60)/24)+DATE(1970,1,1)</f>
        <v>40788.297650462962</v>
      </c>
      <c r="M703" t="b">
        <v>0</v>
      </c>
      <c r="N703">
        <v>32</v>
      </c>
      <c r="O703" t="b">
        <v>1</v>
      </c>
      <c r="P703" t="s">
        <v>8276</v>
      </c>
      <c r="Q703">
        <f>D703/E703*100</f>
        <v>99.833610648918466</v>
      </c>
      <c r="R703">
        <f>E703/N703</f>
        <v>46.953125</v>
      </c>
      <c r="S703" t="str">
        <f>LEFT(P703,FIND("/",P703)-1)</f>
        <v>music</v>
      </c>
      <c r="T703" t="str">
        <f>RIGHT(P703,LEN(P703)-FIND("/",P703))</f>
        <v>rock</v>
      </c>
    </row>
    <row r="704" spans="1:20" ht="29.5" hidden="1" x14ac:dyDescent="0.7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 s="9">
        <f>(((I704/60)/60)/24)+DATE(1970,1,1)</f>
        <v>40936.169664351852</v>
      </c>
      <c r="K704">
        <v>1322539459</v>
      </c>
      <c r="L704" s="9">
        <f>(((K704/60)/60)/24)+DATE(1970,1,1)</f>
        <v>40876.169664351852</v>
      </c>
      <c r="M704" t="b">
        <v>0</v>
      </c>
      <c r="N704">
        <v>30</v>
      </c>
      <c r="O704" t="b">
        <v>1</v>
      </c>
      <c r="P704" t="s">
        <v>8276</v>
      </c>
      <c r="Q704">
        <f>D704/E704*100</f>
        <v>99.967010886407479</v>
      </c>
      <c r="R704">
        <f>E704/N704</f>
        <v>66.688666666666663</v>
      </c>
      <c r="S704" t="str">
        <f>LEFT(P704,FIND("/",P704)-1)</f>
        <v>music</v>
      </c>
      <c r="T704" t="str">
        <f>RIGHT(P704,LEN(P704)-FIND("/",P704))</f>
        <v>rock</v>
      </c>
    </row>
    <row r="705" spans="1:20" ht="44.25" hidden="1" x14ac:dyDescent="0.7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 s="9">
        <f>(((I705/60)/60)/24)+DATE(1970,1,1)</f>
        <v>40985.80364583333</v>
      </c>
      <c r="K705">
        <v>1328559435</v>
      </c>
      <c r="L705" s="9">
        <f>(((K705/60)/60)/24)+DATE(1970,1,1)</f>
        <v>40945.845312500001</v>
      </c>
      <c r="M705" t="b">
        <v>0</v>
      </c>
      <c r="N705">
        <v>70</v>
      </c>
      <c r="O705" t="b">
        <v>1</v>
      </c>
      <c r="P705" t="s">
        <v>8276</v>
      </c>
      <c r="Q705">
        <f>D705/E705*100</f>
        <v>81.895291020766308</v>
      </c>
      <c r="R705">
        <f>E705/N705</f>
        <v>48.842857142857142</v>
      </c>
      <c r="S705" t="str">
        <f>LEFT(P705,FIND("/",P705)-1)</f>
        <v>music</v>
      </c>
      <c r="T705" t="str">
        <f>RIGHT(P705,LEN(P705)-FIND("/",P705))</f>
        <v>rock</v>
      </c>
    </row>
    <row r="706" spans="1:20" ht="44.25" hidden="1" x14ac:dyDescent="0.7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 s="9">
        <f>(((I706/60)/60)/24)+DATE(1970,1,1)</f>
        <v>40756.291666666664</v>
      </c>
      <c r="K706">
        <v>1311380313</v>
      </c>
      <c r="L706" s="9">
        <f>(((K706/60)/60)/24)+DATE(1970,1,1)</f>
        <v>40747.012881944444</v>
      </c>
      <c r="M706" t="b">
        <v>0</v>
      </c>
      <c r="N706">
        <v>44</v>
      </c>
      <c r="O706" t="b">
        <v>1</v>
      </c>
      <c r="P706" t="s">
        <v>8276</v>
      </c>
      <c r="Q706">
        <f>D706/E706*100</f>
        <v>99.311440677966104</v>
      </c>
      <c r="R706">
        <f>E706/N706</f>
        <v>137.30909090909091</v>
      </c>
      <c r="S706" t="str">
        <f>LEFT(P706,FIND("/",P706)-1)</f>
        <v>music</v>
      </c>
      <c r="T706" t="str">
        <f>RIGHT(P706,LEN(P706)-FIND("/",P706))</f>
        <v>rock</v>
      </c>
    </row>
    <row r="707" spans="1:20" ht="44.25" hidden="1" x14ac:dyDescent="0.7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 s="9">
        <f>(((I707/60)/60)/24)+DATE(1970,1,1)</f>
        <v>40626.069884259261</v>
      </c>
      <c r="K707">
        <v>1293158438</v>
      </c>
      <c r="L707" s="9">
        <f>(((K707/60)/60)/24)+DATE(1970,1,1)</f>
        <v>40536.111550925925</v>
      </c>
      <c r="M707" t="b">
        <v>0</v>
      </c>
      <c r="N707">
        <v>92</v>
      </c>
      <c r="O707" t="b">
        <v>1</v>
      </c>
      <c r="P707" t="s">
        <v>8276</v>
      </c>
      <c r="Q707">
        <f>D707/E707*100</f>
        <v>99.00585743404045</v>
      </c>
      <c r="R707">
        <f>E707/N707</f>
        <v>87.829673913043479</v>
      </c>
      <c r="S707" t="str">
        <f>LEFT(P707,FIND("/",P707)-1)</f>
        <v>music</v>
      </c>
      <c r="T707" t="str">
        <f>RIGHT(P707,LEN(P707)-FIND("/",P707))</f>
        <v>rock</v>
      </c>
    </row>
    <row r="708" spans="1:20" ht="44.25" hidden="1" x14ac:dyDescent="0.7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 s="9">
        <f>(((I708/60)/60)/24)+DATE(1970,1,1)</f>
        <v>41074.80846064815</v>
      </c>
      <c r="K708">
        <v>1337887451</v>
      </c>
      <c r="L708" s="9">
        <f>(((K708/60)/60)/24)+DATE(1970,1,1)</f>
        <v>41053.80846064815</v>
      </c>
      <c r="M708" t="b">
        <v>0</v>
      </c>
      <c r="N708">
        <v>205</v>
      </c>
      <c r="O708" t="b">
        <v>1</v>
      </c>
      <c r="P708" t="s">
        <v>8276</v>
      </c>
      <c r="Q708">
        <f>D708/E708*100</f>
        <v>68.913238233064561</v>
      </c>
      <c r="R708">
        <f>E708/N708</f>
        <v>70.785365853658533</v>
      </c>
      <c r="S708" t="str">
        <f>LEFT(P708,FIND("/",P708)-1)</f>
        <v>music</v>
      </c>
      <c r="T708" t="str">
        <f>RIGHT(P708,LEN(P708)-FIND("/",P708))</f>
        <v>rock</v>
      </c>
    </row>
    <row r="709" spans="1:20" ht="29.5" hidden="1" x14ac:dyDescent="0.7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 s="9">
        <f>(((I709/60)/60)/24)+DATE(1970,1,1)</f>
        <v>41640.226388888892</v>
      </c>
      <c r="K709">
        <v>1385754986</v>
      </c>
      <c r="L709" s="9">
        <f>(((K709/60)/60)/24)+DATE(1970,1,1)</f>
        <v>41607.83085648148</v>
      </c>
      <c r="M709" t="b">
        <v>0</v>
      </c>
      <c r="N709">
        <v>23</v>
      </c>
      <c r="O709" t="b">
        <v>1</v>
      </c>
      <c r="P709" t="s">
        <v>8276</v>
      </c>
      <c r="Q709">
        <f>D709/E709*100</f>
        <v>98.76543209876543</v>
      </c>
      <c r="R709">
        <f>E709/N709</f>
        <v>52.826086956521742</v>
      </c>
      <c r="S709" t="str">
        <f>LEFT(P709,FIND("/",P709)-1)</f>
        <v>music</v>
      </c>
      <c r="T709" t="str">
        <f>RIGHT(P709,LEN(P709)-FIND("/",P709))</f>
        <v>rock</v>
      </c>
    </row>
    <row r="710" spans="1:20" ht="44.25" hidden="1" x14ac:dyDescent="0.7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 s="9">
        <f>(((I710/60)/60)/24)+DATE(1970,1,1)</f>
        <v>40849.333333333336</v>
      </c>
      <c r="K710">
        <v>1315612909</v>
      </c>
      <c r="L710" s="9">
        <f>(((K710/60)/60)/24)+DATE(1970,1,1)</f>
        <v>40796.001261574071</v>
      </c>
      <c r="M710" t="b">
        <v>0</v>
      </c>
      <c r="N710">
        <v>4</v>
      </c>
      <c r="O710" t="b">
        <v>1</v>
      </c>
      <c r="P710" t="s">
        <v>8276</v>
      </c>
      <c r="Q710">
        <f>D710/E710*100</f>
        <v>84.507042253521121</v>
      </c>
      <c r="R710">
        <f>E710/N710</f>
        <v>443.75</v>
      </c>
      <c r="S710" t="str">
        <f>LEFT(P710,FIND("/",P710)-1)</f>
        <v>music</v>
      </c>
      <c r="T710" t="str">
        <f>RIGHT(P710,LEN(P710)-FIND("/",P710))</f>
        <v>rock</v>
      </c>
    </row>
    <row r="711" spans="1:20" ht="29.5" hidden="1" x14ac:dyDescent="0.7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 s="9">
        <f>(((I711/60)/60)/24)+DATE(1970,1,1)</f>
        <v>41258.924884259257</v>
      </c>
      <c r="K711">
        <v>1353017510</v>
      </c>
      <c r="L711" s="9">
        <f>(((K711/60)/60)/24)+DATE(1970,1,1)</f>
        <v>41228.924884259257</v>
      </c>
      <c r="M711" t="b">
        <v>0</v>
      </c>
      <c r="N711">
        <v>112</v>
      </c>
      <c r="O711" t="b">
        <v>1</v>
      </c>
      <c r="P711" t="s">
        <v>8276</v>
      </c>
      <c r="Q711">
        <f>D711/E711*100</f>
        <v>36.784991723376862</v>
      </c>
      <c r="R711">
        <f>E711/N711</f>
        <v>48.544642857142854</v>
      </c>
      <c r="S711" t="str">
        <f>LEFT(P711,FIND("/",P711)-1)</f>
        <v>music</v>
      </c>
      <c r="T711" t="str">
        <f>RIGHT(P711,LEN(P711)-FIND("/",P711))</f>
        <v>rock</v>
      </c>
    </row>
    <row r="712" spans="1:20" hidden="1" x14ac:dyDescent="0.7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 s="9">
        <f>(((I712/60)/60)/24)+DATE(1970,1,1)</f>
        <v>41430.00037037037</v>
      </c>
      <c r="K712">
        <v>1368576032</v>
      </c>
      <c r="L712" s="9">
        <f>(((K712/60)/60)/24)+DATE(1970,1,1)</f>
        <v>41409.00037037037</v>
      </c>
      <c r="M712" t="b">
        <v>0</v>
      </c>
      <c r="N712">
        <v>27</v>
      </c>
      <c r="O712" t="b">
        <v>1</v>
      </c>
      <c r="P712" t="s">
        <v>8276</v>
      </c>
      <c r="Q712">
        <f>D712/E712*100</f>
        <v>79.920079920079928</v>
      </c>
      <c r="R712">
        <f>E712/N712</f>
        <v>37.074074074074076</v>
      </c>
      <c r="S712" t="str">
        <f>LEFT(P712,FIND("/",P712)-1)</f>
        <v>music</v>
      </c>
      <c r="T712" t="str">
        <f>RIGHT(P712,LEN(P712)-FIND("/",P712))</f>
        <v>rock</v>
      </c>
    </row>
    <row r="713" spans="1:20" ht="44.25" hidden="1" x14ac:dyDescent="0.7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 s="9">
        <f>(((I713/60)/60)/24)+DATE(1970,1,1)</f>
        <v>41276.874814814815</v>
      </c>
      <c r="K713">
        <v>1354568384</v>
      </c>
      <c r="L713" s="9">
        <f>(((K713/60)/60)/24)+DATE(1970,1,1)</f>
        <v>41246.874814814815</v>
      </c>
      <c r="M713" t="b">
        <v>0</v>
      </c>
      <c r="N713">
        <v>11</v>
      </c>
      <c r="O713" t="b">
        <v>1</v>
      </c>
      <c r="P713" t="s">
        <v>8276</v>
      </c>
      <c r="Q713">
        <f>D713/E713*100</f>
        <v>90.909090909090907</v>
      </c>
      <c r="R713">
        <f>E713/N713</f>
        <v>50</v>
      </c>
      <c r="S713" t="str">
        <f>LEFT(P713,FIND("/",P713)-1)</f>
        <v>music</v>
      </c>
      <c r="T713" t="str">
        <f>RIGHT(P713,LEN(P713)-FIND("/",P713))</f>
        <v>rock</v>
      </c>
    </row>
    <row r="714" spans="1:20" ht="44.25" hidden="1" x14ac:dyDescent="0.7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 s="9">
        <f>(((I714/60)/60)/24)+DATE(1970,1,1)</f>
        <v>41112.069467592592</v>
      </c>
      <c r="K714">
        <v>1340329202</v>
      </c>
      <c r="L714" s="9">
        <f>(((K714/60)/60)/24)+DATE(1970,1,1)</f>
        <v>41082.069467592592</v>
      </c>
      <c r="M714" t="b">
        <v>0</v>
      </c>
      <c r="N714">
        <v>26</v>
      </c>
      <c r="O714" t="b">
        <v>1</v>
      </c>
      <c r="P714" t="s">
        <v>8276</v>
      </c>
      <c r="Q714">
        <f>D714/E714*100</f>
        <v>98.522167487684726</v>
      </c>
      <c r="R714">
        <f>E714/N714</f>
        <v>39.03846153846154</v>
      </c>
      <c r="S714" t="str">
        <f>LEFT(P714,FIND("/",P714)-1)</f>
        <v>music</v>
      </c>
      <c r="T714" t="str">
        <f>RIGHT(P714,LEN(P714)-FIND("/",P714))</f>
        <v>rock</v>
      </c>
    </row>
    <row r="715" spans="1:20" ht="44.25" hidden="1" x14ac:dyDescent="0.7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 s="9">
        <f>(((I715/60)/60)/24)+DATE(1970,1,1)</f>
        <v>41854.708333333336</v>
      </c>
      <c r="K715">
        <v>1401924769</v>
      </c>
      <c r="L715" s="9">
        <f>(((K715/60)/60)/24)+DATE(1970,1,1)</f>
        <v>41794.981122685182</v>
      </c>
      <c r="M715" t="b">
        <v>0</v>
      </c>
      <c r="N715">
        <v>77</v>
      </c>
      <c r="O715" t="b">
        <v>1</v>
      </c>
      <c r="P715" t="s">
        <v>8276</v>
      </c>
      <c r="Q715">
        <f>D715/E715*100</f>
        <v>97.370983446932811</v>
      </c>
      <c r="R715">
        <f>E715/N715</f>
        <v>66.688311688311686</v>
      </c>
      <c r="S715" t="str">
        <f>LEFT(P715,FIND("/",P715)-1)</f>
        <v>music</v>
      </c>
      <c r="T715" t="str">
        <f>RIGHT(P715,LEN(P715)-FIND("/",P715))</f>
        <v>rock</v>
      </c>
    </row>
    <row r="716" spans="1:20" ht="44.25" hidden="1" x14ac:dyDescent="0.7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 s="9">
        <f>(((I716/60)/60)/24)+DATE(1970,1,1)</f>
        <v>40890.092546296299</v>
      </c>
      <c r="K716">
        <v>1319850796</v>
      </c>
      <c r="L716" s="9">
        <f>(((K716/60)/60)/24)+DATE(1970,1,1)</f>
        <v>40845.050879629627</v>
      </c>
      <c r="M716" t="b">
        <v>0</v>
      </c>
      <c r="N716">
        <v>136</v>
      </c>
      <c r="O716" t="b">
        <v>1</v>
      </c>
      <c r="P716" t="s">
        <v>8276</v>
      </c>
      <c r="Q716">
        <f>D716/E716*100</f>
        <v>87.623220153340625</v>
      </c>
      <c r="R716">
        <f>E716/N716</f>
        <v>67.132352941176464</v>
      </c>
      <c r="S716" t="str">
        <f>LEFT(P716,FIND("/",P716)-1)</f>
        <v>music</v>
      </c>
      <c r="T716" t="str">
        <f>RIGHT(P716,LEN(P716)-FIND("/",P716))</f>
        <v>rock</v>
      </c>
    </row>
    <row r="717" spans="1:20" ht="44.25" hidden="1" x14ac:dyDescent="0.7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 s="9">
        <f>(((I717/60)/60)/24)+DATE(1970,1,1)</f>
        <v>41235.916666666664</v>
      </c>
      <c r="K717">
        <v>1350061821</v>
      </c>
      <c r="L717" s="9">
        <f>(((K717/60)/60)/24)+DATE(1970,1,1)</f>
        <v>41194.715520833335</v>
      </c>
      <c r="M717" t="b">
        <v>0</v>
      </c>
      <c r="N717">
        <v>157</v>
      </c>
      <c r="O717" t="b">
        <v>1</v>
      </c>
      <c r="P717" t="s">
        <v>8276</v>
      </c>
      <c r="Q717">
        <f>D717/E717*100</f>
        <v>95.969289827255281</v>
      </c>
      <c r="R717">
        <f>E717/N717</f>
        <v>66.369426751592357</v>
      </c>
      <c r="S717" t="str">
        <f>LEFT(P717,FIND("/",P717)-1)</f>
        <v>music</v>
      </c>
      <c r="T717" t="str">
        <f>RIGHT(P717,LEN(P717)-FIND("/",P717))</f>
        <v>rock</v>
      </c>
    </row>
    <row r="718" spans="1:20" ht="29.5" hidden="1" x14ac:dyDescent="0.7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 s="9">
        <f>(((I718/60)/60)/24)+DATE(1970,1,1)</f>
        <v>41579.791666666664</v>
      </c>
      <c r="K718">
        <v>1380470188</v>
      </c>
      <c r="L718" s="9">
        <f>(((K718/60)/60)/24)+DATE(1970,1,1)</f>
        <v>41546.664212962962</v>
      </c>
      <c r="M718" t="b">
        <v>0</v>
      </c>
      <c r="N718">
        <v>158</v>
      </c>
      <c r="O718" t="b">
        <v>1</v>
      </c>
      <c r="P718" t="s">
        <v>8276</v>
      </c>
      <c r="Q718">
        <f>D718/E718*100</f>
        <v>68.560235063663072</v>
      </c>
      <c r="R718">
        <f>E718/N718</f>
        <v>64.620253164556956</v>
      </c>
      <c r="S718" t="str">
        <f>LEFT(P718,FIND("/",P718)-1)</f>
        <v>music</v>
      </c>
      <c r="T718" t="str">
        <f>RIGHT(P718,LEN(P718)-FIND("/",P718))</f>
        <v>rock</v>
      </c>
    </row>
    <row r="719" spans="1:20" ht="44.25" hidden="1" x14ac:dyDescent="0.7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 s="9">
        <f>(((I719/60)/60)/24)+DATE(1970,1,1)</f>
        <v>41341.654340277775</v>
      </c>
      <c r="K719">
        <v>1359301335</v>
      </c>
      <c r="L719" s="9">
        <f>(((K719/60)/60)/24)+DATE(1970,1,1)</f>
        <v>41301.654340277775</v>
      </c>
      <c r="M719" t="b">
        <v>0</v>
      </c>
      <c r="N719">
        <v>27</v>
      </c>
      <c r="O719" t="b">
        <v>1</v>
      </c>
      <c r="P719" t="s">
        <v>8276</v>
      </c>
      <c r="Q719">
        <f>D719/E719*100</f>
        <v>95.17766497461929</v>
      </c>
      <c r="R719">
        <f>E719/N719</f>
        <v>58.370370370370374</v>
      </c>
      <c r="S719" t="str">
        <f>LEFT(P719,FIND("/",P719)-1)</f>
        <v>music</v>
      </c>
      <c r="T719" t="str">
        <f>RIGHT(P719,LEN(P719)-FIND("/",P719))</f>
        <v>rock</v>
      </c>
    </row>
    <row r="720" spans="1:20" ht="44.25" hidden="1" x14ac:dyDescent="0.7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 s="9">
        <f>(((I720/60)/60)/24)+DATE(1970,1,1)</f>
        <v>41897.18618055556</v>
      </c>
      <c r="K720">
        <v>1408940886</v>
      </c>
      <c r="L720" s="9">
        <f>(((K720/60)/60)/24)+DATE(1970,1,1)</f>
        <v>41876.18618055556</v>
      </c>
      <c r="M720" t="b">
        <v>0</v>
      </c>
      <c r="N720">
        <v>23</v>
      </c>
      <c r="O720" t="b">
        <v>1</v>
      </c>
      <c r="P720" t="s">
        <v>8276</v>
      </c>
      <c r="Q720">
        <f>D720/E720*100</f>
        <v>75</v>
      </c>
      <c r="R720">
        <f>E720/N720</f>
        <v>86.956521739130437</v>
      </c>
      <c r="S720" t="str">
        <f>LEFT(P720,FIND("/",P720)-1)</f>
        <v>music</v>
      </c>
      <c r="T720" t="str">
        <f>RIGHT(P720,LEN(P720)-FIND("/",P720))</f>
        <v>rock</v>
      </c>
    </row>
    <row r="721" spans="1:20" ht="29.5" hidden="1" x14ac:dyDescent="0.7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 s="9">
        <f>(((I721/60)/60)/24)+DATE(1970,1,1)</f>
        <v>41328.339583333334</v>
      </c>
      <c r="K721">
        <v>1361002140</v>
      </c>
      <c r="L721" s="9">
        <f>(((K721/60)/60)/24)+DATE(1970,1,1)</f>
        <v>41321.339583333334</v>
      </c>
      <c r="M721" t="b">
        <v>0</v>
      </c>
      <c r="N721">
        <v>17</v>
      </c>
      <c r="O721" t="b">
        <v>1</v>
      </c>
      <c r="P721" t="s">
        <v>8276</v>
      </c>
      <c r="Q721">
        <f>D721/E721*100</f>
        <v>88.495575221238937</v>
      </c>
      <c r="R721">
        <f>E721/N721</f>
        <v>66.470588235294116</v>
      </c>
      <c r="S721" t="str">
        <f>LEFT(P721,FIND("/",P721)-1)</f>
        <v>music</v>
      </c>
      <c r="T721" t="str">
        <f>RIGHT(P721,LEN(P721)-FIND("/",P721))</f>
        <v>rock</v>
      </c>
    </row>
    <row r="722" spans="1:20" ht="44.25" hidden="1" x14ac:dyDescent="0.7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 s="9">
        <f>(((I722/60)/60)/24)+DATE(1970,1,1)</f>
        <v>41057.165972222225</v>
      </c>
      <c r="K722">
        <v>1333550015</v>
      </c>
      <c r="L722" s="9">
        <f>(((K722/60)/60)/24)+DATE(1970,1,1)</f>
        <v>41003.60665509259</v>
      </c>
      <c r="M722" t="b">
        <v>0</v>
      </c>
      <c r="N722">
        <v>37</v>
      </c>
      <c r="O722" t="b">
        <v>1</v>
      </c>
      <c r="P722" t="s">
        <v>8276</v>
      </c>
      <c r="Q722">
        <f>D722/E722*100</f>
        <v>82.508250825082513</v>
      </c>
      <c r="R722">
        <f>E722/N722</f>
        <v>163.78378378378378</v>
      </c>
      <c r="S722" t="str">
        <f>LEFT(P722,FIND("/",P722)-1)</f>
        <v>music</v>
      </c>
      <c r="T722" t="str">
        <f>RIGHT(P722,LEN(P722)-FIND("/",P722))</f>
        <v>rock</v>
      </c>
    </row>
    <row r="723" spans="1:20" ht="44.25" hidden="1" x14ac:dyDescent="0.7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 s="9">
        <f>(((I723/60)/60)/24)+DATE(1970,1,1)</f>
        <v>41990.332638888889</v>
      </c>
      <c r="K723">
        <v>1415343874</v>
      </c>
      <c r="L723" s="9">
        <f>(((K723/60)/60)/24)+DATE(1970,1,1)</f>
        <v>41950.29483796296</v>
      </c>
      <c r="M723" t="b">
        <v>0</v>
      </c>
      <c r="N723">
        <v>65</v>
      </c>
      <c r="O723" t="b">
        <v>1</v>
      </c>
      <c r="P723" t="s">
        <v>8276</v>
      </c>
      <c r="Q723">
        <f>D723/E723*100</f>
        <v>98.30460179512751</v>
      </c>
      <c r="R723">
        <f>E723/N723</f>
        <v>107.98461538461538</v>
      </c>
      <c r="S723" t="str">
        <f>LEFT(P723,FIND("/",P723)-1)</f>
        <v>music</v>
      </c>
      <c r="T723" t="str">
        <f>RIGHT(P723,LEN(P723)-FIND("/",P723))</f>
        <v>rock</v>
      </c>
    </row>
    <row r="724" spans="1:20" ht="44.25" hidden="1" x14ac:dyDescent="0.7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 s="9">
        <f>(((I724/60)/60)/24)+DATE(1970,1,1)</f>
        <v>41513.688530092593</v>
      </c>
      <c r="K724">
        <v>1372437089</v>
      </c>
      <c r="L724" s="9">
        <f>(((K724/60)/60)/24)+DATE(1970,1,1)</f>
        <v>41453.688530092593</v>
      </c>
      <c r="M724" t="b">
        <v>0</v>
      </c>
      <c r="N724">
        <v>18</v>
      </c>
      <c r="O724" t="b">
        <v>1</v>
      </c>
      <c r="P724" t="s">
        <v>8276</v>
      </c>
      <c r="Q724">
        <f>D724/E724*100</f>
        <v>98.944591029023741</v>
      </c>
      <c r="R724">
        <f>E724/N724</f>
        <v>42.111111111111114</v>
      </c>
      <c r="S724" t="str">
        <f>LEFT(P724,FIND("/",P724)-1)</f>
        <v>music</v>
      </c>
      <c r="T724" t="str">
        <f>RIGHT(P724,LEN(P724)-FIND("/",P724))</f>
        <v>rock</v>
      </c>
    </row>
    <row r="725" spans="1:20" ht="44.25" hidden="1" x14ac:dyDescent="0.7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 s="9">
        <f>(((I725/60)/60)/24)+DATE(1970,1,1)</f>
        <v>41283.367303240739</v>
      </c>
      <c r="K725">
        <v>1354265335</v>
      </c>
      <c r="L725" s="9">
        <f>(((K725/60)/60)/24)+DATE(1970,1,1)</f>
        <v>41243.367303240739</v>
      </c>
      <c r="M725" t="b">
        <v>0</v>
      </c>
      <c r="N725">
        <v>25</v>
      </c>
      <c r="O725" t="b">
        <v>1</v>
      </c>
      <c r="P725" t="s">
        <v>8276</v>
      </c>
      <c r="Q725">
        <f>D725/E725*100</f>
        <v>84.745762711864401</v>
      </c>
      <c r="R725">
        <f>E725/N725</f>
        <v>47.2</v>
      </c>
      <c r="S725" t="str">
        <f>LEFT(P725,FIND("/",P725)-1)</f>
        <v>music</v>
      </c>
      <c r="T725" t="str">
        <f>RIGHT(P725,LEN(P725)-FIND("/",P725))</f>
        <v>rock</v>
      </c>
    </row>
    <row r="726" spans="1:20" ht="59" hidden="1" x14ac:dyDescent="0.7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 s="9">
        <f>(((I726/60)/60)/24)+DATE(1970,1,1)</f>
        <v>41163.699687500004</v>
      </c>
      <c r="K726">
        <v>1344962853</v>
      </c>
      <c r="L726" s="9">
        <f>(((K726/60)/60)/24)+DATE(1970,1,1)</f>
        <v>41135.699687500004</v>
      </c>
      <c r="M726" t="b">
        <v>0</v>
      </c>
      <c r="N726">
        <v>104</v>
      </c>
      <c r="O726" t="b">
        <v>1</v>
      </c>
      <c r="P726" t="s">
        <v>8276</v>
      </c>
      <c r="Q726">
        <f>D726/E726*100</f>
        <v>64.377682403433482</v>
      </c>
      <c r="R726">
        <f>E726/N726</f>
        <v>112.01923076923077</v>
      </c>
      <c r="S726" t="str">
        <f>LEFT(P726,FIND("/",P726)-1)</f>
        <v>music</v>
      </c>
      <c r="T726" t="str">
        <f>RIGHT(P726,LEN(P726)-FIND("/",P726))</f>
        <v>rock</v>
      </c>
    </row>
    <row r="727" spans="1:20" ht="44.25" hidden="1" x14ac:dyDescent="0.7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 s="9">
        <f>(((I727/60)/60)/24)+DATE(1970,1,1)</f>
        <v>41609.889664351853</v>
      </c>
      <c r="K727">
        <v>1383337267</v>
      </c>
      <c r="L727" s="9">
        <f>(((K727/60)/60)/24)+DATE(1970,1,1)</f>
        <v>41579.847997685189</v>
      </c>
      <c r="M727" t="b">
        <v>0</v>
      </c>
      <c r="N727">
        <v>108</v>
      </c>
      <c r="O727" t="b">
        <v>1</v>
      </c>
      <c r="P727" t="s">
        <v>8276</v>
      </c>
      <c r="Q727">
        <f>D727/E727*100</f>
        <v>98.826436071649169</v>
      </c>
      <c r="R727">
        <f>E727/N727</f>
        <v>74.953703703703709</v>
      </c>
      <c r="S727" t="str">
        <f>LEFT(P727,FIND("/",P727)-1)</f>
        <v>music</v>
      </c>
      <c r="T727" t="str">
        <f>RIGHT(P727,LEN(P727)-FIND("/",P727))</f>
        <v>rock</v>
      </c>
    </row>
    <row r="728" spans="1:20" ht="44.25" hidden="1" x14ac:dyDescent="0.7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 s="9">
        <f>(((I728/60)/60)/24)+DATE(1970,1,1)</f>
        <v>41239.207638888889</v>
      </c>
      <c r="K728">
        <v>1351011489</v>
      </c>
      <c r="L728" s="9">
        <f>(((K728/60)/60)/24)+DATE(1970,1,1)</f>
        <v>41205.707048611112</v>
      </c>
      <c r="M728" t="b">
        <v>0</v>
      </c>
      <c r="N728">
        <v>38</v>
      </c>
      <c r="O728" t="b">
        <v>1</v>
      </c>
      <c r="P728" t="s">
        <v>8276</v>
      </c>
      <c r="Q728">
        <f>D728/E728*100</f>
        <v>85.470085470085465</v>
      </c>
      <c r="R728">
        <f>E728/N728</f>
        <v>61.578947368421055</v>
      </c>
      <c r="S728" t="str">
        <f>LEFT(P728,FIND("/",P728)-1)</f>
        <v>music</v>
      </c>
      <c r="T728" t="str">
        <f>RIGHT(P728,LEN(P728)-FIND("/",P728))</f>
        <v>rock</v>
      </c>
    </row>
    <row r="729" spans="1:20" ht="29.5" hidden="1" x14ac:dyDescent="0.7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 s="9">
        <f>(((I729/60)/60)/24)+DATE(1970,1,1)</f>
        <v>41807.737060185187</v>
      </c>
      <c r="K729">
        <v>1400175682</v>
      </c>
      <c r="L729" s="9">
        <f>(((K729/60)/60)/24)+DATE(1970,1,1)</f>
        <v>41774.737060185187</v>
      </c>
      <c r="M729" t="b">
        <v>0</v>
      </c>
      <c r="N729">
        <v>88</v>
      </c>
      <c r="O729" t="b">
        <v>1</v>
      </c>
      <c r="P729" t="s">
        <v>8276</v>
      </c>
      <c r="Q729">
        <f>D729/E729*100</f>
        <v>99.083477830071828</v>
      </c>
      <c r="R729">
        <f>E729/N729</f>
        <v>45.875</v>
      </c>
      <c r="S729" t="str">
        <f>LEFT(P729,FIND("/",P729)-1)</f>
        <v>music</v>
      </c>
      <c r="T729" t="str">
        <f>RIGHT(P729,LEN(P729)-FIND("/",P729))</f>
        <v>rock</v>
      </c>
    </row>
    <row r="730" spans="1:20" ht="29.5" hidden="1" x14ac:dyDescent="0.7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 s="9">
        <f>(((I730/60)/60)/24)+DATE(1970,1,1)</f>
        <v>41690.867280092592</v>
      </c>
      <c r="K730">
        <v>1389041333</v>
      </c>
      <c r="L730" s="9">
        <f>(((K730/60)/60)/24)+DATE(1970,1,1)</f>
        <v>41645.867280092592</v>
      </c>
      <c r="M730" t="b">
        <v>0</v>
      </c>
      <c r="N730">
        <v>82</v>
      </c>
      <c r="O730" t="b">
        <v>1</v>
      </c>
      <c r="P730" t="s">
        <v>8276</v>
      </c>
      <c r="Q730">
        <f>D730/E730*100</f>
        <v>96.463022508038591</v>
      </c>
      <c r="R730">
        <f>E730/N730</f>
        <v>75.853658536585371</v>
      </c>
      <c r="S730" t="str">
        <f>LEFT(P730,FIND("/",P730)-1)</f>
        <v>music</v>
      </c>
      <c r="T730" t="str">
        <f>RIGHT(P730,LEN(P730)-FIND("/",P730))</f>
        <v>rock</v>
      </c>
    </row>
    <row r="731" spans="1:20" ht="44.25" hidden="1" x14ac:dyDescent="0.7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 s="9">
        <f>(((I731/60)/60)/24)+DATE(1970,1,1)</f>
        <v>40970.290972222225</v>
      </c>
      <c r="K731">
        <v>1328040375</v>
      </c>
      <c r="L731" s="9">
        <f>(((K731/60)/60)/24)+DATE(1970,1,1)</f>
        <v>40939.837673611109</v>
      </c>
      <c r="M731" t="b">
        <v>0</v>
      </c>
      <c r="N731">
        <v>126</v>
      </c>
      <c r="O731" t="b">
        <v>1</v>
      </c>
      <c r="P731" t="s">
        <v>8276</v>
      </c>
      <c r="Q731">
        <f>D731/E731*100</f>
        <v>37.700282752120643</v>
      </c>
      <c r="R731">
        <f>E731/N731</f>
        <v>84.206349206349202</v>
      </c>
      <c r="S731" t="str">
        <f>LEFT(P731,FIND("/",P731)-1)</f>
        <v>music</v>
      </c>
      <c r="T731" t="str">
        <f>RIGHT(P731,LEN(P731)-FIND("/",P731))</f>
        <v>rock</v>
      </c>
    </row>
    <row r="732" spans="1:20" ht="44.25" hidden="1" x14ac:dyDescent="0.7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 s="9">
        <f>(((I732/60)/60)/24)+DATE(1970,1,1)</f>
        <v>41194.859502314815</v>
      </c>
      <c r="K732">
        <v>1347482261</v>
      </c>
      <c r="L732" s="9">
        <f>(((K732/60)/60)/24)+DATE(1970,1,1)</f>
        <v>41164.859502314815</v>
      </c>
      <c r="M732" t="b">
        <v>0</v>
      </c>
      <c r="N732">
        <v>133</v>
      </c>
      <c r="O732" t="b">
        <v>1</v>
      </c>
      <c r="P732" t="s">
        <v>8276</v>
      </c>
      <c r="Q732">
        <f>D732/E732*100</f>
        <v>64.139567699313702</v>
      </c>
      <c r="R732">
        <f>E732/N732</f>
        <v>117.22556390977444</v>
      </c>
      <c r="S732" t="str">
        <f>LEFT(P732,FIND("/",P732)-1)</f>
        <v>music</v>
      </c>
      <c r="T732" t="str">
        <f>RIGHT(P732,LEN(P732)-FIND("/",P732))</f>
        <v>rock</v>
      </c>
    </row>
    <row r="733" spans="1:20" ht="44.25" hidden="1" x14ac:dyDescent="0.7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 s="9">
        <f>(((I733/60)/60)/24)+DATE(1970,1,1)</f>
        <v>40810.340902777774</v>
      </c>
      <c r="K733">
        <v>1311667854</v>
      </c>
      <c r="L733" s="9">
        <f>(((K733/60)/60)/24)+DATE(1970,1,1)</f>
        <v>40750.340902777774</v>
      </c>
      <c r="M733" t="b">
        <v>0</v>
      </c>
      <c r="N733">
        <v>47</v>
      </c>
      <c r="O733" t="b">
        <v>1</v>
      </c>
      <c r="P733" t="s">
        <v>8276</v>
      </c>
      <c r="Q733">
        <f>D733/E733*100</f>
        <v>98.400984009840101</v>
      </c>
      <c r="R733">
        <f>E733/N733</f>
        <v>86.489361702127653</v>
      </c>
      <c r="S733" t="str">
        <f>LEFT(P733,FIND("/",P733)-1)</f>
        <v>music</v>
      </c>
      <c r="T733" t="str">
        <f>RIGHT(P733,LEN(P733)-FIND("/",P733))</f>
        <v>rock</v>
      </c>
    </row>
    <row r="734" spans="1:20" ht="44.25" hidden="1" x14ac:dyDescent="0.7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 s="9">
        <f>(((I734/60)/60)/24)+DATE(1970,1,1)</f>
        <v>40924.208333333336</v>
      </c>
      <c r="K734">
        <v>1324329156</v>
      </c>
      <c r="L734" s="9">
        <f>(((K734/60)/60)/24)+DATE(1970,1,1)</f>
        <v>40896.883750000001</v>
      </c>
      <c r="M734" t="b">
        <v>0</v>
      </c>
      <c r="N734">
        <v>58</v>
      </c>
      <c r="O734" t="b">
        <v>1</v>
      </c>
      <c r="P734" t="s">
        <v>8276</v>
      </c>
      <c r="Q734">
        <f>D734/E734*100</f>
        <v>100</v>
      </c>
      <c r="R734">
        <f>E734/N734</f>
        <v>172.41379310344828</v>
      </c>
      <c r="S734" t="str">
        <f>LEFT(P734,FIND("/",P734)-1)</f>
        <v>music</v>
      </c>
      <c r="T734" t="str">
        <f>RIGHT(P734,LEN(P734)-FIND("/",P734))</f>
        <v>rock</v>
      </c>
    </row>
    <row r="735" spans="1:20" ht="44.25" hidden="1" x14ac:dyDescent="0.7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 s="9">
        <f>(((I735/60)/60)/24)+DATE(1970,1,1)</f>
        <v>40696.249305555553</v>
      </c>
      <c r="K735">
        <v>1303706001</v>
      </c>
      <c r="L735" s="9">
        <f>(((K735/60)/60)/24)+DATE(1970,1,1)</f>
        <v>40658.189826388887</v>
      </c>
      <c r="M735" t="b">
        <v>0</v>
      </c>
      <c r="N735">
        <v>32</v>
      </c>
      <c r="O735" t="b">
        <v>1</v>
      </c>
      <c r="P735" t="s">
        <v>8276</v>
      </c>
      <c r="Q735">
        <f>D735/E735*100</f>
        <v>99.50248756218906</v>
      </c>
      <c r="R735">
        <f>E735/N735</f>
        <v>62.8125</v>
      </c>
      <c r="S735" t="str">
        <f>LEFT(P735,FIND("/",P735)-1)</f>
        <v>music</v>
      </c>
      <c r="T735" t="str">
        <f>RIGHT(P735,LEN(P735)-FIND("/",P735))</f>
        <v>rock</v>
      </c>
    </row>
    <row r="736" spans="1:20" ht="59" hidden="1" x14ac:dyDescent="0.7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 s="9">
        <f>(((I736/60)/60)/24)+DATE(1970,1,1)</f>
        <v>42562.868761574078</v>
      </c>
      <c r="K736">
        <v>1463086261</v>
      </c>
      <c r="L736" s="9">
        <f>(((K736/60)/60)/24)+DATE(1970,1,1)</f>
        <v>42502.868761574078</v>
      </c>
      <c r="M736" t="b">
        <v>0</v>
      </c>
      <c r="N736">
        <v>37</v>
      </c>
      <c r="O736" t="b">
        <v>1</v>
      </c>
      <c r="P736" t="s">
        <v>8276</v>
      </c>
      <c r="Q736">
        <f>D736/E736*100</f>
        <v>79.808459696727851</v>
      </c>
      <c r="R736">
        <f>E736/N736</f>
        <v>67.729729729729726</v>
      </c>
      <c r="S736" t="str">
        <f>LEFT(P736,FIND("/",P736)-1)</f>
        <v>music</v>
      </c>
      <c r="T736" t="str">
        <f>RIGHT(P736,LEN(P736)-FIND("/",P736))</f>
        <v>rock</v>
      </c>
    </row>
    <row r="737" spans="1:20" ht="44.25" hidden="1" x14ac:dyDescent="0.7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 s="9">
        <f>(((I737/60)/60)/24)+DATE(1970,1,1)</f>
        <v>40706.166666666664</v>
      </c>
      <c r="K737">
        <v>1304129088</v>
      </c>
      <c r="L737" s="9">
        <f>(((K737/60)/60)/24)+DATE(1970,1,1)</f>
        <v>40663.08666666667</v>
      </c>
      <c r="M737" t="b">
        <v>0</v>
      </c>
      <c r="N737">
        <v>87</v>
      </c>
      <c r="O737" t="b">
        <v>1</v>
      </c>
      <c r="P737" t="s">
        <v>8276</v>
      </c>
      <c r="Q737">
        <f>D737/E737*100</f>
        <v>96.566523605150209</v>
      </c>
      <c r="R737">
        <f>E737/N737</f>
        <v>53.5632183908046</v>
      </c>
      <c r="S737" t="str">
        <f>LEFT(P737,FIND("/",P737)-1)</f>
        <v>music</v>
      </c>
      <c r="T737" t="str">
        <f>RIGHT(P737,LEN(P737)-FIND("/",P737))</f>
        <v>rock</v>
      </c>
    </row>
    <row r="738" spans="1:20" ht="44.25" hidden="1" x14ac:dyDescent="0.7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 s="9">
        <f>(((I738/60)/60)/24)+DATE(1970,1,1)</f>
        <v>40178.98541666667</v>
      </c>
      <c r="K738">
        <v>1257444140</v>
      </c>
      <c r="L738" s="9">
        <f>(((K738/60)/60)/24)+DATE(1970,1,1)</f>
        <v>40122.751620370371</v>
      </c>
      <c r="M738" t="b">
        <v>0</v>
      </c>
      <c r="N738">
        <v>15</v>
      </c>
      <c r="O738" t="b">
        <v>1</v>
      </c>
      <c r="P738" t="s">
        <v>8276</v>
      </c>
      <c r="Q738">
        <f>D738/E738*100</f>
        <v>96.339113680154142</v>
      </c>
      <c r="R738">
        <f>E738/N738</f>
        <v>34.6</v>
      </c>
      <c r="S738" t="str">
        <f>LEFT(P738,FIND("/",P738)-1)</f>
        <v>music</v>
      </c>
      <c r="T738" t="str">
        <f>RIGHT(P738,LEN(P738)-FIND("/",P738))</f>
        <v>rock</v>
      </c>
    </row>
    <row r="739" spans="1:20" ht="29.5" hidden="1" x14ac:dyDescent="0.7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 s="9">
        <f>(((I739/60)/60)/24)+DATE(1970,1,1)</f>
        <v>41333.892361111109</v>
      </c>
      <c r="K739">
        <v>1358180968</v>
      </c>
      <c r="L739" s="9">
        <f>(((K739/60)/60)/24)+DATE(1970,1,1)</f>
        <v>41288.68712962963</v>
      </c>
      <c r="M739" t="b">
        <v>0</v>
      </c>
      <c r="N739">
        <v>27</v>
      </c>
      <c r="O739" t="b">
        <v>1</v>
      </c>
      <c r="P739" t="s">
        <v>8276</v>
      </c>
      <c r="Q739">
        <f>D739/E739*100</f>
        <v>95.238095238095227</v>
      </c>
      <c r="R739">
        <f>E739/N739</f>
        <v>38.888888888888886</v>
      </c>
      <c r="S739" t="str">
        <f>LEFT(P739,FIND("/",P739)-1)</f>
        <v>music</v>
      </c>
      <c r="T739" t="str">
        <f>RIGHT(P739,LEN(P739)-FIND("/",P739))</f>
        <v>rock</v>
      </c>
    </row>
    <row r="740" spans="1:20" ht="44.25" hidden="1" x14ac:dyDescent="0.7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 s="9">
        <f>(((I740/60)/60)/24)+DATE(1970,1,1)</f>
        <v>40971.652372685188</v>
      </c>
      <c r="K740">
        <v>1328197165</v>
      </c>
      <c r="L740" s="9">
        <f>(((K740/60)/60)/24)+DATE(1970,1,1)</f>
        <v>40941.652372685188</v>
      </c>
      <c r="M740" t="b">
        <v>0</v>
      </c>
      <c r="N740">
        <v>19</v>
      </c>
      <c r="O740" t="b">
        <v>1</v>
      </c>
      <c r="P740" t="s">
        <v>8276</v>
      </c>
      <c r="Q740">
        <f>D740/E740*100</f>
        <v>100</v>
      </c>
      <c r="R740">
        <f>E740/N740</f>
        <v>94.736842105263165</v>
      </c>
      <c r="S740" t="str">
        <f>LEFT(P740,FIND("/",P740)-1)</f>
        <v>music</v>
      </c>
      <c r="T740" t="str">
        <f>RIGHT(P740,LEN(P740)-FIND("/",P740))</f>
        <v>rock</v>
      </c>
    </row>
    <row r="741" spans="1:20" ht="44.25" hidden="1" x14ac:dyDescent="0.7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 s="9">
        <f>(((I741/60)/60)/24)+DATE(1970,1,1)</f>
        <v>40393.082638888889</v>
      </c>
      <c r="K741">
        <v>1279603955</v>
      </c>
      <c r="L741" s="9">
        <f>(((K741/60)/60)/24)+DATE(1970,1,1)</f>
        <v>40379.23096064815</v>
      </c>
      <c r="M741" t="b">
        <v>0</v>
      </c>
      <c r="N741">
        <v>17</v>
      </c>
      <c r="O741" t="b">
        <v>1</v>
      </c>
      <c r="P741" t="s">
        <v>8276</v>
      </c>
      <c r="Q741">
        <f>D741/E741*100</f>
        <v>58.872012245378549</v>
      </c>
      <c r="R741">
        <f>E741/N741</f>
        <v>39.967058823529413</v>
      </c>
      <c r="S741" t="str">
        <f>LEFT(P741,FIND("/",P741)-1)</f>
        <v>music</v>
      </c>
      <c r="T741" t="str">
        <f>RIGHT(P741,LEN(P741)-FIND("/",P741))</f>
        <v>rock</v>
      </c>
    </row>
    <row r="742" spans="1:20" ht="29.5" hidden="1" x14ac:dyDescent="0.7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 s="9">
        <f>(((I742/60)/60)/24)+DATE(1970,1,1)</f>
        <v>41992.596574074079</v>
      </c>
      <c r="K742">
        <v>1416406744</v>
      </c>
      <c r="L742" s="9">
        <f>(((K742/60)/60)/24)+DATE(1970,1,1)</f>
        <v>41962.596574074079</v>
      </c>
      <c r="M742" t="b">
        <v>0</v>
      </c>
      <c r="N742">
        <v>26</v>
      </c>
      <c r="O742" t="b">
        <v>1</v>
      </c>
      <c r="P742" t="s">
        <v>8292</v>
      </c>
      <c r="Q742">
        <f>D742/E742*100</f>
        <v>98.619329388560161</v>
      </c>
      <c r="R742">
        <f>E742/N742</f>
        <v>97.5</v>
      </c>
      <c r="S742" t="str">
        <f>LEFT(P742,FIND("/",P742)-1)</f>
        <v>music</v>
      </c>
      <c r="T742" t="str">
        <f>RIGHT(P742,LEN(P742)-FIND("/",P742))</f>
        <v>pop</v>
      </c>
    </row>
    <row r="743" spans="1:20" ht="44.25" hidden="1" x14ac:dyDescent="0.7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 s="9">
        <f>(((I743/60)/60)/24)+DATE(1970,1,1)</f>
        <v>40708.024618055555</v>
      </c>
      <c r="K743">
        <v>1306283727</v>
      </c>
      <c r="L743" s="9">
        <f>(((K743/60)/60)/24)+DATE(1970,1,1)</f>
        <v>40688.024618055555</v>
      </c>
      <c r="M743" t="b">
        <v>0</v>
      </c>
      <c r="N743">
        <v>28</v>
      </c>
      <c r="O743" t="b">
        <v>1</v>
      </c>
      <c r="P743" t="s">
        <v>8292</v>
      </c>
      <c r="Q743">
        <f>D743/E743*100</f>
        <v>100</v>
      </c>
      <c r="R743">
        <f>E743/N743</f>
        <v>42.857142857142854</v>
      </c>
      <c r="S743" t="str">
        <f>LEFT(P743,FIND("/",P743)-1)</f>
        <v>music</v>
      </c>
      <c r="T743" t="str">
        <f>RIGHT(P743,LEN(P743)-FIND("/",P743))</f>
        <v>pop</v>
      </c>
    </row>
    <row r="744" spans="1:20" ht="29.5" hidden="1" x14ac:dyDescent="0.7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 s="9">
        <f>(((I744/60)/60)/24)+DATE(1970,1,1)</f>
        <v>41176.824212962965</v>
      </c>
      <c r="K744">
        <v>1345924012</v>
      </c>
      <c r="L744" s="9">
        <f>(((K744/60)/60)/24)+DATE(1970,1,1)</f>
        <v>41146.824212962965</v>
      </c>
      <c r="M744" t="b">
        <v>0</v>
      </c>
      <c r="N744">
        <v>37</v>
      </c>
      <c r="O744" t="b">
        <v>1</v>
      </c>
      <c r="P744" t="s">
        <v>8292</v>
      </c>
      <c r="Q744">
        <f>D744/E744*100</f>
        <v>80.192461908580597</v>
      </c>
      <c r="R744">
        <f>E744/N744</f>
        <v>168.51351351351352</v>
      </c>
      <c r="S744" t="str">
        <f>LEFT(P744,FIND("/",P744)-1)</f>
        <v>music</v>
      </c>
      <c r="T744" t="str">
        <f>RIGHT(P744,LEN(P744)-FIND("/",P744))</f>
        <v>pop</v>
      </c>
    </row>
    <row r="745" spans="1:20" ht="44.25" hidden="1" x14ac:dyDescent="0.7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 s="9">
        <f>(((I745/60)/60)/24)+DATE(1970,1,1)</f>
        <v>41235.101388888892</v>
      </c>
      <c r="K745">
        <v>1348363560</v>
      </c>
      <c r="L745" s="9">
        <f>(((K745/60)/60)/24)+DATE(1970,1,1)</f>
        <v>41175.05972222222</v>
      </c>
      <c r="M745" t="b">
        <v>0</v>
      </c>
      <c r="N745">
        <v>128</v>
      </c>
      <c r="O745" t="b">
        <v>1</v>
      </c>
      <c r="P745" t="s">
        <v>8292</v>
      </c>
      <c r="Q745">
        <f>D745/E745*100</f>
        <v>91.324200913242009</v>
      </c>
      <c r="R745">
        <f>E745/N745</f>
        <v>85.546875</v>
      </c>
      <c r="S745" t="str">
        <f>LEFT(P745,FIND("/",P745)-1)</f>
        <v>music</v>
      </c>
      <c r="T745" t="str">
        <f>RIGHT(P745,LEN(P745)-FIND("/",P745))</f>
        <v>pop</v>
      </c>
    </row>
    <row r="746" spans="1:20" ht="44.25" hidden="1" x14ac:dyDescent="0.7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 s="9">
        <f>(((I746/60)/60)/24)+DATE(1970,1,1)</f>
        <v>41535.617361111108</v>
      </c>
      <c r="K746">
        <v>1378306140</v>
      </c>
      <c r="L746" s="9">
        <f>(((K746/60)/60)/24)+DATE(1970,1,1)</f>
        <v>41521.617361111108</v>
      </c>
      <c r="M746" t="b">
        <v>0</v>
      </c>
      <c r="N746">
        <v>10</v>
      </c>
      <c r="O746" t="b">
        <v>1</v>
      </c>
      <c r="P746" t="s">
        <v>8292</v>
      </c>
      <c r="Q746">
        <f>D746/E746*100</f>
        <v>90.252707581227426</v>
      </c>
      <c r="R746">
        <f>E746/N746</f>
        <v>554</v>
      </c>
      <c r="S746" t="str">
        <f>LEFT(P746,FIND("/",P746)-1)</f>
        <v>music</v>
      </c>
      <c r="T746" t="str">
        <f>RIGHT(P746,LEN(P746)-FIND("/",P746))</f>
        <v>pop</v>
      </c>
    </row>
    <row r="747" spans="1:20" ht="59" hidden="1" x14ac:dyDescent="0.7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 s="9">
        <f>(((I747/60)/60)/24)+DATE(1970,1,1)</f>
        <v>41865.757638888892</v>
      </c>
      <c r="K747">
        <v>1405248503</v>
      </c>
      <c r="L747" s="9">
        <f>(((K747/60)/60)/24)+DATE(1970,1,1)</f>
        <v>41833.450266203705</v>
      </c>
      <c r="M747" t="b">
        <v>0</v>
      </c>
      <c r="N747">
        <v>83</v>
      </c>
      <c r="O747" t="b">
        <v>1</v>
      </c>
      <c r="P747" t="s">
        <v>8292</v>
      </c>
      <c r="Q747">
        <f>D747/E747*100</f>
        <v>90.744101633393825</v>
      </c>
      <c r="R747">
        <f>E747/N747</f>
        <v>26.554216867469879</v>
      </c>
      <c r="S747" t="str">
        <f>LEFT(P747,FIND("/",P747)-1)</f>
        <v>music</v>
      </c>
      <c r="T747" t="str">
        <f>RIGHT(P747,LEN(P747)-FIND("/",P747))</f>
        <v>pop</v>
      </c>
    </row>
    <row r="748" spans="1:20" ht="44.25" hidden="1" x14ac:dyDescent="0.7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 s="9">
        <f>(((I748/60)/60)/24)+DATE(1970,1,1)</f>
        <v>41069.409456018519</v>
      </c>
      <c r="K748">
        <v>1336643377</v>
      </c>
      <c r="L748" s="9">
        <f>(((K748/60)/60)/24)+DATE(1970,1,1)</f>
        <v>41039.409456018519</v>
      </c>
      <c r="M748" t="b">
        <v>0</v>
      </c>
      <c r="N748">
        <v>46</v>
      </c>
      <c r="O748" t="b">
        <v>1</v>
      </c>
      <c r="P748" t="s">
        <v>8292</v>
      </c>
      <c r="Q748">
        <f>D748/E748*100</f>
        <v>95.492742551566081</v>
      </c>
      <c r="R748">
        <f>E748/N748</f>
        <v>113.82608695652173</v>
      </c>
      <c r="S748" t="str">
        <f>LEFT(P748,FIND("/",P748)-1)</f>
        <v>music</v>
      </c>
      <c r="T748" t="str">
        <f>RIGHT(P748,LEN(P748)-FIND("/",P748))</f>
        <v>pop</v>
      </c>
    </row>
    <row r="749" spans="1:20" ht="44.25" hidden="1" x14ac:dyDescent="0.7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 s="9">
        <f>(((I749/60)/60)/24)+DATE(1970,1,1)</f>
        <v>40622.662986111114</v>
      </c>
      <c r="K749">
        <v>1298048082</v>
      </c>
      <c r="L749" s="9">
        <f>(((K749/60)/60)/24)+DATE(1970,1,1)</f>
        <v>40592.704652777778</v>
      </c>
      <c r="M749" t="b">
        <v>0</v>
      </c>
      <c r="N749">
        <v>90</v>
      </c>
      <c r="O749" t="b">
        <v>1</v>
      </c>
      <c r="P749" t="s">
        <v>8292</v>
      </c>
      <c r="Q749">
        <f>D749/E749*100</f>
        <v>79.833391183616797</v>
      </c>
      <c r="R749">
        <f>E749/N749</f>
        <v>32.011111111111113</v>
      </c>
      <c r="S749" t="str">
        <f>LEFT(P749,FIND("/",P749)-1)</f>
        <v>music</v>
      </c>
      <c r="T749" t="str">
        <f>RIGHT(P749,LEN(P749)-FIND("/",P749))</f>
        <v>pop</v>
      </c>
    </row>
    <row r="750" spans="1:20" ht="44.25" hidden="1" x14ac:dyDescent="0.7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 s="9">
        <f>(((I750/60)/60)/24)+DATE(1970,1,1)</f>
        <v>41782.684664351851</v>
      </c>
      <c r="K750">
        <v>1396974355</v>
      </c>
      <c r="L750" s="9">
        <f>(((K750/60)/60)/24)+DATE(1970,1,1)</f>
        <v>41737.684664351851</v>
      </c>
      <c r="M750" t="b">
        <v>0</v>
      </c>
      <c r="N750">
        <v>81</v>
      </c>
      <c r="O750" t="b">
        <v>1</v>
      </c>
      <c r="P750" t="s">
        <v>8292</v>
      </c>
      <c r="Q750">
        <f>D750/E750*100</f>
        <v>99.415801356764064</v>
      </c>
      <c r="R750">
        <f>E750/N750</f>
        <v>47.189259259259259</v>
      </c>
      <c r="S750" t="str">
        <f>LEFT(P750,FIND("/",P750)-1)</f>
        <v>music</v>
      </c>
      <c r="T750" t="str">
        <f>RIGHT(P750,LEN(P750)-FIND("/",P750))</f>
        <v>pop</v>
      </c>
    </row>
    <row r="751" spans="1:20" ht="44.25" hidden="1" x14ac:dyDescent="0.7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 s="9">
        <f>(((I751/60)/60)/24)+DATE(1970,1,1)</f>
        <v>41556.435613425929</v>
      </c>
      <c r="K751">
        <v>1378722437</v>
      </c>
      <c r="L751" s="9">
        <f>(((K751/60)/60)/24)+DATE(1970,1,1)</f>
        <v>41526.435613425929</v>
      </c>
      <c r="M751" t="b">
        <v>0</v>
      </c>
      <c r="N751">
        <v>32</v>
      </c>
      <c r="O751" t="b">
        <v>1</v>
      </c>
      <c r="P751" t="s">
        <v>8292</v>
      </c>
      <c r="Q751">
        <f>D751/E751*100</f>
        <v>70.646414694454251</v>
      </c>
      <c r="R751">
        <f>E751/N751</f>
        <v>88.46875</v>
      </c>
      <c r="S751" t="str">
        <f>LEFT(P751,FIND("/",P751)-1)</f>
        <v>music</v>
      </c>
      <c r="T751" t="str">
        <f>RIGHT(P751,LEN(P751)-FIND("/",P751))</f>
        <v>pop</v>
      </c>
    </row>
    <row r="752" spans="1:20" ht="44.25" hidden="1" x14ac:dyDescent="0.7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 s="9">
        <f>(((I752/60)/60)/24)+DATE(1970,1,1)</f>
        <v>40659.290972222225</v>
      </c>
      <c r="K752">
        <v>1300916220</v>
      </c>
      <c r="L752" s="9">
        <f>(((K752/60)/60)/24)+DATE(1970,1,1)</f>
        <v>40625.900694444441</v>
      </c>
      <c r="M752" t="b">
        <v>0</v>
      </c>
      <c r="N752">
        <v>20</v>
      </c>
      <c r="O752" t="b">
        <v>1</v>
      </c>
      <c r="P752" t="s">
        <v>8292</v>
      </c>
      <c r="Q752">
        <f>D752/E752*100</f>
        <v>99.255583126550874</v>
      </c>
      <c r="R752">
        <f>E752/N752</f>
        <v>100.75</v>
      </c>
      <c r="S752" t="str">
        <f>LEFT(P752,FIND("/",P752)-1)</f>
        <v>music</v>
      </c>
      <c r="T752" t="str">
        <f>RIGHT(P752,LEN(P752)-FIND("/",P752))</f>
        <v>pop</v>
      </c>
    </row>
    <row r="753" spans="1:20" ht="44.25" hidden="1" x14ac:dyDescent="0.7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9">
        <f>(((I753/60)/60)/24)+DATE(1970,1,1)</f>
        <v>41602.534641203703</v>
      </c>
      <c r="K753">
        <v>1382701793</v>
      </c>
      <c r="L753" s="9">
        <f>(((K753/60)/60)/24)+DATE(1970,1,1)</f>
        <v>41572.492974537039</v>
      </c>
      <c r="M753" t="b">
        <v>0</v>
      </c>
      <c r="N753">
        <v>70</v>
      </c>
      <c r="O753" t="b">
        <v>1</v>
      </c>
      <c r="P753" t="s">
        <v>8292</v>
      </c>
      <c r="Q753">
        <f>D753/E753*100</f>
        <v>99.337748344370851</v>
      </c>
      <c r="R753">
        <f>E753/N753</f>
        <v>64.714285714285708</v>
      </c>
      <c r="S753" t="str">
        <f>LEFT(P753,FIND("/",P753)-1)</f>
        <v>music</v>
      </c>
      <c r="T753" t="str">
        <f>RIGHT(P753,LEN(P753)-FIND("/",P753))</f>
        <v>pop</v>
      </c>
    </row>
    <row r="754" spans="1:20" ht="44.25" hidden="1" x14ac:dyDescent="0.7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 s="9">
        <f>(((I754/60)/60)/24)+DATE(1970,1,1)</f>
        <v>40657.834444444445</v>
      </c>
      <c r="K754">
        <v>1300996896</v>
      </c>
      <c r="L754" s="9">
        <f>(((K754/60)/60)/24)+DATE(1970,1,1)</f>
        <v>40626.834444444445</v>
      </c>
      <c r="M754" t="b">
        <v>0</v>
      </c>
      <c r="N754">
        <v>168</v>
      </c>
      <c r="O754" t="b">
        <v>1</v>
      </c>
      <c r="P754" t="s">
        <v>8292</v>
      </c>
      <c r="Q754">
        <f>D754/E754*100</f>
        <v>57.395265120208641</v>
      </c>
      <c r="R754">
        <f>E754/N754</f>
        <v>51.854285714285716</v>
      </c>
      <c r="S754" t="str">
        <f>LEFT(P754,FIND("/",P754)-1)</f>
        <v>music</v>
      </c>
      <c r="T754" t="str">
        <f>RIGHT(P754,LEN(P754)-FIND("/",P754))</f>
        <v>pop</v>
      </c>
    </row>
    <row r="755" spans="1:20" ht="44.25" hidden="1" x14ac:dyDescent="0.7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 s="9">
        <f>(((I755/60)/60)/24)+DATE(1970,1,1)</f>
        <v>41017.890740740739</v>
      </c>
      <c r="K755">
        <v>1332192160</v>
      </c>
      <c r="L755" s="9">
        <f>(((K755/60)/60)/24)+DATE(1970,1,1)</f>
        <v>40987.890740740739</v>
      </c>
      <c r="M755" t="b">
        <v>0</v>
      </c>
      <c r="N755">
        <v>34</v>
      </c>
      <c r="O755" t="b">
        <v>1</v>
      </c>
      <c r="P755" t="s">
        <v>8292</v>
      </c>
      <c r="Q755">
        <f>D755/E755*100</f>
        <v>83.396512509476878</v>
      </c>
      <c r="R755">
        <f>E755/N755</f>
        <v>38.794117647058826</v>
      </c>
      <c r="S755" t="str">
        <f>LEFT(P755,FIND("/",P755)-1)</f>
        <v>music</v>
      </c>
      <c r="T755" t="str">
        <f>RIGHT(P755,LEN(P755)-FIND("/",P755))</f>
        <v>pop</v>
      </c>
    </row>
    <row r="756" spans="1:20" ht="29.5" hidden="1" x14ac:dyDescent="0.7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 s="9">
        <f>(((I756/60)/60)/24)+DATE(1970,1,1)</f>
        <v>41004.750231481477</v>
      </c>
      <c r="K756">
        <v>1331060420</v>
      </c>
      <c r="L756" s="9">
        <f>(((K756/60)/60)/24)+DATE(1970,1,1)</f>
        <v>40974.791898148149</v>
      </c>
      <c r="M756" t="b">
        <v>0</v>
      </c>
      <c r="N756">
        <v>48</v>
      </c>
      <c r="O756" t="b">
        <v>1</v>
      </c>
      <c r="P756" t="s">
        <v>8292</v>
      </c>
      <c r="Q756">
        <f>D756/E756*100</f>
        <v>69.99533364442371</v>
      </c>
      <c r="R756">
        <f>E756/N756</f>
        <v>44.645833333333336</v>
      </c>
      <c r="S756" t="str">
        <f>LEFT(P756,FIND("/",P756)-1)</f>
        <v>music</v>
      </c>
      <c r="T756" t="str">
        <f>RIGHT(P756,LEN(P756)-FIND("/",P756))</f>
        <v>pop</v>
      </c>
    </row>
    <row r="757" spans="1:20" ht="59" hidden="1" x14ac:dyDescent="0.7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 s="9">
        <f>(((I757/60)/60)/24)+DATE(1970,1,1)</f>
        <v>41256.928842592592</v>
      </c>
      <c r="K757">
        <v>1352845052</v>
      </c>
      <c r="L757" s="9">
        <f>(((K757/60)/60)/24)+DATE(1970,1,1)</f>
        <v>41226.928842592592</v>
      </c>
      <c r="M757" t="b">
        <v>0</v>
      </c>
      <c r="N757">
        <v>48</v>
      </c>
      <c r="O757" t="b">
        <v>1</v>
      </c>
      <c r="P757" t="s">
        <v>8292</v>
      </c>
      <c r="Q757">
        <f>D757/E757*100</f>
        <v>99.666184725293419</v>
      </c>
      <c r="R757">
        <f>E757/N757</f>
        <v>156.77333333333334</v>
      </c>
      <c r="S757" t="str">
        <f>LEFT(P757,FIND("/",P757)-1)</f>
        <v>music</v>
      </c>
      <c r="T757" t="str">
        <f>RIGHT(P757,LEN(P757)-FIND("/",P757))</f>
        <v>pop</v>
      </c>
    </row>
    <row r="758" spans="1:20" ht="59" hidden="1" x14ac:dyDescent="0.7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 s="9">
        <f>(((I758/60)/60)/24)+DATE(1970,1,1)</f>
        <v>41053.782037037039</v>
      </c>
      <c r="K758">
        <v>1335293168</v>
      </c>
      <c r="L758" s="9">
        <f>(((K758/60)/60)/24)+DATE(1970,1,1)</f>
        <v>41023.782037037039</v>
      </c>
      <c r="M758" t="b">
        <v>0</v>
      </c>
      <c r="N758">
        <v>221</v>
      </c>
      <c r="O758" t="b">
        <v>1</v>
      </c>
      <c r="P758" t="s">
        <v>8292</v>
      </c>
      <c r="Q758">
        <f>D758/E758*100</f>
        <v>95.298178470616719</v>
      </c>
      <c r="R758">
        <f>E758/N758</f>
        <v>118.70339366515837</v>
      </c>
      <c r="S758" t="str">
        <f>LEFT(P758,FIND("/",P758)-1)</f>
        <v>music</v>
      </c>
      <c r="T758" t="str">
        <f>RIGHT(P758,LEN(P758)-FIND("/",P758))</f>
        <v>pop</v>
      </c>
    </row>
    <row r="759" spans="1:20" ht="44.25" hidden="1" x14ac:dyDescent="0.7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 s="9">
        <f>(((I759/60)/60)/24)+DATE(1970,1,1)</f>
        <v>41261.597222222219</v>
      </c>
      <c r="K759">
        <v>1352524767</v>
      </c>
      <c r="L759" s="9">
        <f>(((K759/60)/60)/24)+DATE(1970,1,1)</f>
        <v>41223.22184027778</v>
      </c>
      <c r="M759" t="b">
        <v>0</v>
      </c>
      <c r="N759">
        <v>107</v>
      </c>
      <c r="O759" t="b">
        <v>1</v>
      </c>
      <c r="P759" t="s">
        <v>8292</v>
      </c>
      <c r="Q759">
        <f>D759/E759*100</f>
        <v>75.623897151499875</v>
      </c>
      <c r="R759">
        <f>E759/N759</f>
        <v>74.149532710280369</v>
      </c>
      <c r="S759" t="str">
        <f>LEFT(P759,FIND("/",P759)-1)</f>
        <v>music</v>
      </c>
      <c r="T759" t="str">
        <f>RIGHT(P759,LEN(P759)-FIND("/",P759))</f>
        <v>pop</v>
      </c>
    </row>
    <row r="760" spans="1:20" ht="44.25" hidden="1" x14ac:dyDescent="0.7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 s="9">
        <f>(((I760/60)/60)/24)+DATE(1970,1,1)</f>
        <v>41625.5</v>
      </c>
      <c r="K760">
        <v>1384811721</v>
      </c>
      <c r="L760" s="9">
        <f>(((K760/60)/60)/24)+DATE(1970,1,1)</f>
        <v>41596.913437499999</v>
      </c>
      <c r="M760" t="b">
        <v>0</v>
      </c>
      <c r="N760">
        <v>45</v>
      </c>
      <c r="O760" t="b">
        <v>1</v>
      </c>
      <c r="P760" t="s">
        <v>8292</v>
      </c>
      <c r="Q760">
        <f>D760/E760*100</f>
        <v>88.652482269503537</v>
      </c>
      <c r="R760">
        <f>E760/N760</f>
        <v>12.533333333333333</v>
      </c>
      <c r="S760" t="str">
        <f>LEFT(P760,FIND("/",P760)-1)</f>
        <v>music</v>
      </c>
      <c r="T760" t="str">
        <f>RIGHT(P760,LEN(P760)-FIND("/",P760))</f>
        <v>pop</v>
      </c>
    </row>
    <row r="761" spans="1:20" ht="59" hidden="1" x14ac:dyDescent="0.7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 s="9">
        <f>(((I761/60)/60)/24)+DATE(1970,1,1)</f>
        <v>42490.915972222225</v>
      </c>
      <c r="K761">
        <v>1459355950</v>
      </c>
      <c r="L761" s="9">
        <f>(((K761/60)/60)/24)+DATE(1970,1,1)</f>
        <v>42459.693865740745</v>
      </c>
      <c r="M761" t="b">
        <v>0</v>
      </c>
      <c r="N761">
        <v>36</v>
      </c>
      <c r="O761" t="b">
        <v>1</v>
      </c>
      <c r="P761" t="s">
        <v>8292</v>
      </c>
      <c r="Q761">
        <f>D761/E761*100</f>
        <v>7.976071784646062</v>
      </c>
      <c r="R761">
        <f>E761/N761</f>
        <v>27.861111111111111</v>
      </c>
      <c r="S761" t="str">
        <f>LEFT(P761,FIND("/",P761)-1)</f>
        <v>music</v>
      </c>
      <c r="T761" t="str">
        <f>RIGHT(P761,LEN(P761)-FIND("/",P761))</f>
        <v>pop</v>
      </c>
    </row>
    <row r="762" spans="1:20" ht="59" hidden="1" x14ac:dyDescent="0.7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 s="9">
        <f>(((I762/60)/60)/24)+DATE(1970,1,1)</f>
        <v>42386.875</v>
      </c>
      <c r="K762">
        <v>1449359831</v>
      </c>
      <c r="L762" s="9">
        <f>(((K762/60)/60)/24)+DATE(1970,1,1)</f>
        <v>42343.998043981483</v>
      </c>
      <c r="M762" t="b">
        <v>0</v>
      </c>
      <c r="N762">
        <v>101</v>
      </c>
      <c r="O762" t="b">
        <v>1</v>
      </c>
      <c r="P762" t="s">
        <v>8292</v>
      </c>
      <c r="Q762">
        <f>D762/E762*100</f>
        <v>97.554951839960481</v>
      </c>
      <c r="R762">
        <f>E762/N762</f>
        <v>80.178217821782184</v>
      </c>
      <c r="S762" t="str">
        <f>LEFT(P762,FIND("/",P762)-1)</f>
        <v>music</v>
      </c>
      <c r="T762" t="str">
        <f>RIGHT(P762,LEN(P762)-FIND("/",P762))</f>
        <v>pop</v>
      </c>
    </row>
    <row r="763" spans="1:20" ht="59" hidden="1" x14ac:dyDescent="0.7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 s="9">
        <f>(((I763/60)/60)/24)+DATE(1970,1,1)</f>
        <v>40908.239999999998</v>
      </c>
      <c r="K763">
        <v>1320122736</v>
      </c>
      <c r="L763" s="9">
        <f>(((K763/60)/60)/24)+DATE(1970,1,1)</f>
        <v>40848.198333333334</v>
      </c>
      <c r="M763" t="b">
        <v>0</v>
      </c>
      <c r="N763">
        <v>62</v>
      </c>
      <c r="O763" t="b">
        <v>1</v>
      </c>
      <c r="P763" t="s">
        <v>8292</v>
      </c>
      <c r="Q763">
        <f>D763/E763*100</f>
        <v>97.430276458409452</v>
      </c>
      <c r="R763">
        <f>E763/N763</f>
        <v>132.43548387096774</v>
      </c>
      <c r="S763" t="str">
        <f>LEFT(P763,FIND("/",P763)-1)</f>
        <v>music</v>
      </c>
      <c r="T763" t="str">
        <f>RIGHT(P763,LEN(P763)-FIND("/",P763))</f>
        <v>pop</v>
      </c>
    </row>
    <row r="764" spans="1:20" ht="44.25" hidden="1" x14ac:dyDescent="0.7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 s="9">
        <f>(((I764/60)/60)/24)+DATE(1970,1,1)</f>
        <v>42036.02207175926</v>
      </c>
      <c r="K764">
        <v>1420158707</v>
      </c>
      <c r="L764" s="9">
        <f>(((K764/60)/60)/24)+DATE(1970,1,1)</f>
        <v>42006.02207175926</v>
      </c>
      <c r="M764" t="b">
        <v>0</v>
      </c>
      <c r="N764">
        <v>32</v>
      </c>
      <c r="O764" t="b">
        <v>1</v>
      </c>
      <c r="P764" t="s">
        <v>8292</v>
      </c>
      <c r="Q764">
        <f>D764/E764*100</f>
        <v>92.592592592592595</v>
      </c>
      <c r="R764">
        <f>E764/N764</f>
        <v>33.75</v>
      </c>
      <c r="S764" t="str">
        <f>LEFT(P764,FIND("/",P764)-1)</f>
        <v>music</v>
      </c>
      <c r="T764" t="str">
        <f>RIGHT(P764,LEN(P764)-FIND("/",P764))</f>
        <v>pop</v>
      </c>
    </row>
    <row r="765" spans="1:20" ht="44.25" hidden="1" x14ac:dyDescent="0.7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 s="9">
        <f>(((I765/60)/60)/24)+DATE(1970,1,1)</f>
        <v>40984.165972222225</v>
      </c>
      <c r="K765">
        <v>1328033818</v>
      </c>
      <c r="L765" s="9">
        <f>(((K765/60)/60)/24)+DATE(1970,1,1)</f>
        <v>40939.761782407404</v>
      </c>
      <c r="M765" t="b">
        <v>0</v>
      </c>
      <c r="N765">
        <v>89</v>
      </c>
      <c r="O765" t="b">
        <v>1</v>
      </c>
      <c r="P765" t="s">
        <v>8292</v>
      </c>
      <c r="Q765">
        <f>D765/E765*100</f>
        <v>81.693473018279732</v>
      </c>
      <c r="R765">
        <f>E765/N765</f>
        <v>34.384494382022467</v>
      </c>
      <c r="S765" t="str">
        <f>LEFT(P765,FIND("/",P765)-1)</f>
        <v>music</v>
      </c>
      <c r="T765" t="str">
        <f>RIGHT(P765,LEN(P765)-FIND("/",P765))</f>
        <v>pop</v>
      </c>
    </row>
    <row r="766" spans="1:20" ht="44.25" hidden="1" x14ac:dyDescent="0.7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 s="9">
        <f>(((I766/60)/60)/24)+DATE(1970,1,1)</f>
        <v>40596.125</v>
      </c>
      <c r="K766">
        <v>1295624113</v>
      </c>
      <c r="L766" s="9">
        <f>(((K766/60)/60)/24)+DATE(1970,1,1)</f>
        <v>40564.649456018517</v>
      </c>
      <c r="M766" t="b">
        <v>0</v>
      </c>
      <c r="N766">
        <v>93</v>
      </c>
      <c r="O766" t="b">
        <v>1</v>
      </c>
      <c r="P766" t="s">
        <v>8292</v>
      </c>
      <c r="Q766">
        <f>D766/E766*100</f>
        <v>83.712030614685489</v>
      </c>
      <c r="R766">
        <f>E766/N766</f>
        <v>44.956989247311824</v>
      </c>
      <c r="S766" t="str">
        <f>LEFT(P766,FIND("/",P766)-1)</f>
        <v>music</v>
      </c>
      <c r="T766" t="str">
        <f>RIGHT(P766,LEN(P766)-FIND("/",P766))</f>
        <v>pop</v>
      </c>
    </row>
    <row r="767" spans="1:20" ht="44.25" hidden="1" x14ac:dyDescent="0.7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 s="9">
        <f>(((I767/60)/60)/24)+DATE(1970,1,1)</f>
        <v>41361.211493055554</v>
      </c>
      <c r="K767">
        <v>1361858673</v>
      </c>
      <c r="L767" s="9">
        <f>(((K767/60)/60)/24)+DATE(1970,1,1)</f>
        <v>41331.253159722226</v>
      </c>
      <c r="M767" t="b">
        <v>0</v>
      </c>
      <c r="N767">
        <v>98</v>
      </c>
      <c r="O767" t="b">
        <v>1</v>
      </c>
      <c r="P767" t="s">
        <v>8292</v>
      </c>
      <c r="Q767">
        <f>D767/E767*100</f>
        <v>62.158130283441068</v>
      </c>
      <c r="R767">
        <f>E767/N767</f>
        <v>41.04081632653061</v>
      </c>
      <c r="S767" t="str">
        <f>LEFT(P767,FIND("/",P767)-1)</f>
        <v>music</v>
      </c>
      <c r="T767" t="str">
        <f>RIGHT(P767,LEN(P767)-FIND("/",P767))</f>
        <v>pop</v>
      </c>
    </row>
    <row r="768" spans="1:20" ht="44.25" hidden="1" x14ac:dyDescent="0.7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 s="9">
        <f>(((I768/60)/60)/24)+DATE(1970,1,1)</f>
        <v>41709.290972222225</v>
      </c>
      <c r="K768">
        <v>1392169298</v>
      </c>
      <c r="L768" s="9">
        <f>(((K768/60)/60)/24)+DATE(1970,1,1)</f>
        <v>41682.0705787037</v>
      </c>
      <c r="M768" t="b">
        <v>0</v>
      </c>
      <c r="N768">
        <v>82</v>
      </c>
      <c r="O768" t="b">
        <v>1</v>
      </c>
      <c r="P768" t="s">
        <v>8292</v>
      </c>
      <c r="Q768">
        <f>D768/E768*100</f>
        <v>78.831439833062831</v>
      </c>
      <c r="R768">
        <f>E768/N768</f>
        <v>52.597560975609753</v>
      </c>
      <c r="S768" t="str">
        <f>LEFT(P768,FIND("/",P768)-1)</f>
        <v>music</v>
      </c>
      <c r="T768" t="str">
        <f>RIGHT(P768,LEN(P768)-FIND("/",P768))</f>
        <v>pop</v>
      </c>
    </row>
    <row r="769" spans="1:20" ht="44.25" hidden="1" x14ac:dyDescent="0.7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 s="9">
        <f>(((I769/60)/60)/24)+DATE(1970,1,1)</f>
        <v>40875.191423611112</v>
      </c>
      <c r="K769">
        <v>1319859339</v>
      </c>
      <c r="L769" s="9">
        <f>(((K769/60)/60)/24)+DATE(1970,1,1)</f>
        <v>40845.14975694444</v>
      </c>
      <c r="M769" t="b">
        <v>0</v>
      </c>
      <c r="N769">
        <v>116</v>
      </c>
      <c r="O769" t="b">
        <v>1</v>
      </c>
      <c r="P769" t="s">
        <v>8292</v>
      </c>
      <c r="Q769">
        <f>D769/E769*100</f>
        <v>97.430276458409452</v>
      </c>
      <c r="R769">
        <f>E769/N769</f>
        <v>70.784482758620683</v>
      </c>
      <c r="S769" t="str">
        <f>LEFT(P769,FIND("/",P769)-1)</f>
        <v>music</v>
      </c>
      <c r="T769" t="str">
        <f>RIGHT(P769,LEN(P769)-FIND("/",P769))</f>
        <v>pop</v>
      </c>
    </row>
    <row r="770" spans="1:20" ht="59" hidden="1" x14ac:dyDescent="0.7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 s="9">
        <f>(((I770/60)/60)/24)+DATE(1970,1,1)</f>
        <v>42521.885138888887</v>
      </c>
      <c r="K770">
        <v>1459545276</v>
      </c>
      <c r="L770" s="9">
        <f>(((K770/60)/60)/24)+DATE(1970,1,1)</f>
        <v>42461.885138888887</v>
      </c>
      <c r="M770" t="b">
        <v>0</v>
      </c>
      <c r="N770">
        <v>52</v>
      </c>
      <c r="O770" t="b">
        <v>1</v>
      </c>
      <c r="P770" t="s">
        <v>8292</v>
      </c>
      <c r="Q770">
        <f>D770/E770*100</f>
        <v>71.556350626118075</v>
      </c>
      <c r="R770">
        <f>E770/N770</f>
        <v>53.75</v>
      </c>
      <c r="S770" t="str">
        <f>LEFT(P770,FIND("/",P770)-1)</f>
        <v>music</v>
      </c>
      <c r="T770" t="str">
        <f>RIGHT(P770,LEN(P770)-FIND("/",P770))</f>
        <v>pop</v>
      </c>
    </row>
    <row r="771" spans="1:20" ht="59" hidden="1" x14ac:dyDescent="0.7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 s="9">
        <f>(((I771/60)/60)/24)+DATE(1970,1,1)</f>
        <v>40364.166666666664</v>
      </c>
      <c r="K771">
        <v>1273961999</v>
      </c>
      <c r="L771" s="9">
        <f>(((K771/60)/60)/24)+DATE(1970,1,1)</f>
        <v>40313.930543981485</v>
      </c>
      <c r="M771" t="b">
        <v>0</v>
      </c>
      <c r="N771">
        <v>23</v>
      </c>
      <c r="O771" t="b">
        <v>1</v>
      </c>
      <c r="P771" t="s">
        <v>8292</v>
      </c>
      <c r="Q771">
        <f>D771/E771*100</f>
        <v>97.465886939571149</v>
      </c>
      <c r="R771">
        <f>E771/N771</f>
        <v>44.608695652173914</v>
      </c>
      <c r="S771" t="str">
        <f>LEFT(P771,FIND("/",P771)-1)</f>
        <v>music</v>
      </c>
      <c r="T771" t="str">
        <f>RIGHT(P771,LEN(P771)-FIND("/",P771))</f>
        <v>pop</v>
      </c>
    </row>
    <row r="772" spans="1:20" ht="29.5" hidden="1" x14ac:dyDescent="0.7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 s="9">
        <f>(((I772/60)/60)/24)+DATE(1970,1,1)</f>
        <v>42583.54414351852</v>
      </c>
      <c r="K772">
        <v>1467464614</v>
      </c>
      <c r="L772" s="9">
        <f>(((K772/60)/60)/24)+DATE(1970,1,1)</f>
        <v>42553.54414351852</v>
      </c>
      <c r="M772" t="b">
        <v>0</v>
      </c>
      <c r="N772">
        <v>77</v>
      </c>
      <c r="O772" t="b">
        <v>1</v>
      </c>
      <c r="P772" t="s">
        <v>8292</v>
      </c>
      <c r="Q772">
        <f>D772/E772*100</f>
        <v>99.331005676766964</v>
      </c>
      <c r="R772">
        <f>E772/N772</f>
        <v>26.148961038961041</v>
      </c>
      <c r="S772" t="str">
        <f>LEFT(P772,FIND("/",P772)-1)</f>
        <v>music</v>
      </c>
      <c r="T772" t="str">
        <f>RIGHT(P772,LEN(P772)-FIND("/",P772))</f>
        <v>pop</v>
      </c>
    </row>
    <row r="773" spans="1:20" ht="44.25" hidden="1" x14ac:dyDescent="0.7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 s="9">
        <f>(((I773/60)/60)/24)+DATE(1970,1,1)</f>
        <v>41064.656597222223</v>
      </c>
      <c r="K773">
        <v>1336232730</v>
      </c>
      <c r="L773" s="9">
        <f>(((K773/60)/60)/24)+DATE(1970,1,1)</f>
        <v>41034.656597222223</v>
      </c>
      <c r="M773" t="b">
        <v>0</v>
      </c>
      <c r="N773">
        <v>49</v>
      </c>
      <c r="O773" t="b">
        <v>1</v>
      </c>
      <c r="P773" t="s">
        <v>8292</v>
      </c>
      <c r="Q773">
        <f>D773/E773*100</f>
        <v>88.541666666666657</v>
      </c>
      <c r="R773">
        <f>E773/N773</f>
        <v>39.183673469387756</v>
      </c>
      <c r="S773" t="str">
        <f>LEFT(P773,FIND("/",P773)-1)</f>
        <v>music</v>
      </c>
      <c r="T773" t="str">
        <f>RIGHT(P773,LEN(P773)-FIND("/",P773))</f>
        <v>pop</v>
      </c>
    </row>
    <row r="774" spans="1:20" ht="44.25" hidden="1" x14ac:dyDescent="0.7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 s="9">
        <f>(((I774/60)/60)/24)+DATE(1970,1,1)</f>
        <v>42069.878379629634</v>
      </c>
      <c r="K774">
        <v>1423083892</v>
      </c>
      <c r="L774" s="9">
        <f>(((K774/60)/60)/24)+DATE(1970,1,1)</f>
        <v>42039.878379629634</v>
      </c>
      <c r="M774" t="b">
        <v>0</v>
      </c>
      <c r="N774">
        <v>59</v>
      </c>
      <c r="O774" t="b">
        <v>1</v>
      </c>
      <c r="P774" t="s">
        <v>8292</v>
      </c>
      <c r="Q774">
        <f>D774/E774*100</f>
        <v>78.066914498141259</v>
      </c>
      <c r="R774">
        <f>E774/N774</f>
        <v>45.593220338983052</v>
      </c>
      <c r="S774" t="str">
        <f>LEFT(P774,FIND("/",P774)-1)</f>
        <v>music</v>
      </c>
      <c r="T774" t="str">
        <f>RIGHT(P774,LEN(P774)-FIND("/",P774))</f>
        <v>pop</v>
      </c>
    </row>
    <row r="775" spans="1:20" ht="44.25" hidden="1" x14ac:dyDescent="0.7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 s="9">
        <f>(((I775/60)/60)/24)+DATE(1970,1,1)</f>
        <v>42600.290972222225</v>
      </c>
      <c r="K775">
        <v>1468852306</v>
      </c>
      <c r="L775" s="9">
        <f>(((K775/60)/60)/24)+DATE(1970,1,1)</f>
        <v>42569.605393518519</v>
      </c>
      <c r="M775" t="b">
        <v>0</v>
      </c>
      <c r="N775">
        <v>113</v>
      </c>
      <c r="O775" t="b">
        <v>1</v>
      </c>
      <c r="P775" t="s">
        <v>8292</v>
      </c>
      <c r="Q775">
        <f>D775/E775*100</f>
        <v>49.578582052553301</v>
      </c>
      <c r="R775">
        <f>E775/N775</f>
        <v>89.247787610619469</v>
      </c>
      <c r="S775" t="str">
        <f>LEFT(P775,FIND("/",P775)-1)</f>
        <v>music</v>
      </c>
      <c r="T775" t="str">
        <f>RIGHT(P775,LEN(P775)-FIND("/",P775))</f>
        <v>pop</v>
      </c>
    </row>
    <row r="776" spans="1:20" ht="29.5" hidden="1" x14ac:dyDescent="0.7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 s="9">
        <f>(((I776/60)/60)/24)+DATE(1970,1,1)</f>
        <v>40832.918749999997</v>
      </c>
      <c r="K776">
        <v>1316194540</v>
      </c>
      <c r="L776" s="9">
        <f>(((K776/60)/60)/24)+DATE(1970,1,1)</f>
        <v>40802.733101851853</v>
      </c>
      <c r="M776" t="b">
        <v>0</v>
      </c>
      <c r="N776">
        <v>34</v>
      </c>
      <c r="O776" t="b">
        <v>1</v>
      </c>
      <c r="P776" t="s">
        <v>8292</v>
      </c>
      <c r="Q776">
        <f>D776/E776*100</f>
        <v>72.771729638470035</v>
      </c>
      <c r="R776">
        <f>E776/N776</f>
        <v>40.416470588235299</v>
      </c>
      <c r="S776" t="str">
        <f>LEFT(P776,FIND("/",P776)-1)</f>
        <v>music</v>
      </c>
      <c r="T776" t="str">
        <f>RIGHT(P776,LEN(P776)-FIND("/",P776))</f>
        <v>pop</v>
      </c>
    </row>
    <row r="777" spans="1:20" ht="29.5" hidden="1" x14ac:dyDescent="0.7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 s="9">
        <f>(((I777/60)/60)/24)+DATE(1970,1,1)</f>
        <v>41020.165972222225</v>
      </c>
      <c r="K777">
        <v>1330968347</v>
      </c>
      <c r="L777" s="9">
        <f>(((K777/60)/60)/24)+DATE(1970,1,1)</f>
        <v>40973.72623842593</v>
      </c>
      <c r="M777" t="b">
        <v>0</v>
      </c>
      <c r="N777">
        <v>42</v>
      </c>
      <c r="O777" t="b">
        <v>1</v>
      </c>
      <c r="P777" t="s">
        <v>8292</v>
      </c>
      <c r="Q777">
        <f>D777/E777*100</f>
        <v>86.705202312138724</v>
      </c>
      <c r="R777">
        <f>E777/N777</f>
        <v>82.38095238095238</v>
      </c>
      <c r="S777" t="str">
        <f>LEFT(P777,FIND("/",P777)-1)</f>
        <v>music</v>
      </c>
      <c r="T777" t="str">
        <f>RIGHT(P777,LEN(P777)-FIND("/",P777))</f>
        <v>pop</v>
      </c>
    </row>
    <row r="778" spans="1:20" ht="44.25" hidden="1" x14ac:dyDescent="0.7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 s="9">
        <f>(((I778/60)/60)/24)+DATE(1970,1,1)</f>
        <v>42476.249305555553</v>
      </c>
      <c r="K778">
        <v>1455615976</v>
      </c>
      <c r="L778" s="9">
        <f>(((K778/60)/60)/24)+DATE(1970,1,1)</f>
        <v>42416.407129629632</v>
      </c>
      <c r="M778" t="b">
        <v>0</v>
      </c>
      <c r="N778">
        <v>42</v>
      </c>
      <c r="O778" t="b">
        <v>1</v>
      </c>
      <c r="P778" t="s">
        <v>8292</v>
      </c>
      <c r="Q778">
        <f>D778/E778*100</f>
        <v>89.552238805970148</v>
      </c>
      <c r="R778">
        <f>E778/N778</f>
        <v>159.52380952380952</v>
      </c>
      <c r="S778" t="str">
        <f>LEFT(P778,FIND("/",P778)-1)</f>
        <v>music</v>
      </c>
      <c r="T778" t="str">
        <f>RIGHT(P778,LEN(P778)-FIND("/",P778))</f>
        <v>pop</v>
      </c>
    </row>
    <row r="779" spans="1:20" ht="44.25" hidden="1" x14ac:dyDescent="0.7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 s="9">
        <f>(((I779/60)/60)/24)+DATE(1970,1,1)</f>
        <v>41676.854988425926</v>
      </c>
      <c r="K779">
        <v>1390509071</v>
      </c>
      <c r="L779" s="9">
        <f>(((K779/60)/60)/24)+DATE(1970,1,1)</f>
        <v>41662.854988425926</v>
      </c>
      <c r="M779" t="b">
        <v>0</v>
      </c>
      <c r="N779">
        <v>49</v>
      </c>
      <c r="O779" t="b">
        <v>1</v>
      </c>
      <c r="P779" t="s">
        <v>8292</v>
      </c>
      <c r="Q779">
        <f>D779/E779*100</f>
        <v>84.459459459459467</v>
      </c>
      <c r="R779">
        <f>E779/N779</f>
        <v>36.244897959183675</v>
      </c>
      <c r="S779" t="str">
        <f>LEFT(P779,FIND("/",P779)-1)</f>
        <v>music</v>
      </c>
      <c r="T779" t="str">
        <f>RIGHT(P779,LEN(P779)-FIND("/",P779))</f>
        <v>pop</v>
      </c>
    </row>
    <row r="780" spans="1:20" ht="59" hidden="1" x14ac:dyDescent="0.7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 s="9">
        <f>(((I780/60)/60)/24)+DATE(1970,1,1)</f>
        <v>40746.068807870368</v>
      </c>
      <c r="K780">
        <v>1309311545</v>
      </c>
      <c r="L780" s="9">
        <f>(((K780/60)/60)/24)+DATE(1970,1,1)</f>
        <v>40723.068807870368</v>
      </c>
      <c r="M780" t="b">
        <v>0</v>
      </c>
      <c r="N780">
        <v>56</v>
      </c>
      <c r="O780" t="b">
        <v>1</v>
      </c>
      <c r="P780" t="s">
        <v>8292</v>
      </c>
      <c r="Q780">
        <f>D780/E780*100</f>
        <v>57.142857142857139</v>
      </c>
      <c r="R780">
        <f>E780/N780</f>
        <v>62.5</v>
      </c>
      <c r="S780" t="str">
        <f>LEFT(P780,FIND("/",P780)-1)</f>
        <v>music</v>
      </c>
      <c r="T780" t="str">
        <f>RIGHT(P780,LEN(P780)-FIND("/",P780))</f>
        <v>pop</v>
      </c>
    </row>
    <row r="781" spans="1:20" ht="29.5" hidden="1" x14ac:dyDescent="0.7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 s="9">
        <f>(((I781/60)/60)/24)+DATE(1970,1,1)</f>
        <v>41832.757719907408</v>
      </c>
      <c r="K781">
        <v>1402596667</v>
      </c>
      <c r="L781" s="9">
        <f>(((K781/60)/60)/24)+DATE(1970,1,1)</f>
        <v>41802.757719907408</v>
      </c>
      <c r="M781" t="b">
        <v>0</v>
      </c>
      <c r="N781">
        <v>25</v>
      </c>
      <c r="O781" t="b">
        <v>1</v>
      </c>
      <c r="P781" t="s">
        <v>8292</v>
      </c>
      <c r="Q781">
        <f>D781/E781*100</f>
        <v>85.106382978723403</v>
      </c>
      <c r="R781">
        <f>E781/N781</f>
        <v>47</v>
      </c>
      <c r="S781" t="str">
        <f>LEFT(P781,FIND("/",P781)-1)</f>
        <v>music</v>
      </c>
      <c r="T781" t="str">
        <f>RIGHT(P781,LEN(P781)-FIND("/",P781))</f>
        <v>pop</v>
      </c>
    </row>
    <row r="782" spans="1:20" ht="29.5" hidden="1" x14ac:dyDescent="0.7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 s="9">
        <f>(((I782/60)/60)/24)+DATE(1970,1,1)</f>
        <v>42165.628136574072</v>
      </c>
      <c r="K782">
        <v>1430060671</v>
      </c>
      <c r="L782" s="9">
        <f>(((K782/60)/60)/24)+DATE(1970,1,1)</f>
        <v>42120.628136574072</v>
      </c>
      <c r="M782" t="b">
        <v>0</v>
      </c>
      <c r="N782">
        <v>52</v>
      </c>
      <c r="O782" t="b">
        <v>1</v>
      </c>
      <c r="P782" t="s">
        <v>8285</v>
      </c>
      <c r="Q782">
        <f>D782/E782*100</f>
        <v>90.225563909774436</v>
      </c>
      <c r="R782">
        <f>E782/N782</f>
        <v>25.576923076923077</v>
      </c>
      <c r="S782" t="str">
        <f>LEFT(P782,FIND("/",P782)-1)</f>
        <v>photography</v>
      </c>
      <c r="T782" t="str">
        <f>RIGHT(P782,LEN(P782)-FIND("/",P782))</f>
        <v>photobooks</v>
      </c>
    </row>
    <row r="783" spans="1:20" ht="44.25" hidden="1" x14ac:dyDescent="0.7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 s="9">
        <f>(((I783/60)/60)/24)+DATE(1970,1,1)</f>
        <v>42742.875</v>
      </c>
      <c r="K783">
        <v>1481058170</v>
      </c>
      <c r="L783" s="9">
        <f>(((K783/60)/60)/24)+DATE(1970,1,1)</f>
        <v>42710.876967592587</v>
      </c>
      <c r="M783" t="b">
        <v>0</v>
      </c>
      <c r="N783">
        <v>34</v>
      </c>
      <c r="O783" t="b">
        <v>1</v>
      </c>
      <c r="P783" t="s">
        <v>8285</v>
      </c>
      <c r="Q783">
        <f>D783/E783*100</f>
        <v>91.954022988505741</v>
      </c>
      <c r="R783">
        <f>E783/N783</f>
        <v>63.970588235294116</v>
      </c>
      <c r="S783" t="str">
        <f>LEFT(P783,FIND("/",P783)-1)</f>
        <v>photography</v>
      </c>
      <c r="T783" t="str">
        <f>RIGHT(P783,LEN(P783)-FIND("/",P783))</f>
        <v>photobooks</v>
      </c>
    </row>
    <row r="784" spans="1:20" ht="44.25" hidden="1" x14ac:dyDescent="0.7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 s="9">
        <f>(((I784/60)/60)/24)+DATE(1970,1,1)</f>
        <v>42609.165972222225</v>
      </c>
      <c r="K784">
        <v>1470348775</v>
      </c>
      <c r="L784" s="9">
        <f>(((K784/60)/60)/24)+DATE(1970,1,1)</f>
        <v>42586.925636574073</v>
      </c>
      <c r="M784" t="b">
        <v>0</v>
      </c>
      <c r="N784">
        <v>67</v>
      </c>
      <c r="O784" t="b">
        <v>1</v>
      </c>
      <c r="P784" t="s">
        <v>8285</v>
      </c>
      <c r="Q784">
        <f>D784/E784*100</f>
        <v>99.585062240663902</v>
      </c>
      <c r="R784">
        <f>E784/N784</f>
        <v>89.925373134328353</v>
      </c>
      <c r="S784" t="str">
        <f>LEFT(P784,FIND("/",P784)-1)</f>
        <v>photography</v>
      </c>
      <c r="T784" t="str">
        <f>RIGHT(P784,LEN(P784)-FIND("/",P784))</f>
        <v>photobooks</v>
      </c>
    </row>
    <row r="785" spans="1:20" ht="44.25" hidden="1" x14ac:dyDescent="0.7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 s="9">
        <f>(((I785/60)/60)/24)+DATE(1970,1,1)</f>
        <v>42071.563391203701</v>
      </c>
      <c r="K785">
        <v>1421937077</v>
      </c>
      <c r="L785" s="9">
        <f>(((K785/60)/60)/24)+DATE(1970,1,1)</f>
        <v>42026.605057870373</v>
      </c>
      <c r="M785" t="b">
        <v>0</v>
      </c>
      <c r="N785">
        <v>70</v>
      </c>
      <c r="O785" t="b">
        <v>1</v>
      </c>
      <c r="P785" t="s">
        <v>8285</v>
      </c>
      <c r="Q785">
        <f>D785/E785*100</f>
        <v>84.420567920184183</v>
      </c>
      <c r="R785">
        <f>E785/N785</f>
        <v>93.071428571428569</v>
      </c>
      <c r="S785" t="str">
        <f>LEFT(P785,FIND("/",P785)-1)</f>
        <v>photography</v>
      </c>
      <c r="T785" t="str">
        <f>RIGHT(P785,LEN(P785)-FIND("/",P785))</f>
        <v>photobooks</v>
      </c>
    </row>
    <row r="786" spans="1:20" ht="44.25" hidden="1" x14ac:dyDescent="0.7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 s="9">
        <f>(((I786/60)/60)/24)+DATE(1970,1,1)</f>
        <v>42726.083333333328</v>
      </c>
      <c r="K786">
        <v>1479276838</v>
      </c>
      <c r="L786" s="9">
        <f>(((K786/60)/60)/24)+DATE(1970,1,1)</f>
        <v>42690.259699074071</v>
      </c>
      <c r="M786" t="b">
        <v>0</v>
      </c>
      <c r="N786">
        <v>89</v>
      </c>
      <c r="O786" t="b">
        <v>1</v>
      </c>
      <c r="P786" t="s">
        <v>8285</v>
      </c>
      <c r="Q786">
        <f>D786/E786*100</f>
        <v>87.708307229670467</v>
      </c>
      <c r="R786">
        <f>E786/N786</f>
        <v>89.674157303370791</v>
      </c>
      <c r="S786" t="str">
        <f>LEFT(P786,FIND("/",P786)-1)</f>
        <v>photography</v>
      </c>
      <c r="T786" t="str">
        <f>RIGHT(P786,LEN(P786)-FIND("/",P786))</f>
        <v>photobooks</v>
      </c>
    </row>
    <row r="787" spans="1:20" ht="59" hidden="1" x14ac:dyDescent="0.7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 s="9">
        <f>(((I787/60)/60)/24)+DATE(1970,1,1)</f>
        <v>42698.083333333328</v>
      </c>
      <c r="K787">
        <v>1477368867</v>
      </c>
      <c r="L787" s="9">
        <f>(((K787/60)/60)/24)+DATE(1970,1,1)</f>
        <v>42668.176701388889</v>
      </c>
      <c r="M787" t="b">
        <v>0</v>
      </c>
      <c r="N787">
        <v>107</v>
      </c>
      <c r="O787" t="b">
        <v>1</v>
      </c>
      <c r="P787" t="s">
        <v>8285</v>
      </c>
      <c r="Q787">
        <f>D787/E787*100</f>
        <v>67.5219446320054</v>
      </c>
      <c r="R787">
        <f>E787/N787</f>
        <v>207.61682242990653</v>
      </c>
      <c r="S787" t="str">
        <f>LEFT(P787,FIND("/",P787)-1)</f>
        <v>photography</v>
      </c>
      <c r="T787" t="str">
        <f>RIGHT(P787,LEN(P787)-FIND("/",P787))</f>
        <v>photobooks</v>
      </c>
    </row>
    <row r="788" spans="1:20" ht="44.25" hidden="1" x14ac:dyDescent="0.7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 s="9">
        <f>(((I788/60)/60)/24)+DATE(1970,1,1)</f>
        <v>42321.625</v>
      </c>
      <c r="K788">
        <v>1444904830</v>
      </c>
      <c r="L788" s="9">
        <f>(((K788/60)/60)/24)+DATE(1970,1,1)</f>
        <v>42292.435532407413</v>
      </c>
      <c r="M788" t="b">
        <v>0</v>
      </c>
      <c r="N788">
        <v>159</v>
      </c>
      <c r="O788" t="b">
        <v>1</v>
      </c>
      <c r="P788" t="s">
        <v>8285</v>
      </c>
      <c r="Q788">
        <f>D788/E788*100</f>
        <v>95.278424730044463</v>
      </c>
      <c r="R788">
        <f>E788/N788</f>
        <v>59.408805031446541</v>
      </c>
      <c r="S788" t="str">
        <f>LEFT(P788,FIND("/",P788)-1)</f>
        <v>photography</v>
      </c>
      <c r="T788" t="str">
        <f>RIGHT(P788,LEN(P788)-FIND("/",P788))</f>
        <v>photobooks</v>
      </c>
    </row>
    <row r="789" spans="1:20" ht="29.5" hidden="1" x14ac:dyDescent="0.7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 s="9">
        <f>(((I789/60)/60)/24)+DATE(1970,1,1)</f>
        <v>42249.950729166667</v>
      </c>
      <c r="K789">
        <v>1438642143</v>
      </c>
      <c r="L789" s="9">
        <f>(((K789/60)/60)/24)+DATE(1970,1,1)</f>
        <v>42219.950729166667</v>
      </c>
      <c r="M789" t="b">
        <v>0</v>
      </c>
      <c r="N789">
        <v>181</v>
      </c>
      <c r="O789" t="b">
        <v>1</v>
      </c>
      <c r="P789" t="s">
        <v>8285</v>
      </c>
      <c r="Q789">
        <f>D789/E789*100</f>
        <v>76.953858466463515</v>
      </c>
      <c r="R789">
        <f>E789/N789</f>
        <v>358.97237569060775</v>
      </c>
      <c r="S789" t="str">
        <f>LEFT(P789,FIND("/",P789)-1)</f>
        <v>photography</v>
      </c>
      <c r="T789" t="str">
        <f>RIGHT(P789,LEN(P789)-FIND("/",P789))</f>
        <v>photobooks</v>
      </c>
    </row>
    <row r="790" spans="1:20" ht="29.5" hidden="1" x14ac:dyDescent="0.7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 s="9">
        <f>(((I790/60)/60)/24)+DATE(1970,1,1)</f>
        <v>42795.791666666672</v>
      </c>
      <c r="K790">
        <v>1485213921</v>
      </c>
      <c r="L790" s="9">
        <f>(((K790/60)/60)/24)+DATE(1970,1,1)</f>
        <v>42758.975937499999</v>
      </c>
      <c r="M790" t="b">
        <v>0</v>
      </c>
      <c r="N790">
        <v>131</v>
      </c>
      <c r="O790" t="b">
        <v>1</v>
      </c>
      <c r="P790" t="s">
        <v>8285</v>
      </c>
      <c r="Q790">
        <f>D790/E790*100</f>
        <v>80.979815478828414</v>
      </c>
      <c r="R790">
        <f>E790/N790</f>
        <v>94.736641221374043</v>
      </c>
      <c r="S790" t="str">
        <f>LEFT(P790,FIND("/",P790)-1)</f>
        <v>photography</v>
      </c>
      <c r="T790" t="str">
        <f>RIGHT(P790,LEN(P790)-FIND("/",P790))</f>
        <v>photobooks</v>
      </c>
    </row>
    <row r="791" spans="1:20" ht="44.25" hidden="1" x14ac:dyDescent="0.7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 s="9">
        <f>(((I791/60)/60)/24)+DATE(1970,1,1)</f>
        <v>42479.836851851855</v>
      </c>
      <c r="K791">
        <v>1458936304</v>
      </c>
      <c r="L791" s="9">
        <f>(((K791/60)/60)/24)+DATE(1970,1,1)</f>
        <v>42454.836851851855</v>
      </c>
      <c r="M791" t="b">
        <v>0</v>
      </c>
      <c r="N791">
        <v>125</v>
      </c>
      <c r="O791" t="b">
        <v>1</v>
      </c>
      <c r="P791" t="s">
        <v>8285</v>
      </c>
      <c r="Q791">
        <f>D791/E791*100</f>
        <v>49.59825414145422</v>
      </c>
      <c r="R791">
        <f>E791/N791</f>
        <v>80.647999999999996</v>
      </c>
      <c r="S791" t="str">
        <f>LEFT(P791,FIND("/",P791)-1)</f>
        <v>photography</v>
      </c>
      <c r="T791" t="str">
        <f>RIGHT(P791,LEN(P791)-FIND("/",P791))</f>
        <v>photobooks</v>
      </c>
    </row>
    <row r="792" spans="1:20" ht="29.5" hidden="1" x14ac:dyDescent="0.7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 s="9">
        <f>(((I792/60)/60)/24)+DATE(1970,1,1)</f>
        <v>42082.739849537036</v>
      </c>
      <c r="K792">
        <v>1424198723</v>
      </c>
      <c r="L792" s="9">
        <f>(((K792/60)/60)/24)+DATE(1970,1,1)</f>
        <v>42052.7815162037</v>
      </c>
      <c r="M792" t="b">
        <v>0</v>
      </c>
      <c r="N792">
        <v>61</v>
      </c>
      <c r="O792" t="b">
        <v>1</v>
      </c>
      <c r="P792" t="s">
        <v>8285</v>
      </c>
      <c r="Q792">
        <f>D792/E792*100</f>
        <v>97.181729834791071</v>
      </c>
      <c r="R792">
        <f>E792/N792</f>
        <v>168.68852459016392</v>
      </c>
      <c r="S792" t="str">
        <f>LEFT(P792,FIND("/",P792)-1)</f>
        <v>photography</v>
      </c>
      <c r="T792" t="str">
        <f>RIGHT(P792,LEN(P792)-FIND("/",P792))</f>
        <v>photobooks</v>
      </c>
    </row>
    <row r="793" spans="1:20" ht="29.5" hidden="1" x14ac:dyDescent="0.7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 s="9">
        <f>(((I793/60)/60)/24)+DATE(1970,1,1)</f>
        <v>42657.253263888888</v>
      </c>
      <c r="K793">
        <v>1473833082</v>
      </c>
      <c r="L793" s="9">
        <f>(((K793/60)/60)/24)+DATE(1970,1,1)</f>
        <v>42627.253263888888</v>
      </c>
      <c r="M793" t="b">
        <v>0</v>
      </c>
      <c r="N793">
        <v>90</v>
      </c>
      <c r="O793" t="b">
        <v>1</v>
      </c>
      <c r="P793" t="s">
        <v>8285</v>
      </c>
      <c r="Q793">
        <f>D793/E793*100</f>
        <v>38.436899423446505</v>
      </c>
      <c r="R793">
        <f>E793/N793</f>
        <v>34.68888888888889</v>
      </c>
      <c r="S793" t="str">
        <f>LEFT(P793,FIND("/",P793)-1)</f>
        <v>photography</v>
      </c>
      <c r="T793" t="str">
        <f>RIGHT(P793,LEN(P793)-FIND("/",P793))</f>
        <v>photobooks</v>
      </c>
    </row>
    <row r="794" spans="1:20" ht="44.25" hidden="1" x14ac:dyDescent="0.7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 s="9">
        <f>(((I794/60)/60)/24)+DATE(1970,1,1)</f>
        <v>42450.707962962959</v>
      </c>
      <c r="K794">
        <v>1455991168</v>
      </c>
      <c r="L794" s="9">
        <f>(((K794/60)/60)/24)+DATE(1970,1,1)</f>
        <v>42420.74962962963</v>
      </c>
      <c r="M794" t="b">
        <v>0</v>
      </c>
      <c r="N794">
        <v>35</v>
      </c>
      <c r="O794" t="b">
        <v>1</v>
      </c>
      <c r="P794" t="s">
        <v>8285</v>
      </c>
      <c r="Q794">
        <f>D794/E794*100</f>
        <v>92.592592592592595</v>
      </c>
      <c r="R794">
        <f>E794/N794</f>
        <v>462.85714285714283</v>
      </c>
      <c r="S794" t="str">
        <f>LEFT(P794,FIND("/",P794)-1)</f>
        <v>photography</v>
      </c>
      <c r="T794" t="str">
        <f>RIGHT(P794,LEN(P794)-FIND("/",P794))</f>
        <v>photobooks</v>
      </c>
    </row>
    <row r="795" spans="1:20" ht="44.25" hidden="1" x14ac:dyDescent="0.7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 s="9">
        <f>(((I795/60)/60)/24)+DATE(1970,1,1)</f>
        <v>42097.835104166668</v>
      </c>
      <c r="K795">
        <v>1425502953</v>
      </c>
      <c r="L795" s="9">
        <f>(((K795/60)/60)/24)+DATE(1970,1,1)</f>
        <v>42067.876770833333</v>
      </c>
      <c r="M795" t="b">
        <v>0</v>
      </c>
      <c r="N795">
        <v>90</v>
      </c>
      <c r="O795" t="b">
        <v>1</v>
      </c>
      <c r="P795" t="s">
        <v>8285</v>
      </c>
      <c r="Q795">
        <f>D795/E795*100</f>
        <v>90.473656200106447</v>
      </c>
      <c r="R795">
        <f>E795/N795</f>
        <v>104.38888888888889</v>
      </c>
      <c r="S795" t="str">
        <f>LEFT(P795,FIND("/",P795)-1)</f>
        <v>photography</v>
      </c>
      <c r="T795" t="str">
        <f>RIGHT(P795,LEN(P795)-FIND("/",P795))</f>
        <v>photobooks</v>
      </c>
    </row>
    <row r="796" spans="1:20" ht="44.25" hidden="1" x14ac:dyDescent="0.7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 s="9">
        <f>(((I796/60)/60)/24)+DATE(1970,1,1)</f>
        <v>42282.788900462961</v>
      </c>
      <c r="K796">
        <v>1441479361</v>
      </c>
      <c r="L796" s="9">
        <f>(((K796/60)/60)/24)+DATE(1970,1,1)</f>
        <v>42252.788900462961</v>
      </c>
      <c r="M796" t="b">
        <v>0</v>
      </c>
      <c r="N796">
        <v>4</v>
      </c>
      <c r="O796" t="b">
        <v>1</v>
      </c>
      <c r="P796" t="s">
        <v>8285</v>
      </c>
      <c r="Q796">
        <f>D796/E796*100</f>
        <v>83.333333333333343</v>
      </c>
      <c r="R796">
        <f>E796/N796</f>
        <v>7.5</v>
      </c>
      <c r="S796" t="str">
        <f>LEFT(P796,FIND("/",P796)-1)</f>
        <v>photography</v>
      </c>
      <c r="T796" t="str">
        <f>RIGHT(P796,LEN(P796)-FIND("/",P796))</f>
        <v>photobooks</v>
      </c>
    </row>
    <row r="797" spans="1:20" ht="44.25" hidden="1" x14ac:dyDescent="0.7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 s="9">
        <f>(((I797/60)/60)/24)+DATE(1970,1,1)</f>
        <v>42611.167465277773</v>
      </c>
      <c r="K797">
        <v>1468987269</v>
      </c>
      <c r="L797" s="9">
        <f>(((K797/60)/60)/24)+DATE(1970,1,1)</f>
        <v>42571.167465277773</v>
      </c>
      <c r="M797" t="b">
        <v>0</v>
      </c>
      <c r="N797">
        <v>120</v>
      </c>
      <c r="O797" t="b">
        <v>1</v>
      </c>
      <c r="P797" t="s">
        <v>8285</v>
      </c>
      <c r="Q797">
        <f>D797/E797*100</f>
        <v>97.248744607115071</v>
      </c>
      <c r="R797">
        <f>E797/N797</f>
        <v>47.13</v>
      </c>
      <c r="S797" t="str">
        <f>LEFT(P797,FIND("/",P797)-1)</f>
        <v>photography</v>
      </c>
      <c r="T797" t="str">
        <f>RIGHT(P797,LEN(P797)-FIND("/",P797))</f>
        <v>photobooks</v>
      </c>
    </row>
    <row r="798" spans="1:20" ht="44.25" hidden="1" x14ac:dyDescent="0.7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 s="9">
        <f>(((I798/60)/60)/24)+DATE(1970,1,1)</f>
        <v>42763.811805555553</v>
      </c>
      <c r="K798">
        <v>1483041083</v>
      </c>
      <c r="L798" s="9">
        <f>(((K798/60)/60)/24)+DATE(1970,1,1)</f>
        <v>42733.827349537038</v>
      </c>
      <c r="M798" t="b">
        <v>0</v>
      </c>
      <c r="N798">
        <v>14</v>
      </c>
      <c r="O798" t="b">
        <v>1</v>
      </c>
      <c r="P798" t="s">
        <v>8285</v>
      </c>
      <c r="Q798">
        <f>D798/E798*100</f>
        <v>86.206896551724128</v>
      </c>
      <c r="R798">
        <f>E798/N798</f>
        <v>414.28571428571428</v>
      </c>
      <c r="S798" t="str">
        <f>LEFT(P798,FIND("/",P798)-1)</f>
        <v>photography</v>
      </c>
      <c r="T798" t="str">
        <f>RIGHT(P798,LEN(P798)-FIND("/",P798))</f>
        <v>photobooks</v>
      </c>
    </row>
    <row r="799" spans="1:20" ht="59" hidden="1" x14ac:dyDescent="0.7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 s="9">
        <f>(((I799/60)/60)/24)+DATE(1970,1,1)</f>
        <v>42565.955925925926</v>
      </c>
      <c r="K799">
        <v>1463352992</v>
      </c>
      <c r="L799" s="9">
        <f>(((K799/60)/60)/24)+DATE(1970,1,1)</f>
        <v>42505.955925925926</v>
      </c>
      <c r="M799" t="b">
        <v>0</v>
      </c>
      <c r="N799">
        <v>27</v>
      </c>
      <c r="O799" t="b">
        <v>1</v>
      </c>
      <c r="P799" t="s">
        <v>8285</v>
      </c>
      <c r="Q799">
        <f>D799/E799*100</f>
        <v>87.183958151700097</v>
      </c>
      <c r="R799">
        <f>E799/N799</f>
        <v>42.481481481481481</v>
      </c>
      <c r="S799" t="str">
        <f>LEFT(P799,FIND("/",P799)-1)</f>
        <v>photography</v>
      </c>
      <c r="T799" t="str">
        <f>RIGHT(P799,LEN(P799)-FIND("/",P799))</f>
        <v>photobooks</v>
      </c>
    </row>
    <row r="800" spans="1:20" ht="29.5" hidden="1" x14ac:dyDescent="0.7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 s="9">
        <f>(((I800/60)/60)/24)+DATE(1970,1,1)</f>
        <v>42088.787372685183</v>
      </c>
      <c r="K800">
        <v>1425585229</v>
      </c>
      <c r="L800" s="9">
        <f>(((K800/60)/60)/24)+DATE(1970,1,1)</f>
        <v>42068.829039351855</v>
      </c>
      <c r="M800" t="b">
        <v>0</v>
      </c>
      <c r="N800">
        <v>49</v>
      </c>
      <c r="O800" t="b">
        <v>1</v>
      </c>
      <c r="P800" t="s">
        <v>8285</v>
      </c>
      <c r="Q800">
        <f>D800/E800*100</f>
        <v>93.808630393996253</v>
      </c>
      <c r="R800">
        <f>E800/N800</f>
        <v>108.77551020408163</v>
      </c>
      <c r="S800" t="str">
        <f>LEFT(P800,FIND("/",P800)-1)</f>
        <v>photography</v>
      </c>
      <c r="T800" t="str">
        <f>RIGHT(P800,LEN(P800)-FIND("/",P800))</f>
        <v>photobooks</v>
      </c>
    </row>
    <row r="801" spans="1:20" ht="44.25" hidden="1" x14ac:dyDescent="0.7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 s="9">
        <f>(((I801/60)/60)/24)+DATE(1970,1,1)</f>
        <v>42425.67260416667</v>
      </c>
      <c r="K801">
        <v>1454688513</v>
      </c>
      <c r="L801" s="9">
        <f>(((K801/60)/60)/24)+DATE(1970,1,1)</f>
        <v>42405.67260416667</v>
      </c>
      <c r="M801" t="b">
        <v>0</v>
      </c>
      <c r="N801">
        <v>102</v>
      </c>
      <c r="O801" t="b">
        <v>1</v>
      </c>
      <c r="P801" t="s">
        <v>8285</v>
      </c>
      <c r="Q801">
        <f>D801/E801*100</f>
        <v>60.444874274661508</v>
      </c>
      <c r="R801">
        <f>E801/N801</f>
        <v>81.098039215686271</v>
      </c>
      <c r="S801" t="str">
        <f>LEFT(P801,FIND("/",P801)-1)</f>
        <v>photography</v>
      </c>
      <c r="T801" t="str">
        <f>RIGHT(P801,LEN(P801)-FIND("/",P801))</f>
        <v>photobooks</v>
      </c>
    </row>
    <row r="802" spans="1:20" ht="29.5" hidden="1" x14ac:dyDescent="0.7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 s="9">
        <f>(((I802/60)/60)/24)+DATE(1970,1,1)</f>
        <v>42259.567824074074</v>
      </c>
      <c r="K802">
        <v>1437745060</v>
      </c>
      <c r="L802" s="9">
        <f>(((K802/60)/60)/24)+DATE(1970,1,1)</f>
        <v>42209.567824074074</v>
      </c>
      <c r="M802" t="b">
        <v>0</v>
      </c>
      <c r="N802">
        <v>3</v>
      </c>
      <c r="O802" t="b">
        <v>1</v>
      </c>
      <c r="P802" t="s">
        <v>8285</v>
      </c>
      <c r="Q802">
        <f>D802/E802*100</f>
        <v>64.516129032258064</v>
      </c>
      <c r="R802">
        <f>E802/N802</f>
        <v>51.666666666666664</v>
      </c>
      <c r="S802" t="str">
        <f>LEFT(P802,FIND("/",P802)-1)</f>
        <v>photography</v>
      </c>
      <c r="T802" t="str">
        <f>RIGHT(P802,LEN(P802)-FIND("/",P802))</f>
        <v>photobooks</v>
      </c>
    </row>
    <row r="803" spans="1:20" ht="29.5" hidden="1" x14ac:dyDescent="0.7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 s="9">
        <f>(((I803/60)/60)/24)+DATE(1970,1,1)</f>
        <v>42440.982002314813</v>
      </c>
      <c r="K803">
        <v>1455147245</v>
      </c>
      <c r="L803" s="9">
        <f>(((K803/60)/60)/24)+DATE(1970,1,1)</f>
        <v>42410.982002314813</v>
      </c>
      <c r="M803" t="b">
        <v>0</v>
      </c>
      <c r="N803">
        <v>25</v>
      </c>
      <c r="O803" t="b">
        <v>1</v>
      </c>
      <c r="P803" t="s">
        <v>8285</v>
      </c>
      <c r="Q803">
        <f>D803/E803*100</f>
        <v>11.299435028248588</v>
      </c>
      <c r="R803">
        <f>E803/N803</f>
        <v>35.4</v>
      </c>
      <c r="S803" t="str">
        <f>LEFT(P803,FIND("/",P803)-1)</f>
        <v>photography</v>
      </c>
      <c r="T803" t="str">
        <f>RIGHT(P803,LEN(P803)-FIND("/",P803))</f>
        <v>photobooks</v>
      </c>
    </row>
    <row r="804" spans="1:20" ht="59" hidden="1" x14ac:dyDescent="0.7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 s="9">
        <f>(((I804/60)/60)/24)+DATE(1970,1,1)</f>
        <v>42666.868518518517</v>
      </c>
      <c r="K804">
        <v>1474663840</v>
      </c>
      <c r="L804" s="9">
        <f>(((K804/60)/60)/24)+DATE(1970,1,1)</f>
        <v>42636.868518518517</v>
      </c>
      <c r="M804" t="b">
        <v>0</v>
      </c>
      <c r="N804">
        <v>118</v>
      </c>
      <c r="O804" t="b">
        <v>1</v>
      </c>
      <c r="P804" t="s">
        <v>8285</v>
      </c>
      <c r="Q804">
        <f>D804/E804*100</f>
        <v>98.127402077030013</v>
      </c>
      <c r="R804">
        <f>E804/N804</f>
        <v>103.63559322033899</v>
      </c>
      <c r="S804" t="str">
        <f>LEFT(P804,FIND("/",P804)-1)</f>
        <v>photography</v>
      </c>
      <c r="T804" t="str">
        <f>RIGHT(P804,LEN(P804)-FIND("/",P804))</f>
        <v>photobooks</v>
      </c>
    </row>
    <row r="805" spans="1:20" ht="44.25" hidden="1" x14ac:dyDescent="0.7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 s="9">
        <f>(((I805/60)/60)/24)+DATE(1970,1,1)</f>
        <v>40971.319062499999</v>
      </c>
      <c r="K805">
        <v>1326872367</v>
      </c>
      <c r="L805" s="9">
        <f>(((K805/60)/60)/24)+DATE(1970,1,1)</f>
        <v>40926.319062499999</v>
      </c>
      <c r="M805" t="b">
        <v>0</v>
      </c>
      <c r="N805">
        <v>57</v>
      </c>
      <c r="O805" t="b">
        <v>1</v>
      </c>
      <c r="P805" t="s">
        <v>8276</v>
      </c>
      <c r="Q805">
        <f>D805/E805*100</f>
        <v>74.134479946623173</v>
      </c>
      <c r="R805">
        <f>E805/N805</f>
        <v>59.162280701754383</v>
      </c>
      <c r="S805" t="str">
        <f>LEFT(P805,FIND("/",P805)-1)</f>
        <v>music</v>
      </c>
      <c r="T805" t="str">
        <f>RIGHT(P805,LEN(P805)-FIND("/",P805))</f>
        <v>rock</v>
      </c>
    </row>
    <row r="806" spans="1:20" ht="29.5" hidden="1" x14ac:dyDescent="0.7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9">
        <f>(((I806/60)/60)/24)+DATE(1970,1,1)</f>
        <v>41670.792361111111</v>
      </c>
      <c r="K806">
        <v>1388084862</v>
      </c>
      <c r="L806" s="9">
        <f>(((K806/60)/60)/24)+DATE(1970,1,1)</f>
        <v>41634.797013888885</v>
      </c>
      <c r="M806" t="b">
        <v>0</v>
      </c>
      <c r="N806">
        <v>11</v>
      </c>
      <c r="O806" t="b">
        <v>1</v>
      </c>
      <c r="P806" t="s">
        <v>8276</v>
      </c>
      <c r="Q806">
        <f>D806/E806*100</f>
        <v>100</v>
      </c>
      <c r="R806">
        <f>E806/N806</f>
        <v>27.272727272727273</v>
      </c>
      <c r="S806" t="str">
        <f>LEFT(P806,FIND("/",P806)-1)</f>
        <v>music</v>
      </c>
      <c r="T806" t="str">
        <f>RIGHT(P806,LEN(P806)-FIND("/",P806))</f>
        <v>rock</v>
      </c>
    </row>
    <row r="807" spans="1:20" ht="44.25" hidden="1" x14ac:dyDescent="0.7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 s="9">
        <f>(((I807/60)/60)/24)+DATE(1970,1,1)</f>
        <v>41206.684907407405</v>
      </c>
      <c r="K807">
        <v>1348503976</v>
      </c>
      <c r="L807" s="9">
        <f>(((K807/60)/60)/24)+DATE(1970,1,1)</f>
        <v>41176.684907407405</v>
      </c>
      <c r="M807" t="b">
        <v>0</v>
      </c>
      <c r="N807">
        <v>33</v>
      </c>
      <c r="O807" t="b">
        <v>1</v>
      </c>
      <c r="P807" t="s">
        <v>8276</v>
      </c>
      <c r="Q807">
        <f>D807/E807*100</f>
        <v>86.313193588162761</v>
      </c>
      <c r="R807">
        <f>E807/N807</f>
        <v>24.575757575757574</v>
      </c>
      <c r="S807" t="str">
        <f>LEFT(P807,FIND("/",P807)-1)</f>
        <v>music</v>
      </c>
      <c r="T807" t="str">
        <f>RIGHT(P807,LEN(P807)-FIND("/",P807))</f>
        <v>rock</v>
      </c>
    </row>
    <row r="808" spans="1:20" hidden="1" x14ac:dyDescent="0.7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 s="9">
        <f>(((I808/60)/60)/24)+DATE(1970,1,1)</f>
        <v>41647.088888888888</v>
      </c>
      <c r="K808">
        <v>1387403967</v>
      </c>
      <c r="L808" s="9">
        <f>(((K808/60)/60)/24)+DATE(1970,1,1)</f>
        <v>41626.916284722225</v>
      </c>
      <c r="M808" t="b">
        <v>0</v>
      </c>
      <c r="N808">
        <v>40</v>
      </c>
      <c r="O808" t="b">
        <v>1</v>
      </c>
      <c r="P808" t="s">
        <v>8276</v>
      </c>
      <c r="Q808">
        <f>D808/E808*100</f>
        <v>99.933377748167885</v>
      </c>
      <c r="R808">
        <f>E808/N808</f>
        <v>75.05</v>
      </c>
      <c r="S808" t="str">
        <f>LEFT(P808,FIND("/",P808)-1)</f>
        <v>music</v>
      </c>
      <c r="T808" t="str">
        <f>RIGHT(P808,LEN(P808)-FIND("/",P808))</f>
        <v>rock</v>
      </c>
    </row>
    <row r="809" spans="1:20" ht="44.25" hidden="1" x14ac:dyDescent="0.7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 s="9">
        <f>(((I809/60)/60)/24)+DATE(1970,1,1)</f>
        <v>41466.83452546296</v>
      </c>
      <c r="K809">
        <v>1371585703</v>
      </c>
      <c r="L809" s="9">
        <f>(((K809/60)/60)/24)+DATE(1970,1,1)</f>
        <v>41443.83452546296</v>
      </c>
      <c r="M809" t="b">
        <v>0</v>
      </c>
      <c r="N809">
        <v>50</v>
      </c>
      <c r="O809" t="b">
        <v>1</v>
      </c>
      <c r="P809" t="s">
        <v>8276</v>
      </c>
      <c r="Q809">
        <f>D809/E809*100</f>
        <v>95.192765349833408</v>
      </c>
      <c r="R809">
        <f>E809/N809</f>
        <v>42.02</v>
      </c>
      <c r="S809" t="str">
        <f>LEFT(P809,FIND("/",P809)-1)</f>
        <v>music</v>
      </c>
      <c r="T809" t="str">
        <f>RIGHT(P809,LEN(P809)-FIND("/",P809))</f>
        <v>rock</v>
      </c>
    </row>
    <row r="810" spans="1:20" ht="29.5" hidden="1" x14ac:dyDescent="0.7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 s="9">
        <f>(((I810/60)/60)/24)+DATE(1970,1,1)</f>
        <v>41687.923807870371</v>
      </c>
      <c r="K810">
        <v>1390083017</v>
      </c>
      <c r="L810" s="9">
        <f>(((K810/60)/60)/24)+DATE(1970,1,1)</f>
        <v>41657.923807870371</v>
      </c>
      <c r="M810" t="b">
        <v>0</v>
      </c>
      <c r="N810">
        <v>38</v>
      </c>
      <c r="O810" t="b">
        <v>1</v>
      </c>
      <c r="P810" t="s">
        <v>8276</v>
      </c>
      <c r="Q810">
        <f>D810/E810*100</f>
        <v>99.009900990099013</v>
      </c>
      <c r="R810">
        <f>E810/N810</f>
        <v>53.157894736842103</v>
      </c>
      <c r="S810" t="str">
        <f>LEFT(P810,FIND("/",P810)-1)</f>
        <v>music</v>
      </c>
      <c r="T810" t="str">
        <f>RIGHT(P810,LEN(P810)-FIND("/",P810))</f>
        <v>rock</v>
      </c>
    </row>
    <row r="811" spans="1:20" ht="44.25" hidden="1" x14ac:dyDescent="0.7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 s="9">
        <f>(((I811/60)/60)/24)+DATE(1970,1,1)</f>
        <v>40605.325937499998</v>
      </c>
      <c r="K811">
        <v>1294818561</v>
      </c>
      <c r="L811" s="9">
        <f>(((K811/60)/60)/24)+DATE(1970,1,1)</f>
        <v>40555.325937499998</v>
      </c>
      <c r="M811" t="b">
        <v>0</v>
      </c>
      <c r="N811">
        <v>96</v>
      </c>
      <c r="O811" t="b">
        <v>1</v>
      </c>
      <c r="P811" t="s">
        <v>8276</v>
      </c>
      <c r="Q811">
        <f>D811/E811*100</f>
        <v>99.341860176331792</v>
      </c>
      <c r="R811">
        <f>E811/N811</f>
        <v>83.885416666666671</v>
      </c>
      <c r="S811" t="str">
        <f>LEFT(P811,FIND("/",P811)-1)</f>
        <v>music</v>
      </c>
      <c r="T811" t="str">
        <f>RIGHT(P811,LEN(P811)-FIND("/",P811))</f>
        <v>rock</v>
      </c>
    </row>
    <row r="812" spans="1:20" ht="59" hidden="1" x14ac:dyDescent="0.7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 s="9">
        <f>(((I812/60)/60)/24)+DATE(1970,1,1)</f>
        <v>41768.916666666664</v>
      </c>
      <c r="K812">
        <v>1396906530</v>
      </c>
      <c r="L812" s="9">
        <f>(((K812/60)/60)/24)+DATE(1970,1,1)</f>
        <v>41736.899652777778</v>
      </c>
      <c r="M812" t="b">
        <v>0</v>
      </c>
      <c r="N812">
        <v>48</v>
      </c>
      <c r="O812" t="b">
        <v>1</v>
      </c>
      <c r="P812" t="s">
        <v>8276</v>
      </c>
      <c r="Q812">
        <f>D812/E812*100</f>
        <v>99.840255591054316</v>
      </c>
      <c r="R812">
        <f>E812/N812</f>
        <v>417.33333333333331</v>
      </c>
      <c r="S812" t="str">
        <f>LEFT(P812,FIND("/",P812)-1)</f>
        <v>music</v>
      </c>
      <c r="T812" t="str">
        <f>RIGHT(P812,LEN(P812)-FIND("/",P812))</f>
        <v>rock</v>
      </c>
    </row>
    <row r="813" spans="1:20" ht="44.25" hidden="1" x14ac:dyDescent="0.7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 s="9">
        <f>(((I813/60)/60)/24)+DATE(1970,1,1)</f>
        <v>40564.916666666664</v>
      </c>
      <c r="K813">
        <v>1291428371</v>
      </c>
      <c r="L813" s="9">
        <f>(((K813/60)/60)/24)+DATE(1970,1,1)</f>
        <v>40516.087627314817</v>
      </c>
      <c r="M813" t="b">
        <v>0</v>
      </c>
      <c r="N813">
        <v>33</v>
      </c>
      <c r="O813" t="b">
        <v>1</v>
      </c>
      <c r="P813" t="s">
        <v>8276</v>
      </c>
      <c r="Q813">
        <f>D813/E813*100</f>
        <v>59.994000599940001</v>
      </c>
      <c r="R813">
        <f>E813/N813</f>
        <v>75.765151515151516</v>
      </c>
      <c r="S813" t="str">
        <f>LEFT(P813,FIND("/",P813)-1)</f>
        <v>music</v>
      </c>
      <c r="T813" t="str">
        <f>RIGHT(P813,LEN(P813)-FIND("/",P813))</f>
        <v>rock</v>
      </c>
    </row>
    <row r="814" spans="1:20" ht="44.25" hidden="1" x14ac:dyDescent="0.7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 s="9">
        <f>(((I814/60)/60)/24)+DATE(1970,1,1)</f>
        <v>41694.684108796297</v>
      </c>
      <c r="K814">
        <v>1390667107</v>
      </c>
      <c r="L814" s="9">
        <f>(((K814/60)/60)/24)+DATE(1970,1,1)</f>
        <v>41664.684108796297</v>
      </c>
      <c r="M814" t="b">
        <v>0</v>
      </c>
      <c r="N814">
        <v>226</v>
      </c>
      <c r="O814" t="b">
        <v>1</v>
      </c>
      <c r="P814" t="s">
        <v>8276</v>
      </c>
      <c r="Q814">
        <f>D814/E814*100</f>
        <v>98.489822718319104</v>
      </c>
      <c r="R814">
        <f>E814/N814</f>
        <v>67.389380530973455</v>
      </c>
      <c r="S814" t="str">
        <f>LEFT(P814,FIND("/",P814)-1)</f>
        <v>music</v>
      </c>
      <c r="T814" t="str">
        <f>RIGHT(P814,LEN(P814)-FIND("/",P814))</f>
        <v>rock</v>
      </c>
    </row>
    <row r="815" spans="1:20" ht="44.25" hidden="1" x14ac:dyDescent="0.7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 s="9">
        <f>(((I815/60)/60)/24)+DATE(1970,1,1)</f>
        <v>41041.996099537035</v>
      </c>
      <c r="K815">
        <v>1335570863</v>
      </c>
      <c r="L815" s="9">
        <f>(((K815/60)/60)/24)+DATE(1970,1,1)</f>
        <v>41026.996099537035</v>
      </c>
      <c r="M815" t="b">
        <v>0</v>
      </c>
      <c r="N815">
        <v>14</v>
      </c>
      <c r="O815" t="b">
        <v>1</v>
      </c>
      <c r="P815" t="s">
        <v>8276</v>
      </c>
      <c r="Q815">
        <f>D815/E815*100</f>
        <v>97.087378640776706</v>
      </c>
      <c r="R815">
        <f>E815/N815</f>
        <v>73.571428571428569</v>
      </c>
      <c r="S815" t="str">
        <f>LEFT(P815,FIND("/",P815)-1)</f>
        <v>music</v>
      </c>
      <c r="T815" t="str">
        <f>RIGHT(P815,LEN(P815)-FIND("/",P815))</f>
        <v>rock</v>
      </c>
    </row>
    <row r="816" spans="1:20" ht="44.25" hidden="1" x14ac:dyDescent="0.7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 s="9">
        <f>(((I816/60)/60)/24)+DATE(1970,1,1)</f>
        <v>40606.539664351854</v>
      </c>
      <c r="K816">
        <v>1296651427</v>
      </c>
      <c r="L816" s="9">
        <f>(((K816/60)/60)/24)+DATE(1970,1,1)</f>
        <v>40576.539664351854</v>
      </c>
      <c r="M816" t="b">
        <v>0</v>
      </c>
      <c r="N816">
        <v>20</v>
      </c>
      <c r="O816" t="b">
        <v>1</v>
      </c>
      <c r="P816" t="s">
        <v>8276</v>
      </c>
      <c r="Q816">
        <f>D816/E816*100</f>
        <v>70</v>
      </c>
      <c r="R816">
        <f>E816/N816</f>
        <v>25</v>
      </c>
      <c r="S816" t="str">
        <f>LEFT(P816,FIND("/",P816)-1)</f>
        <v>music</v>
      </c>
      <c r="T816" t="str">
        <f>RIGHT(P816,LEN(P816)-FIND("/",P816))</f>
        <v>rock</v>
      </c>
    </row>
    <row r="817" spans="1:20" ht="44.25" hidden="1" x14ac:dyDescent="0.7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 s="9">
        <f>(((I817/60)/60)/24)+DATE(1970,1,1)</f>
        <v>41335.332638888889</v>
      </c>
      <c r="K817">
        <v>1359421403</v>
      </c>
      <c r="L817" s="9">
        <f>(((K817/60)/60)/24)+DATE(1970,1,1)</f>
        <v>41303.044016203705</v>
      </c>
      <c r="M817" t="b">
        <v>0</v>
      </c>
      <c r="N817">
        <v>25</v>
      </c>
      <c r="O817" t="b">
        <v>1</v>
      </c>
      <c r="P817" t="s">
        <v>8276</v>
      </c>
      <c r="Q817">
        <f>D817/E817*100</f>
        <v>38.095238095238095</v>
      </c>
      <c r="R817">
        <f>E817/N817</f>
        <v>42</v>
      </c>
      <c r="S817" t="str">
        <f>LEFT(P817,FIND("/",P817)-1)</f>
        <v>music</v>
      </c>
      <c r="T817" t="str">
        <f>RIGHT(P817,LEN(P817)-FIND("/",P817))</f>
        <v>rock</v>
      </c>
    </row>
    <row r="818" spans="1:20" ht="29.5" hidden="1" x14ac:dyDescent="0.7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 s="9">
        <f>(((I818/60)/60)/24)+DATE(1970,1,1)</f>
        <v>42028.964062500003</v>
      </c>
      <c r="K818">
        <v>1418684895</v>
      </c>
      <c r="L818" s="9">
        <f>(((K818/60)/60)/24)+DATE(1970,1,1)</f>
        <v>41988.964062500003</v>
      </c>
      <c r="M818" t="b">
        <v>0</v>
      </c>
      <c r="N818">
        <v>90</v>
      </c>
      <c r="O818" t="b">
        <v>1</v>
      </c>
      <c r="P818" t="s">
        <v>8276</v>
      </c>
      <c r="Q818">
        <f>D818/E818*100</f>
        <v>84.70986869970352</v>
      </c>
      <c r="R818">
        <f>E818/N818</f>
        <v>131.16666666666666</v>
      </c>
      <c r="S818" t="str">
        <f>LEFT(P818,FIND("/",P818)-1)</f>
        <v>music</v>
      </c>
      <c r="T818" t="str">
        <f>RIGHT(P818,LEN(P818)-FIND("/",P818))</f>
        <v>rock</v>
      </c>
    </row>
    <row r="819" spans="1:20" ht="59" hidden="1" x14ac:dyDescent="0.7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 s="9">
        <f>(((I819/60)/60)/24)+DATE(1970,1,1)</f>
        <v>42460.660543981481</v>
      </c>
      <c r="K819">
        <v>1456851071</v>
      </c>
      <c r="L819" s="9">
        <f>(((K819/60)/60)/24)+DATE(1970,1,1)</f>
        <v>42430.702210648145</v>
      </c>
      <c r="M819" t="b">
        <v>0</v>
      </c>
      <c r="N819">
        <v>11</v>
      </c>
      <c r="O819" t="b">
        <v>1</v>
      </c>
      <c r="P819" t="s">
        <v>8276</v>
      </c>
      <c r="Q819">
        <f>D819/E819*100</f>
        <v>96.15384615384616</v>
      </c>
      <c r="R819">
        <f>E819/N819</f>
        <v>47.272727272727273</v>
      </c>
      <c r="S819" t="str">
        <f>LEFT(P819,FIND("/",P819)-1)</f>
        <v>music</v>
      </c>
      <c r="T819" t="str">
        <f>RIGHT(P819,LEN(P819)-FIND("/",P819))</f>
        <v>rock</v>
      </c>
    </row>
    <row r="820" spans="1:20" ht="29.5" hidden="1" x14ac:dyDescent="0.7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 s="9">
        <f>(((I820/60)/60)/24)+DATE(1970,1,1)</f>
        <v>41322.809363425928</v>
      </c>
      <c r="K820">
        <v>1359660329</v>
      </c>
      <c r="L820" s="9">
        <f>(((K820/60)/60)/24)+DATE(1970,1,1)</f>
        <v>41305.809363425928</v>
      </c>
      <c r="M820" t="b">
        <v>0</v>
      </c>
      <c r="N820">
        <v>55</v>
      </c>
      <c r="O820" t="b">
        <v>1</v>
      </c>
      <c r="P820" t="s">
        <v>8276</v>
      </c>
      <c r="Q820">
        <f>D820/E820*100</f>
        <v>49.915144254766894</v>
      </c>
      <c r="R820">
        <f>E820/N820</f>
        <v>182.12727272727273</v>
      </c>
      <c r="S820" t="str">
        <f>LEFT(P820,FIND("/",P820)-1)</f>
        <v>music</v>
      </c>
      <c r="T820" t="str">
        <f>RIGHT(P820,LEN(P820)-FIND("/",P820))</f>
        <v>rock</v>
      </c>
    </row>
    <row r="821" spans="1:20" ht="59" hidden="1" x14ac:dyDescent="0.7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 s="9">
        <f>(((I821/60)/60)/24)+DATE(1970,1,1)</f>
        <v>40986.006192129629</v>
      </c>
      <c r="K821">
        <v>1326848935</v>
      </c>
      <c r="L821" s="9">
        <f>(((K821/60)/60)/24)+DATE(1970,1,1)</f>
        <v>40926.047858796301</v>
      </c>
      <c r="M821" t="b">
        <v>0</v>
      </c>
      <c r="N821">
        <v>30</v>
      </c>
      <c r="O821" t="b">
        <v>1</v>
      </c>
      <c r="P821" t="s">
        <v>8276</v>
      </c>
      <c r="Q821">
        <f>D821/E821*100</f>
        <v>32.590983161325369</v>
      </c>
      <c r="R821">
        <f>E821/N821</f>
        <v>61.366666666666667</v>
      </c>
      <c r="S821" t="str">
        <f>LEFT(P821,FIND("/",P821)-1)</f>
        <v>music</v>
      </c>
      <c r="T821" t="str">
        <f>RIGHT(P821,LEN(P821)-FIND("/",P821))</f>
        <v>rock</v>
      </c>
    </row>
    <row r="822" spans="1:20" ht="44.25" hidden="1" x14ac:dyDescent="0.7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 s="9">
        <f>(((I822/60)/60)/24)+DATE(1970,1,1)</f>
        <v>40817.125</v>
      </c>
      <c r="K822">
        <v>1314989557</v>
      </c>
      <c r="L822" s="9">
        <f>(((K822/60)/60)/24)+DATE(1970,1,1)</f>
        <v>40788.786539351851</v>
      </c>
      <c r="M822" t="b">
        <v>0</v>
      </c>
      <c r="N822">
        <v>28</v>
      </c>
      <c r="O822" t="b">
        <v>1</v>
      </c>
      <c r="P822" t="s">
        <v>8276</v>
      </c>
      <c r="Q822">
        <f>D822/E822*100</f>
        <v>99.851221679697261</v>
      </c>
      <c r="R822">
        <f>E822/N822</f>
        <v>35.767499999999998</v>
      </c>
      <c r="S822" t="str">
        <f>LEFT(P822,FIND("/",P822)-1)</f>
        <v>music</v>
      </c>
      <c r="T822" t="str">
        <f>RIGHT(P822,LEN(P822)-FIND("/",P822))</f>
        <v>rock</v>
      </c>
    </row>
    <row r="823" spans="1:20" ht="44.25" hidden="1" x14ac:dyDescent="0.7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 s="9">
        <f>(((I823/60)/60)/24)+DATE(1970,1,1)</f>
        <v>42644.722013888888</v>
      </c>
      <c r="K823">
        <v>1472750382</v>
      </c>
      <c r="L823" s="9">
        <f>(((K823/60)/60)/24)+DATE(1970,1,1)</f>
        <v>42614.722013888888</v>
      </c>
      <c r="M823" t="b">
        <v>0</v>
      </c>
      <c r="N823">
        <v>45</v>
      </c>
      <c r="O823" t="b">
        <v>1</v>
      </c>
      <c r="P823" t="s">
        <v>8276</v>
      </c>
      <c r="Q823">
        <f>D823/E823*100</f>
        <v>48.709206039941549</v>
      </c>
      <c r="R823">
        <f>E823/N823</f>
        <v>45.62222222222222</v>
      </c>
      <c r="S823" t="str">
        <f>LEFT(P823,FIND("/",P823)-1)</f>
        <v>music</v>
      </c>
      <c r="T823" t="str">
        <f>RIGHT(P823,LEN(P823)-FIND("/",P823))</f>
        <v>rock</v>
      </c>
    </row>
    <row r="824" spans="1:20" ht="44.25" hidden="1" x14ac:dyDescent="0.7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 s="9">
        <f>(((I824/60)/60)/24)+DATE(1970,1,1)</f>
        <v>41401.207638888889</v>
      </c>
      <c r="K824">
        <v>1366251510</v>
      </c>
      <c r="L824" s="9">
        <f>(((K824/60)/60)/24)+DATE(1970,1,1)</f>
        <v>41382.096180555556</v>
      </c>
      <c r="M824" t="b">
        <v>0</v>
      </c>
      <c r="N824">
        <v>13</v>
      </c>
      <c r="O824" t="b">
        <v>1</v>
      </c>
      <c r="P824" t="s">
        <v>8276</v>
      </c>
      <c r="Q824">
        <f>D824/E824*100</f>
        <v>91.83673469387756</v>
      </c>
      <c r="R824">
        <f>E824/N824</f>
        <v>75.384615384615387</v>
      </c>
      <c r="S824" t="str">
        <f>LEFT(P824,FIND("/",P824)-1)</f>
        <v>music</v>
      </c>
      <c r="T824" t="str">
        <f>RIGHT(P824,LEN(P824)-FIND("/",P824))</f>
        <v>rock</v>
      </c>
    </row>
    <row r="825" spans="1:20" ht="29.5" hidden="1" x14ac:dyDescent="0.7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 s="9">
        <f>(((I825/60)/60)/24)+DATE(1970,1,1)</f>
        <v>41779.207638888889</v>
      </c>
      <c r="K825">
        <v>1397679445</v>
      </c>
      <c r="L825" s="9">
        <f>(((K825/60)/60)/24)+DATE(1970,1,1)</f>
        <v>41745.84542824074</v>
      </c>
      <c r="M825" t="b">
        <v>0</v>
      </c>
      <c r="N825">
        <v>40</v>
      </c>
      <c r="O825" t="b">
        <v>1</v>
      </c>
      <c r="P825" t="s">
        <v>8276</v>
      </c>
      <c r="Q825">
        <f>D825/E825*100</f>
        <v>98.280098280098287</v>
      </c>
      <c r="R825">
        <f>E825/N825</f>
        <v>50.875</v>
      </c>
      <c r="S825" t="str">
        <f>LEFT(P825,FIND("/",P825)-1)</f>
        <v>music</v>
      </c>
      <c r="T825" t="str">
        <f>RIGHT(P825,LEN(P825)-FIND("/",P825))</f>
        <v>rock</v>
      </c>
    </row>
    <row r="826" spans="1:20" ht="44.25" hidden="1" x14ac:dyDescent="0.7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 s="9">
        <f>(((I826/60)/60)/24)+DATE(1970,1,1)</f>
        <v>42065.249305555553</v>
      </c>
      <c r="K826">
        <v>1422371381</v>
      </c>
      <c r="L826" s="9">
        <f>(((K826/60)/60)/24)+DATE(1970,1,1)</f>
        <v>42031.631724537037</v>
      </c>
      <c r="M826" t="b">
        <v>0</v>
      </c>
      <c r="N826">
        <v>21</v>
      </c>
      <c r="O826" t="b">
        <v>1</v>
      </c>
      <c r="P826" t="s">
        <v>8276</v>
      </c>
      <c r="Q826">
        <f>D826/E826*100</f>
        <v>79.840319361277452</v>
      </c>
      <c r="R826">
        <f>E826/N826</f>
        <v>119.28571428571429</v>
      </c>
      <c r="S826" t="str">
        <f>LEFT(P826,FIND("/",P826)-1)</f>
        <v>music</v>
      </c>
      <c r="T826" t="str">
        <f>RIGHT(P826,LEN(P826)-FIND("/",P826))</f>
        <v>rock</v>
      </c>
    </row>
    <row r="827" spans="1:20" ht="59" hidden="1" x14ac:dyDescent="0.7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 s="9">
        <f>(((I827/60)/60)/24)+DATE(1970,1,1)</f>
        <v>40594.994837962964</v>
      </c>
      <c r="K827">
        <v>1295653954</v>
      </c>
      <c r="L827" s="9">
        <f>(((K827/60)/60)/24)+DATE(1970,1,1)</f>
        <v>40564.994837962964</v>
      </c>
      <c r="M827" t="b">
        <v>0</v>
      </c>
      <c r="N827">
        <v>134</v>
      </c>
      <c r="O827" t="b">
        <v>1</v>
      </c>
      <c r="P827" t="s">
        <v>8276</v>
      </c>
      <c r="Q827">
        <f>D827/E827*100</f>
        <v>80.641194263830556</v>
      </c>
      <c r="R827">
        <f>E827/N827</f>
        <v>92.541865671641801</v>
      </c>
      <c r="S827" t="str">
        <f>LEFT(P827,FIND("/",P827)-1)</f>
        <v>music</v>
      </c>
      <c r="T827" t="str">
        <f>RIGHT(P827,LEN(P827)-FIND("/",P827))</f>
        <v>rock</v>
      </c>
    </row>
    <row r="828" spans="1:20" ht="44.25" hidden="1" x14ac:dyDescent="0.7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 s="9">
        <f>(((I828/60)/60)/24)+DATE(1970,1,1)</f>
        <v>40705.125</v>
      </c>
      <c r="K828">
        <v>1304464914</v>
      </c>
      <c r="L828" s="9">
        <f>(((K828/60)/60)/24)+DATE(1970,1,1)</f>
        <v>40666.973541666666</v>
      </c>
      <c r="M828" t="b">
        <v>0</v>
      </c>
      <c r="N828">
        <v>20</v>
      </c>
      <c r="O828" t="b">
        <v>1</v>
      </c>
      <c r="P828" t="s">
        <v>8276</v>
      </c>
      <c r="Q828">
        <f>D828/E828*100</f>
        <v>98.619329388560161</v>
      </c>
      <c r="R828">
        <f>E828/N828</f>
        <v>76.05</v>
      </c>
      <c r="S828" t="str">
        <f>LEFT(P828,FIND("/",P828)-1)</f>
        <v>music</v>
      </c>
      <c r="T828" t="str">
        <f>RIGHT(P828,LEN(P828)-FIND("/",P828))</f>
        <v>rock</v>
      </c>
    </row>
    <row r="829" spans="1:20" ht="88.5" hidden="1" x14ac:dyDescent="0.7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 s="9">
        <f>(((I829/60)/60)/24)+DATE(1970,1,1)</f>
        <v>42538.204861111109</v>
      </c>
      <c r="K829">
        <v>1464854398</v>
      </c>
      <c r="L829" s="9">
        <f>(((K829/60)/60)/24)+DATE(1970,1,1)</f>
        <v>42523.333310185189</v>
      </c>
      <c r="M829" t="b">
        <v>0</v>
      </c>
      <c r="N829">
        <v>19</v>
      </c>
      <c r="O829" t="b">
        <v>1</v>
      </c>
      <c r="P829" t="s">
        <v>8276</v>
      </c>
      <c r="Q829">
        <f>D829/E829*100</f>
        <v>100</v>
      </c>
      <c r="R829">
        <f>E829/N829</f>
        <v>52.631578947368418</v>
      </c>
      <c r="S829" t="str">
        <f>LEFT(P829,FIND("/",P829)-1)</f>
        <v>music</v>
      </c>
      <c r="T829" t="str">
        <f>RIGHT(P829,LEN(P829)-FIND("/",P829))</f>
        <v>rock</v>
      </c>
    </row>
    <row r="830" spans="1:20" ht="44.25" hidden="1" x14ac:dyDescent="0.7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 s="9">
        <f>(((I830/60)/60)/24)+DATE(1970,1,1)</f>
        <v>41258.650196759263</v>
      </c>
      <c r="K830">
        <v>1352993777</v>
      </c>
      <c r="L830" s="9">
        <f>(((K830/60)/60)/24)+DATE(1970,1,1)</f>
        <v>41228.650196759263</v>
      </c>
      <c r="M830" t="b">
        <v>0</v>
      </c>
      <c r="N830">
        <v>209</v>
      </c>
      <c r="O830" t="b">
        <v>1</v>
      </c>
      <c r="P830" t="s">
        <v>8276</v>
      </c>
      <c r="Q830">
        <f>D830/E830*100</f>
        <v>72.502295906037034</v>
      </c>
      <c r="R830">
        <f>E830/N830</f>
        <v>98.990430622009569</v>
      </c>
      <c r="S830" t="str">
        <f>LEFT(P830,FIND("/",P830)-1)</f>
        <v>music</v>
      </c>
      <c r="T830" t="str">
        <f>RIGHT(P830,LEN(P830)-FIND("/",P830))</f>
        <v>rock</v>
      </c>
    </row>
    <row r="831" spans="1:20" ht="59" hidden="1" x14ac:dyDescent="0.7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 s="9">
        <f>(((I831/60)/60)/24)+DATE(1970,1,1)</f>
        <v>42115.236481481479</v>
      </c>
      <c r="K831">
        <v>1427780432</v>
      </c>
      <c r="L831" s="9">
        <f>(((K831/60)/60)/24)+DATE(1970,1,1)</f>
        <v>42094.236481481479</v>
      </c>
      <c r="M831" t="b">
        <v>0</v>
      </c>
      <c r="N831">
        <v>38</v>
      </c>
      <c r="O831" t="b">
        <v>1</v>
      </c>
      <c r="P831" t="s">
        <v>8276</v>
      </c>
      <c r="Q831">
        <f>D831/E831*100</f>
        <v>82.726671078755786</v>
      </c>
      <c r="R831">
        <f>E831/N831</f>
        <v>79.526315789473685</v>
      </c>
      <c r="S831" t="str">
        <f>LEFT(P831,FIND("/",P831)-1)</f>
        <v>music</v>
      </c>
      <c r="T831" t="str">
        <f>RIGHT(P831,LEN(P831)-FIND("/",P831))</f>
        <v>rock</v>
      </c>
    </row>
    <row r="832" spans="1:20" ht="44.25" hidden="1" x14ac:dyDescent="0.7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 s="9">
        <f>(((I832/60)/60)/24)+DATE(1970,1,1)</f>
        <v>40755.290972222225</v>
      </c>
      <c r="K832">
        <v>1306608888</v>
      </c>
      <c r="L832" s="9">
        <f>(((K832/60)/60)/24)+DATE(1970,1,1)</f>
        <v>40691.788055555553</v>
      </c>
      <c r="M832" t="b">
        <v>0</v>
      </c>
      <c r="N832">
        <v>24</v>
      </c>
      <c r="O832" t="b">
        <v>1</v>
      </c>
      <c r="P832" t="s">
        <v>8276</v>
      </c>
      <c r="Q832">
        <f>D832/E832*100</f>
        <v>93.13877677739832</v>
      </c>
      <c r="R832">
        <f>E832/N832</f>
        <v>134.20833333333334</v>
      </c>
      <c r="S832" t="str">
        <f>LEFT(P832,FIND("/",P832)-1)</f>
        <v>music</v>
      </c>
      <c r="T832" t="str">
        <f>RIGHT(P832,LEN(P832)-FIND("/",P832))</f>
        <v>rock</v>
      </c>
    </row>
    <row r="833" spans="1:20" ht="29.5" hidden="1" x14ac:dyDescent="0.7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 s="9">
        <f>(((I833/60)/60)/24)+DATE(1970,1,1)</f>
        <v>41199.845590277779</v>
      </c>
      <c r="K833">
        <v>1347913059</v>
      </c>
      <c r="L833" s="9">
        <f>(((K833/60)/60)/24)+DATE(1970,1,1)</f>
        <v>41169.845590277779</v>
      </c>
      <c r="M833" t="b">
        <v>0</v>
      </c>
      <c r="N833">
        <v>8</v>
      </c>
      <c r="O833" t="b">
        <v>1</v>
      </c>
      <c r="P833" t="s">
        <v>8276</v>
      </c>
      <c r="Q833">
        <f>D833/E833*100</f>
        <v>99.667774086378742</v>
      </c>
      <c r="R833">
        <f>E833/N833</f>
        <v>37.625</v>
      </c>
      <c r="S833" t="str">
        <f>LEFT(P833,FIND("/",P833)-1)</f>
        <v>music</v>
      </c>
      <c r="T833" t="str">
        <f>RIGHT(P833,LEN(P833)-FIND("/",P833))</f>
        <v>rock</v>
      </c>
    </row>
    <row r="834" spans="1:20" ht="44.25" hidden="1" x14ac:dyDescent="0.7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 s="9">
        <f>(((I834/60)/60)/24)+DATE(1970,1,1)</f>
        <v>41830.959490740745</v>
      </c>
      <c r="K834">
        <v>1402441300</v>
      </c>
      <c r="L834" s="9">
        <f>(((K834/60)/60)/24)+DATE(1970,1,1)</f>
        <v>41800.959490740745</v>
      </c>
      <c r="M834" t="b">
        <v>0</v>
      </c>
      <c r="N834">
        <v>179</v>
      </c>
      <c r="O834" t="b">
        <v>1</v>
      </c>
      <c r="P834" t="s">
        <v>8276</v>
      </c>
      <c r="Q834">
        <f>D834/E834*100</f>
        <v>98.500601948123006</v>
      </c>
      <c r="R834">
        <f>E834/N834</f>
        <v>51.044692737430168</v>
      </c>
      <c r="S834" t="str">
        <f>LEFT(P834,FIND("/",P834)-1)</f>
        <v>music</v>
      </c>
      <c r="T834" t="str">
        <f>RIGHT(P834,LEN(P834)-FIND("/",P834))</f>
        <v>rock</v>
      </c>
    </row>
    <row r="835" spans="1:20" ht="44.25" hidden="1" x14ac:dyDescent="0.7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 s="9">
        <f>(((I835/60)/60)/24)+DATE(1970,1,1)</f>
        <v>41848.041666666664</v>
      </c>
      <c r="K835">
        <v>1404769538</v>
      </c>
      <c r="L835" s="9">
        <f>(((K835/60)/60)/24)+DATE(1970,1,1)</f>
        <v>41827.906689814816</v>
      </c>
      <c r="M835" t="b">
        <v>0</v>
      </c>
      <c r="N835">
        <v>26</v>
      </c>
      <c r="O835" t="b">
        <v>1</v>
      </c>
      <c r="P835" t="s">
        <v>8276</v>
      </c>
      <c r="Q835">
        <f>D835/E835*100</f>
        <v>99.923136049192934</v>
      </c>
      <c r="R835">
        <f>E835/N835</f>
        <v>50.03846153846154</v>
      </c>
      <c r="S835" t="str">
        <f>LEFT(P835,FIND("/",P835)-1)</f>
        <v>music</v>
      </c>
      <c r="T835" t="str">
        <f>RIGHT(P835,LEN(P835)-FIND("/",P835))</f>
        <v>rock</v>
      </c>
    </row>
    <row r="836" spans="1:20" ht="59" hidden="1" x14ac:dyDescent="0.7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 s="9">
        <f>(((I836/60)/60)/24)+DATE(1970,1,1)</f>
        <v>42119</v>
      </c>
      <c r="K836">
        <v>1426703452</v>
      </c>
      <c r="L836" s="9">
        <f>(((K836/60)/60)/24)+DATE(1970,1,1)</f>
        <v>42081.77143518519</v>
      </c>
      <c r="M836" t="b">
        <v>0</v>
      </c>
      <c r="N836">
        <v>131</v>
      </c>
      <c r="O836" t="b">
        <v>1</v>
      </c>
      <c r="P836" t="s">
        <v>8276</v>
      </c>
      <c r="Q836">
        <f>D836/E836*100</f>
        <v>85.494442861214026</v>
      </c>
      <c r="R836">
        <f>E836/N836</f>
        <v>133.93129770992365</v>
      </c>
      <c r="S836" t="str">
        <f>LEFT(P836,FIND("/",P836)-1)</f>
        <v>music</v>
      </c>
      <c r="T836" t="str">
        <f>RIGHT(P836,LEN(P836)-FIND("/",P836))</f>
        <v>rock</v>
      </c>
    </row>
    <row r="837" spans="1:20" ht="44.25" hidden="1" x14ac:dyDescent="0.7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 s="9">
        <f>(((I837/60)/60)/24)+DATE(1970,1,1)</f>
        <v>41227.102048611108</v>
      </c>
      <c r="K837">
        <v>1348536417</v>
      </c>
      <c r="L837" s="9">
        <f>(((K837/60)/60)/24)+DATE(1970,1,1)</f>
        <v>41177.060381944444</v>
      </c>
      <c r="M837" t="b">
        <v>0</v>
      </c>
      <c r="N837">
        <v>14</v>
      </c>
      <c r="O837" t="b">
        <v>1</v>
      </c>
      <c r="P837" t="s">
        <v>8276</v>
      </c>
      <c r="Q837">
        <f>D837/E837*100</f>
        <v>98.159509202453989</v>
      </c>
      <c r="R837">
        <f>E837/N837</f>
        <v>58.214285714285715</v>
      </c>
      <c r="S837" t="str">
        <f>LEFT(P837,FIND("/",P837)-1)</f>
        <v>music</v>
      </c>
      <c r="T837" t="str">
        <f>RIGHT(P837,LEN(P837)-FIND("/",P837))</f>
        <v>rock</v>
      </c>
    </row>
    <row r="838" spans="1:20" ht="44.25" hidden="1" x14ac:dyDescent="0.7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 s="9">
        <f>(((I838/60)/60)/24)+DATE(1970,1,1)</f>
        <v>41418.021261574075</v>
      </c>
      <c r="K838">
        <v>1366763437</v>
      </c>
      <c r="L838" s="9">
        <f>(((K838/60)/60)/24)+DATE(1970,1,1)</f>
        <v>41388.021261574075</v>
      </c>
      <c r="M838" t="b">
        <v>0</v>
      </c>
      <c r="N838">
        <v>174</v>
      </c>
      <c r="O838" t="b">
        <v>1</v>
      </c>
      <c r="P838" t="s">
        <v>8276</v>
      </c>
      <c r="Q838">
        <f>D838/E838*100</f>
        <v>97.920495086023166</v>
      </c>
      <c r="R838">
        <f>E838/N838</f>
        <v>88.037643678160919</v>
      </c>
      <c r="S838" t="str">
        <f>LEFT(P838,FIND("/",P838)-1)</f>
        <v>music</v>
      </c>
      <c r="T838" t="str">
        <f>RIGHT(P838,LEN(P838)-FIND("/",P838))</f>
        <v>rock</v>
      </c>
    </row>
    <row r="839" spans="1:20" ht="44.25" hidden="1" x14ac:dyDescent="0.7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 s="9">
        <f>(((I839/60)/60)/24)+DATE(1970,1,1)</f>
        <v>41645.538657407407</v>
      </c>
      <c r="K839">
        <v>1385124940</v>
      </c>
      <c r="L839" s="9">
        <f>(((K839/60)/60)/24)+DATE(1970,1,1)</f>
        <v>41600.538657407407</v>
      </c>
      <c r="M839" t="b">
        <v>0</v>
      </c>
      <c r="N839">
        <v>191</v>
      </c>
      <c r="O839" t="b">
        <v>1</v>
      </c>
      <c r="P839" t="s">
        <v>8276</v>
      </c>
      <c r="Q839">
        <f>D839/E839*100</f>
        <v>64.910208780904682</v>
      </c>
      <c r="R839">
        <f>E839/N839</f>
        <v>70.576753926701571</v>
      </c>
      <c r="S839" t="str">
        <f>LEFT(P839,FIND("/",P839)-1)</f>
        <v>music</v>
      </c>
      <c r="T839" t="str">
        <f>RIGHT(P839,LEN(P839)-FIND("/",P839))</f>
        <v>rock</v>
      </c>
    </row>
    <row r="840" spans="1:20" ht="59" hidden="1" x14ac:dyDescent="0.7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 s="9">
        <f>(((I840/60)/60)/24)+DATE(1970,1,1)</f>
        <v>41838.854999999996</v>
      </c>
      <c r="K840">
        <v>1403901072</v>
      </c>
      <c r="L840" s="9">
        <f>(((K840/60)/60)/24)+DATE(1970,1,1)</f>
        <v>41817.854999999996</v>
      </c>
      <c r="M840" t="b">
        <v>0</v>
      </c>
      <c r="N840">
        <v>38</v>
      </c>
      <c r="O840" t="b">
        <v>1</v>
      </c>
      <c r="P840" t="s">
        <v>8276</v>
      </c>
      <c r="Q840">
        <f>D840/E840*100</f>
        <v>98.76543209876543</v>
      </c>
      <c r="R840">
        <f>E840/N840</f>
        <v>53.289473684210527</v>
      </c>
      <c r="S840" t="str">
        <f>LEFT(P840,FIND("/",P840)-1)</f>
        <v>music</v>
      </c>
      <c r="T840" t="str">
        <f>RIGHT(P840,LEN(P840)-FIND("/",P840))</f>
        <v>rock</v>
      </c>
    </row>
    <row r="841" spans="1:20" ht="44.25" hidden="1" x14ac:dyDescent="0.7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 s="9">
        <f>(((I841/60)/60)/24)+DATE(1970,1,1)</f>
        <v>41894.76866898148</v>
      </c>
      <c r="K841">
        <v>1407954413</v>
      </c>
      <c r="L841" s="9">
        <f>(((K841/60)/60)/24)+DATE(1970,1,1)</f>
        <v>41864.76866898148</v>
      </c>
      <c r="M841" t="b">
        <v>0</v>
      </c>
      <c r="N841">
        <v>22</v>
      </c>
      <c r="O841" t="b">
        <v>1</v>
      </c>
      <c r="P841" t="s">
        <v>8276</v>
      </c>
      <c r="Q841">
        <f>D841/E841*100</f>
        <v>100</v>
      </c>
      <c r="R841">
        <f>E841/N841</f>
        <v>136.36363636363637</v>
      </c>
      <c r="S841" t="str">
        <f>LEFT(P841,FIND("/",P841)-1)</f>
        <v>music</v>
      </c>
      <c r="T841" t="str">
        <f>RIGHT(P841,LEN(P841)-FIND("/",P841))</f>
        <v>rock</v>
      </c>
    </row>
    <row r="842" spans="1:20" ht="59" hidden="1" x14ac:dyDescent="0.7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 s="9">
        <f>(((I842/60)/60)/24)+DATE(1970,1,1)</f>
        <v>40893.242141203707</v>
      </c>
      <c r="K842">
        <v>1318826921</v>
      </c>
      <c r="L842" s="9">
        <f>(((K842/60)/60)/24)+DATE(1970,1,1)</f>
        <v>40833.200474537036</v>
      </c>
      <c r="M842" t="b">
        <v>0</v>
      </c>
      <c r="N842">
        <v>149</v>
      </c>
      <c r="O842" t="b">
        <v>1</v>
      </c>
      <c r="P842" t="s">
        <v>8276</v>
      </c>
      <c r="Q842">
        <f>D842/E842*100</f>
        <v>91.955706730888593</v>
      </c>
      <c r="R842">
        <f>E842/N842</f>
        <v>40.547315436241611</v>
      </c>
      <c r="S842" t="str">
        <f>LEFT(P842,FIND("/",P842)-1)</f>
        <v>music</v>
      </c>
      <c r="T842" t="str">
        <f>RIGHT(P842,LEN(P842)-FIND("/",P842))</f>
        <v>rock</v>
      </c>
    </row>
    <row r="843" spans="1:20" ht="29.5" hidden="1" x14ac:dyDescent="0.7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 s="9">
        <f>(((I843/60)/60)/24)+DATE(1970,1,1)</f>
        <v>40808.770011574074</v>
      </c>
      <c r="K843">
        <v>1314124129</v>
      </c>
      <c r="L843" s="9">
        <f>(((K843/60)/60)/24)+DATE(1970,1,1)</f>
        <v>40778.770011574074</v>
      </c>
      <c r="M843" t="b">
        <v>0</v>
      </c>
      <c r="N843">
        <v>56</v>
      </c>
      <c r="O843" t="b">
        <v>1</v>
      </c>
      <c r="P843" t="s">
        <v>8276</v>
      </c>
      <c r="Q843">
        <f>D843/E843*100</f>
        <v>75.853350189633375</v>
      </c>
      <c r="R843">
        <f>E843/N843</f>
        <v>70.625</v>
      </c>
      <c r="S843" t="str">
        <f>LEFT(P843,FIND("/",P843)-1)</f>
        <v>music</v>
      </c>
      <c r="T843" t="str">
        <f>RIGHT(P843,LEN(P843)-FIND("/",P843))</f>
        <v>rock</v>
      </c>
    </row>
    <row r="844" spans="1:20" ht="44.25" hidden="1" x14ac:dyDescent="0.7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 s="9">
        <f>(((I844/60)/60)/24)+DATE(1970,1,1)</f>
        <v>41676.709305555552</v>
      </c>
      <c r="K844">
        <v>1389891684</v>
      </c>
      <c r="L844" s="9">
        <f>(((K844/60)/60)/24)+DATE(1970,1,1)</f>
        <v>41655.709305555552</v>
      </c>
      <c r="M844" t="b">
        <v>0</v>
      </c>
      <c r="N844">
        <v>19</v>
      </c>
      <c r="O844" t="b">
        <v>1</v>
      </c>
      <c r="P844" t="s">
        <v>8276</v>
      </c>
      <c r="Q844">
        <f>D844/E844*100</f>
        <v>74.925074925074924</v>
      </c>
      <c r="R844">
        <f>E844/N844</f>
        <v>52.684210526315788</v>
      </c>
      <c r="S844" t="str">
        <f>LEFT(P844,FIND("/",P844)-1)</f>
        <v>music</v>
      </c>
      <c r="T844" t="str">
        <f>RIGHT(P844,LEN(P844)-FIND("/",P844))</f>
        <v>rock</v>
      </c>
    </row>
    <row r="845" spans="1:20" ht="44.25" hidden="1" x14ac:dyDescent="0.7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 s="9">
        <f>(((I845/60)/60)/24)+DATE(1970,1,1)</f>
        <v>42073.110983796301</v>
      </c>
      <c r="K845">
        <v>1423366789</v>
      </c>
      <c r="L845" s="9">
        <f>(((K845/60)/60)/24)+DATE(1970,1,1)</f>
        <v>42043.152650462958</v>
      </c>
      <c r="M845" t="b">
        <v>0</v>
      </c>
      <c r="N845">
        <v>70</v>
      </c>
      <c r="O845" t="b">
        <v>1</v>
      </c>
      <c r="P845" t="s">
        <v>8279</v>
      </c>
      <c r="Q845">
        <f>D845/E845*100</f>
        <v>57.909076958267825</v>
      </c>
      <c r="R845">
        <f>E845/N845</f>
        <v>49.338428571428572</v>
      </c>
      <c r="S845" t="str">
        <f>LEFT(P845,FIND("/",P845)-1)</f>
        <v>music</v>
      </c>
      <c r="T845" t="str">
        <f>RIGHT(P845,LEN(P845)-FIND("/",P845))</f>
        <v>indie rock</v>
      </c>
    </row>
    <row r="846" spans="1:20" ht="59" hidden="1" x14ac:dyDescent="0.7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 s="9">
        <f>(((I846/60)/60)/24)+DATE(1970,1,1)</f>
        <v>41100.991666666669</v>
      </c>
      <c r="K846">
        <v>1339109212</v>
      </c>
      <c r="L846" s="9">
        <f>(((K846/60)/60)/24)+DATE(1970,1,1)</f>
        <v>41067.949212962965</v>
      </c>
      <c r="M846" t="b">
        <v>0</v>
      </c>
      <c r="N846">
        <v>81</v>
      </c>
      <c r="O846" t="b">
        <v>1</v>
      </c>
      <c r="P846" t="s">
        <v>8279</v>
      </c>
      <c r="Q846">
        <f>D846/E846*100</f>
        <v>99.112426035502949</v>
      </c>
      <c r="R846">
        <f>E846/N846</f>
        <v>41.728395061728392</v>
      </c>
      <c r="S846" t="str">
        <f>LEFT(P846,FIND("/",P846)-1)</f>
        <v>music</v>
      </c>
      <c r="T846" t="str">
        <f>RIGHT(P846,LEN(P846)-FIND("/",P846))</f>
        <v>indie rock</v>
      </c>
    </row>
    <row r="847" spans="1:20" ht="44.25" hidden="1" x14ac:dyDescent="0.7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 s="9">
        <f>(((I847/60)/60)/24)+DATE(1970,1,1)</f>
        <v>41007.906342592592</v>
      </c>
      <c r="K847">
        <v>1331333108</v>
      </c>
      <c r="L847" s="9">
        <f>(((K847/60)/60)/24)+DATE(1970,1,1)</f>
        <v>40977.948009259257</v>
      </c>
      <c r="M847" t="b">
        <v>0</v>
      </c>
      <c r="N847">
        <v>32</v>
      </c>
      <c r="O847" t="b">
        <v>1</v>
      </c>
      <c r="P847" t="s">
        <v>8279</v>
      </c>
      <c r="Q847">
        <f>D847/E847*100</f>
        <v>95.415472779369622</v>
      </c>
      <c r="R847">
        <f>E847/N847</f>
        <v>32.71875</v>
      </c>
      <c r="S847" t="str">
        <f>LEFT(P847,FIND("/",P847)-1)</f>
        <v>music</v>
      </c>
      <c r="T847" t="str">
        <f>RIGHT(P847,LEN(P847)-FIND("/",P847))</f>
        <v>indie rock</v>
      </c>
    </row>
    <row r="848" spans="1:20" ht="44.25" hidden="1" x14ac:dyDescent="0.7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 s="9">
        <f>(((I848/60)/60)/24)+DATE(1970,1,1)</f>
        <v>41240.5</v>
      </c>
      <c r="K848">
        <v>1350967535</v>
      </c>
      <c r="L848" s="9">
        <f>(((K848/60)/60)/24)+DATE(1970,1,1)</f>
        <v>41205.198321759257</v>
      </c>
      <c r="M848" t="b">
        <v>0</v>
      </c>
      <c r="N848">
        <v>26</v>
      </c>
      <c r="O848" t="b">
        <v>1</v>
      </c>
      <c r="P848" t="s">
        <v>8279</v>
      </c>
      <c r="Q848">
        <f>D848/E848*100</f>
        <v>74.019245003700959</v>
      </c>
      <c r="R848">
        <f>E848/N848</f>
        <v>51.96153846153846</v>
      </c>
      <c r="S848" t="str">
        <f>LEFT(P848,FIND("/",P848)-1)</f>
        <v>music</v>
      </c>
      <c r="T848" t="str">
        <f>RIGHT(P848,LEN(P848)-FIND("/",P848))</f>
        <v>indie rock</v>
      </c>
    </row>
    <row r="849" spans="1:20" ht="44.25" hidden="1" x14ac:dyDescent="0.7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 s="9">
        <f>(((I849/60)/60)/24)+DATE(1970,1,1)</f>
        <v>41131.916666666664</v>
      </c>
      <c r="K849">
        <v>1341800110</v>
      </c>
      <c r="L849" s="9">
        <f>(((K849/60)/60)/24)+DATE(1970,1,1)</f>
        <v>41099.093865740739</v>
      </c>
      <c r="M849" t="b">
        <v>0</v>
      </c>
      <c r="N849">
        <v>105</v>
      </c>
      <c r="O849" t="b">
        <v>1</v>
      </c>
      <c r="P849" t="s">
        <v>8279</v>
      </c>
      <c r="Q849">
        <f>D849/E849*100</f>
        <v>85.963923337091316</v>
      </c>
      <c r="R849">
        <f>E849/N849</f>
        <v>50.685714285714283</v>
      </c>
      <c r="S849" t="str">
        <f>LEFT(P849,FIND("/",P849)-1)</f>
        <v>music</v>
      </c>
      <c r="T849" t="str">
        <f>RIGHT(P849,LEN(P849)-FIND("/",P849))</f>
        <v>indie rock</v>
      </c>
    </row>
    <row r="850" spans="1:20" ht="44.25" hidden="1" x14ac:dyDescent="0.7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 s="9">
        <f>(((I850/60)/60)/24)+DATE(1970,1,1)</f>
        <v>41955.94835648148</v>
      </c>
      <c r="K850">
        <v>1413236738</v>
      </c>
      <c r="L850" s="9">
        <f>(((K850/60)/60)/24)+DATE(1970,1,1)</f>
        <v>41925.906689814816</v>
      </c>
      <c r="M850" t="b">
        <v>0</v>
      </c>
      <c r="N850">
        <v>29</v>
      </c>
      <c r="O850" t="b">
        <v>1</v>
      </c>
      <c r="P850" t="s">
        <v>8279</v>
      </c>
      <c r="Q850">
        <f>D850/E850*100</f>
        <v>97.959183673469383</v>
      </c>
      <c r="R850">
        <f>E850/N850</f>
        <v>42.241379310344826</v>
      </c>
      <c r="S850" t="str">
        <f>LEFT(P850,FIND("/",P850)-1)</f>
        <v>music</v>
      </c>
      <c r="T850" t="str">
        <f>RIGHT(P850,LEN(P850)-FIND("/",P850))</f>
        <v>indie rock</v>
      </c>
    </row>
    <row r="851" spans="1:20" ht="44.25" hidden="1" x14ac:dyDescent="0.7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 s="9">
        <f>(((I851/60)/60)/24)+DATE(1970,1,1)</f>
        <v>42341.895833333328</v>
      </c>
      <c r="K851">
        <v>1447614732</v>
      </c>
      <c r="L851" s="9">
        <f>(((K851/60)/60)/24)+DATE(1970,1,1)</f>
        <v>42323.800138888888</v>
      </c>
      <c r="M851" t="b">
        <v>0</v>
      </c>
      <c r="N851">
        <v>8</v>
      </c>
      <c r="O851" t="b">
        <v>1</v>
      </c>
      <c r="P851" t="s">
        <v>8279</v>
      </c>
      <c r="Q851">
        <f>D851/E851*100</f>
        <v>89.955022488755617</v>
      </c>
      <c r="R851">
        <f>E851/N851</f>
        <v>416.875</v>
      </c>
      <c r="S851" t="str">
        <f>LEFT(P851,FIND("/",P851)-1)</f>
        <v>music</v>
      </c>
      <c r="T851" t="str">
        <f>RIGHT(P851,LEN(P851)-FIND("/",P851))</f>
        <v>indie rock</v>
      </c>
    </row>
    <row r="852" spans="1:20" ht="59" hidden="1" x14ac:dyDescent="0.7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 s="9">
        <f>(((I852/60)/60)/24)+DATE(1970,1,1)</f>
        <v>40330.207638888889</v>
      </c>
      <c r="K852">
        <v>1272692732</v>
      </c>
      <c r="L852" s="9">
        <f>(((K852/60)/60)/24)+DATE(1970,1,1)</f>
        <v>40299.239953703705</v>
      </c>
      <c r="M852" t="b">
        <v>0</v>
      </c>
      <c r="N852">
        <v>89</v>
      </c>
      <c r="O852" t="b">
        <v>1</v>
      </c>
      <c r="P852" t="s">
        <v>8279</v>
      </c>
      <c r="Q852">
        <f>D852/E852*100</f>
        <v>60.211946050096344</v>
      </c>
      <c r="R852">
        <f>E852/N852</f>
        <v>46.651685393258425</v>
      </c>
      <c r="S852" t="str">
        <f>LEFT(P852,FIND("/",P852)-1)</f>
        <v>music</v>
      </c>
      <c r="T852" t="str">
        <f>RIGHT(P852,LEN(P852)-FIND("/",P852))</f>
        <v>indie rock</v>
      </c>
    </row>
    <row r="853" spans="1:20" ht="44.25" hidden="1" x14ac:dyDescent="0.7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 s="9">
        <f>(((I853/60)/60)/24)+DATE(1970,1,1)</f>
        <v>41344.751689814817</v>
      </c>
      <c r="K853">
        <v>1359140546</v>
      </c>
      <c r="L853" s="9">
        <f>(((K853/60)/60)/24)+DATE(1970,1,1)</f>
        <v>41299.793356481481</v>
      </c>
      <c r="M853" t="b">
        <v>0</v>
      </c>
      <c r="N853">
        <v>44</v>
      </c>
      <c r="O853" t="b">
        <v>1</v>
      </c>
      <c r="P853" t="s">
        <v>8279</v>
      </c>
      <c r="Q853">
        <f>D853/E853*100</f>
        <v>93.808630393996253</v>
      </c>
      <c r="R853">
        <f>E853/N853</f>
        <v>48.454545454545453</v>
      </c>
      <c r="S853" t="str">
        <f>LEFT(P853,FIND("/",P853)-1)</f>
        <v>music</v>
      </c>
      <c r="T853" t="str">
        <f>RIGHT(P853,LEN(P853)-FIND("/",P853))</f>
        <v>indie rock</v>
      </c>
    </row>
    <row r="854" spans="1:20" ht="44.25" hidden="1" x14ac:dyDescent="0.7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 s="9">
        <f>(((I854/60)/60)/24)+DATE(1970,1,1)</f>
        <v>41258.786203703705</v>
      </c>
      <c r="K854">
        <v>1353005528</v>
      </c>
      <c r="L854" s="9">
        <f>(((K854/60)/60)/24)+DATE(1970,1,1)</f>
        <v>41228.786203703705</v>
      </c>
      <c r="M854" t="b">
        <v>0</v>
      </c>
      <c r="N854">
        <v>246</v>
      </c>
      <c r="O854" t="b">
        <v>1</v>
      </c>
      <c r="P854" t="s">
        <v>8279</v>
      </c>
      <c r="Q854">
        <f>D854/E854*100</f>
        <v>69.163746899879129</v>
      </c>
      <c r="R854">
        <f>E854/N854</f>
        <v>70.5289837398374</v>
      </c>
      <c r="S854" t="str">
        <f>LEFT(P854,FIND("/",P854)-1)</f>
        <v>music</v>
      </c>
      <c r="T854" t="str">
        <f>RIGHT(P854,LEN(P854)-FIND("/",P854))</f>
        <v>indie rock</v>
      </c>
    </row>
    <row r="855" spans="1:20" ht="59" hidden="1" x14ac:dyDescent="0.7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 s="9">
        <f>(((I855/60)/60)/24)+DATE(1970,1,1)</f>
        <v>40381.25</v>
      </c>
      <c r="K855">
        <v>1275851354</v>
      </c>
      <c r="L855" s="9">
        <f>(((K855/60)/60)/24)+DATE(1970,1,1)</f>
        <v>40335.798078703701</v>
      </c>
      <c r="M855" t="b">
        <v>0</v>
      </c>
      <c r="N855">
        <v>120</v>
      </c>
      <c r="O855" t="b">
        <v>1</v>
      </c>
      <c r="P855" t="s">
        <v>8279</v>
      </c>
      <c r="Q855">
        <f>D855/E855*100</f>
        <v>94.741828517290386</v>
      </c>
      <c r="R855">
        <f>E855/N855</f>
        <v>87.958333333333329</v>
      </c>
      <c r="S855" t="str">
        <f>LEFT(P855,FIND("/",P855)-1)</f>
        <v>music</v>
      </c>
      <c r="T855" t="str">
        <f>RIGHT(P855,LEN(P855)-FIND("/",P855))</f>
        <v>indie rock</v>
      </c>
    </row>
    <row r="856" spans="1:20" ht="44.25" hidden="1" x14ac:dyDescent="0.7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 s="9">
        <f>(((I856/60)/60)/24)+DATE(1970,1,1)</f>
        <v>40701.637511574074</v>
      </c>
      <c r="K856">
        <v>1304867881</v>
      </c>
      <c r="L856" s="9">
        <f>(((K856/60)/60)/24)+DATE(1970,1,1)</f>
        <v>40671.637511574074</v>
      </c>
      <c r="M856" t="b">
        <v>0</v>
      </c>
      <c r="N856">
        <v>26</v>
      </c>
      <c r="O856" t="b">
        <v>1</v>
      </c>
      <c r="P856" t="s">
        <v>8279</v>
      </c>
      <c r="Q856">
        <f>D856/E856*100</f>
        <v>73.206442166910691</v>
      </c>
      <c r="R856">
        <f>E856/N856</f>
        <v>26.26923076923077</v>
      </c>
      <c r="S856" t="str">
        <f>LEFT(P856,FIND("/",P856)-1)</f>
        <v>music</v>
      </c>
      <c r="T856" t="str">
        <f>RIGHT(P856,LEN(P856)-FIND("/",P856))</f>
        <v>indie rock</v>
      </c>
    </row>
    <row r="857" spans="1:20" ht="44.25" hidden="1" x14ac:dyDescent="0.7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 s="9">
        <f>(((I857/60)/60)/24)+DATE(1970,1,1)</f>
        <v>40649.165972222225</v>
      </c>
      <c r="K857">
        <v>1301524585</v>
      </c>
      <c r="L857" s="9">
        <f>(((K857/60)/60)/24)+DATE(1970,1,1)</f>
        <v>40632.94195601852</v>
      </c>
      <c r="M857" t="b">
        <v>0</v>
      </c>
      <c r="N857">
        <v>45</v>
      </c>
      <c r="O857" t="b">
        <v>1</v>
      </c>
      <c r="P857" t="s">
        <v>8279</v>
      </c>
      <c r="Q857">
        <f>D857/E857*100</f>
        <v>96.15384615384616</v>
      </c>
      <c r="R857">
        <f>E857/N857</f>
        <v>57.777777777777779</v>
      </c>
      <c r="S857" t="str">
        <f>LEFT(P857,FIND("/",P857)-1)</f>
        <v>music</v>
      </c>
      <c r="T857" t="str">
        <f>RIGHT(P857,LEN(P857)-FIND("/",P857))</f>
        <v>indie rock</v>
      </c>
    </row>
    <row r="858" spans="1:20" ht="29.5" hidden="1" x14ac:dyDescent="0.7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 s="9">
        <f>(((I858/60)/60)/24)+DATE(1970,1,1)</f>
        <v>40951.904895833337</v>
      </c>
      <c r="K858">
        <v>1326404583</v>
      </c>
      <c r="L858" s="9">
        <f>(((K858/60)/60)/24)+DATE(1970,1,1)</f>
        <v>40920.904895833337</v>
      </c>
      <c r="M858" t="b">
        <v>0</v>
      </c>
      <c r="N858">
        <v>20</v>
      </c>
      <c r="O858" t="b">
        <v>1</v>
      </c>
      <c r="P858" t="s">
        <v>8279</v>
      </c>
      <c r="Q858">
        <f>D858/E858*100</f>
        <v>87.336244541484717</v>
      </c>
      <c r="R858">
        <f>E858/N858</f>
        <v>57.25</v>
      </c>
      <c r="S858" t="str">
        <f>LEFT(P858,FIND("/",P858)-1)</f>
        <v>music</v>
      </c>
      <c r="T858" t="str">
        <f>RIGHT(P858,LEN(P858)-FIND("/",P858))</f>
        <v>indie rock</v>
      </c>
    </row>
    <row r="859" spans="1:20" ht="59" hidden="1" x14ac:dyDescent="0.7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 s="9">
        <f>(((I859/60)/60)/24)+DATE(1970,1,1)</f>
        <v>42297.746782407412</v>
      </c>
      <c r="K859">
        <v>1442771722</v>
      </c>
      <c r="L859" s="9">
        <f>(((K859/60)/60)/24)+DATE(1970,1,1)</f>
        <v>42267.746782407412</v>
      </c>
      <c r="M859" t="b">
        <v>0</v>
      </c>
      <c r="N859">
        <v>47</v>
      </c>
      <c r="O859" t="b">
        <v>1</v>
      </c>
      <c r="P859" t="s">
        <v>8279</v>
      </c>
      <c r="Q859">
        <f>D859/E859*100</f>
        <v>98.309492847854358</v>
      </c>
      <c r="R859">
        <f>E859/N859</f>
        <v>196.34042553191489</v>
      </c>
      <c r="S859" t="str">
        <f>LEFT(P859,FIND("/",P859)-1)</f>
        <v>music</v>
      </c>
      <c r="T859" t="str">
        <f>RIGHT(P859,LEN(P859)-FIND("/",P859))</f>
        <v>indie rock</v>
      </c>
    </row>
    <row r="860" spans="1:20" ht="44.25" hidden="1" x14ac:dyDescent="0.7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 s="9">
        <f>(((I860/60)/60)/24)+DATE(1970,1,1)</f>
        <v>41011.710243055553</v>
      </c>
      <c r="K860">
        <v>1331658165</v>
      </c>
      <c r="L860" s="9">
        <f>(((K860/60)/60)/24)+DATE(1970,1,1)</f>
        <v>40981.710243055553</v>
      </c>
      <c r="M860" t="b">
        <v>0</v>
      </c>
      <c r="N860">
        <v>13</v>
      </c>
      <c r="O860" t="b">
        <v>1</v>
      </c>
      <c r="P860" t="s">
        <v>8279</v>
      </c>
      <c r="Q860">
        <f>D860/E860*100</f>
        <v>80.679785330948121</v>
      </c>
      <c r="R860">
        <f>E860/N860</f>
        <v>43</v>
      </c>
      <c r="S860" t="str">
        <f>LEFT(P860,FIND("/",P860)-1)</f>
        <v>music</v>
      </c>
      <c r="T860" t="str">
        <f>RIGHT(P860,LEN(P860)-FIND("/",P860))</f>
        <v>indie rock</v>
      </c>
    </row>
    <row r="861" spans="1:20" ht="44.25" hidden="1" x14ac:dyDescent="0.7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 s="9">
        <f>(((I861/60)/60)/24)+DATE(1970,1,1)</f>
        <v>41702.875</v>
      </c>
      <c r="K861">
        <v>1392040806</v>
      </c>
      <c r="L861" s="9">
        <f>(((K861/60)/60)/24)+DATE(1970,1,1)</f>
        <v>41680.583402777782</v>
      </c>
      <c r="M861" t="b">
        <v>0</v>
      </c>
      <c r="N861">
        <v>183</v>
      </c>
      <c r="O861" t="b">
        <v>1</v>
      </c>
      <c r="P861" t="s">
        <v>8279</v>
      </c>
      <c r="Q861">
        <f>D861/E861*100</f>
        <v>97.602213341530899</v>
      </c>
      <c r="R861">
        <f>E861/N861</f>
        <v>35.551912568306008</v>
      </c>
      <c r="S861" t="str">
        <f>LEFT(P861,FIND("/",P861)-1)</f>
        <v>music</v>
      </c>
      <c r="T861" t="str">
        <f>RIGHT(P861,LEN(P861)-FIND("/",P861))</f>
        <v>indie rock</v>
      </c>
    </row>
    <row r="862" spans="1:20" ht="44.25" hidden="1" x14ac:dyDescent="0.7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 s="9">
        <f>(((I862/60)/60)/24)+DATE(1970,1,1)</f>
        <v>42401.75</v>
      </c>
      <c r="K862">
        <v>1451277473</v>
      </c>
      <c r="L862" s="9">
        <f>(((K862/60)/60)/24)+DATE(1970,1,1)</f>
        <v>42366.192974537036</v>
      </c>
      <c r="M862" t="b">
        <v>0</v>
      </c>
      <c r="N862">
        <v>21</v>
      </c>
      <c r="O862" t="b">
        <v>1</v>
      </c>
      <c r="P862" t="s">
        <v>8279</v>
      </c>
      <c r="Q862">
        <f>D862/E862*100</f>
        <v>69.20415224913495</v>
      </c>
      <c r="R862">
        <f>E862/N862</f>
        <v>68.80952380952381</v>
      </c>
      <c r="S862" t="str">
        <f>LEFT(P862,FIND("/",P862)-1)</f>
        <v>music</v>
      </c>
      <c r="T862" t="str">
        <f>RIGHT(P862,LEN(P862)-FIND("/",P862))</f>
        <v>indie rock</v>
      </c>
    </row>
    <row r="863" spans="1:20" ht="44.25" hidden="1" x14ac:dyDescent="0.7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 s="9">
        <f>(((I863/60)/60)/24)+DATE(1970,1,1)</f>
        <v>42088.90006944444</v>
      </c>
      <c r="K863">
        <v>1424730966</v>
      </c>
      <c r="L863" s="9">
        <f>(((K863/60)/60)/24)+DATE(1970,1,1)</f>
        <v>42058.941736111112</v>
      </c>
      <c r="M863" t="b">
        <v>0</v>
      </c>
      <c r="N863">
        <v>42</v>
      </c>
      <c r="O863" t="b">
        <v>1</v>
      </c>
      <c r="P863" t="s">
        <v>8279</v>
      </c>
      <c r="Q863">
        <f>D863/E863*100</f>
        <v>75</v>
      </c>
      <c r="R863">
        <f>E863/N863</f>
        <v>28.571428571428573</v>
      </c>
      <c r="S863" t="str">
        <f>LEFT(P863,FIND("/",P863)-1)</f>
        <v>music</v>
      </c>
      <c r="T863" t="str">
        <f>RIGHT(P863,LEN(P863)-FIND("/",P863))</f>
        <v>indie rock</v>
      </c>
    </row>
    <row r="864" spans="1:20" ht="44.25" hidden="1" x14ac:dyDescent="0.7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 s="9">
        <f>(((I864/60)/60)/24)+DATE(1970,1,1)</f>
        <v>41188.415972222225</v>
      </c>
      <c r="K864">
        <v>1347137731</v>
      </c>
      <c r="L864" s="9">
        <f>(((K864/60)/60)/24)+DATE(1970,1,1)</f>
        <v>41160.871886574074</v>
      </c>
      <c r="M864" t="b">
        <v>0</v>
      </c>
      <c r="N864">
        <v>54</v>
      </c>
      <c r="O864" t="b">
        <v>1</v>
      </c>
      <c r="P864" t="s">
        <v>8279</v>
      </c>
      <c r="Q864">
        <f>D864/E864*100</f>
        <v>91.437433022080299</v>
      </c>
      <c r="R864">
        <f>E864/N864</f>
        <v>50.631666666666668</v>
      </c>
      <c r="S864" t="str">
        <f>LEFT(P864,FIND("/",P864)-1)</f>
        <v>music</v>
      </c>
      <c r="T864" t="str">
        <f>RIGHT(P864,LEN(P864)-FIND("/",P864))</f>
        <v>indie rock</v>
      </c>
    </row>
    <row r="865" spans="1:20" ht="29.5" hidden="1" x14ac:dyDescent="0.7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 s="9">
        <f>(((I865/60)/60)/24)+DATE(1970,1,1)</f>
        <v>41104.221562500003</v>
      </c>
      <c r="K865">
        <v>1339651143</v>
      </c>
      <c r="L865" s="9">
        <f>(((K865/60)/60)/24)+DATE(1970,1,1)</f>
        <v>41074.221562500003</v>
      </c>
      <c r="M865" t="b">
        <v>0</v>
      </c>
      <c r="N865">
        <v>38</v>
      </c>
      <c r="O865" t="b">
        <v>1</v>
      </c>
      <c r="P865" t="s">
        <v>8279</v>
      </c>
      <c r="Q865">
        <f>D865/E865*100</f>
        <v>73.099415204678365</v>
      </c>
      <c r="R865">
        <f>E865/N865</f>
        <v>54</v>
      </c>
      <c r="S865" t="str">
        <f>LEFT(P865,FIND("/",P865)-1)</f>
        <v>music</v>
      </c>
      <c r="T865" t="str">
        <f>RIGHT(P865,LEN(P865)-FIND("/",P865))</f>
        <v>indie rock</v>
      </c>
    </row>
    <row r="866" spans="1:20" ht="44.25" hidden="1" x14ac:dyDescent="0.7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 s="9">
        <f>(((I866/60)/60)/24)+DATE(1970,1,1)</f>
        <v>41620.255868055552</v>
      </c>
      <c r="K866">
        <v>1384236507</v>
      </c>
      <c r="L866" s="9">
        <f>(((K866/60)/60)/24)+DATE(1970,1,1)</f>
        <v>41590.255868055552</v>
      </c>
      <c r="M866" t="b">
        <v>0</v>
      </c>
      <c r="N866">
        <v>64</v>
      </c>
      <c r="O866" t="b">
        <v>1</v>
      </c>
      <c r="P866" t="s">
        <v>8279</v>
      </c>
      <c r="Q866">
        <f>D866/E866*100</f>
        <v>86.542622241453913</v>
      </c>
      <c r="R866">
        <f>E866/N866</f>
        <v>36.109375</v>
      </c>
      <c r="S866" t="str">
        <f>LEFT(P866,FIND("/",P866)-1)</f>
        <v>music</v>
      </c>
      <c r="T866" t="str">
        <f>RIGHT(P866,LEN(P866)-FIND("/",P866))</f>
        <v>indie rock</v>
      </c>
    </row>
    <row r="867" spans="1:20" ht="44.25" hidden="1" x14ac:dyDescent="0.7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 s="9">
        <f>(((I867/60)/60)/24)+DATE(1970,1,1)</f>
        <v>40813.207638888889</v>
      </c>
      <c r="K867">
        <v>1313612532</v>
      </c>
      <c r="L867" s="9">
        <f>(((K867/60)/60)/24)+DATE(1970,1,1)</f>
        <v>40772.848749999997</v>
      </c>
      <c r="M867" t="b">
        <v>0</v>
      </c>
      <c r="N867">
        <v>13</v>
      </c>
      <c r="O867" t="b">
        <v>1</v>
      </c>
      <c r="P867" t="s">
        <v>8279</v>
      </c>
      <c r="Q867">
        <f>D867/E867*100</f>
        <v>41.528239202657808</v>
      </c>
      <c r="R867">
        <f>E867/N867</f>
        <v>23.153846153846153</v>
      </c>
      <c r="S867" t="str">
        <f>LEFT(P867,FIND("/",P867)-1)</f>
        <v>music</v>
      </c>
      <c r="T867" t="str">
        <f>RIGHT(P867,LEN(P867)-FIND("/",P867))</f>
        <v>indie rock</v>
      </c>
    </row>
    <row r="868" spans="1:20" ht="59" hidden="1" x14ac:dyDescent="0.7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 s="9">
        <f>(((I868/60)/60)/24)+DATE(1970,1,1)</f>
        <v>41654.814583333333</v>
      </c>
      <c r="K868">
        <v>1387390555</v>
      </c>
      <c r="L868" s="9">
        <f>(((K868/60)/60)/24)+DATE(1970,1,1)</f>
        <v>41626.761053240742</v>
      </c>
      <c r="M868" t="b">
        <v>0</v>
      </c>
      <c r="N868">
        <v>33</v>
      </c>
      <c r="O868" t="b">
        <v>1</v>
      </c>
      <c r="P868" t="s">
        <v>8279</v>
      </c>
      <c r="Q868">
        <f>D868/E868*100</f>
        <v>87.412587412587413</v>
      </c>
      <c r="R868">
        <f>E868/N868</f>
        <v>104</v>
      </c>
      <c r="S868" t="str">
        <f>LEFT(P868,FIND("/",P868)-1)</f>
        <v>music</v>
      </c>
      <c r="T868" t="str">
        <f>RIGHT(P868,LEN(P868)-FIND("/",P868))</f>
        <v>indie rock</v>
      </c>
    </row>
    <row r="869" spans="1:20" ht="44.25" hidden="1" x14ac:dyDescent="0.7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 s="9">
        <f>(((I869/60)/60)/24)+DATE(1970,1,1)</f>
        <v>41558</v>
      </c>
      <c r="K869">
        <v>1379540288</v>
      </c>
      <c r="L869" s="9">
        <f>(((K869/60)/60)/24)+DATE(1970,1,1)</f>
        <v>41535.90148148148</v>
      </c>
      <c r="M869" t="b">
        <v>0</v>
      </c>
      <c r="N869">
        <v>52</v>
      </c>
      <c r="O869" t="b">
        <v>1</v>
      </c>
      <c r="P869" t="s">
        <v>8279</v>
      </c>
      <c r="Q869">
        <f>D869/E869*100</f>
        <v>90.634441087613297</v>
      </c>
      <c r="R869">
        <f>E869/N869</f>
        <v>31.826923076923077</v>
      </c>
      <c r="S869" t="str">
        <f>LEFT(P869,FIND("/",P869)-1)</f>
        <v>music</v>
      </c>
      <c r="T869" t="str">
        <f>RIGHT(P869,LEN(P869)-FIND("/",P869))</f>
        <v>indie rock</v>
      </c>
    </row>
    <row r="870" spans="1:20" ht="59" hidden="1" x14ac:dyDescent="0.7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 s="9">
        <f>(((I870/60)/60)/24)+DATE(1970,1,1)</f>
        <v>40484.018055555556</v>
      </c>
      <c r="K870">
        <v>1286319256</v>
      </c>
      <c r="L870" s="9">
        <f>(((K870/60)/60)/24)+DATE(1970,1,1)</f>
        <v>40456.954351851848</v>
      </c>
      <c r="M870" t="b">
        <v>0</v>
      </c>
      <c r="N870">
        <v>107</v>
      </c>
      <c r="O870" t="b">
        <v>1</v>
      </c>
      <c r="P870" t="s">
        <v>8279</v>
      </c>
      <c r="Q870">
        <f>D870/E870*100</f>
        <v>51.182486035711726</v>
      </c>
      <c r="R870">
        <f>E870/N870</f>
        <v>27.3896261682243</v>
      </c>
      <c r="S870" t="str">
        <f>LEFT(P870,FIND("/",P870)-1)</f>
        <v>music</v>
      </c>
      <c r="T870" t="str">
        <f>RIGHT(P870,LEN(P870)-FIND("/",P870))</f>
        <v>indie rock</v>
      </c>
    </row>
    <row r="871" spans="1:20" hidden="1" x14ac:dyDescent="0.7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 s="9">
        <f>(((I871/60)/60)/24)+DATE(1970,1,1)</f>
        <v>40976.207638888889</v>
      </c>
      <c r="K871">
        <v>1329856839</v>
      </c>
      <c r="L871" s="9">
        <f>(((K871/60)/60)/24)+DATE(1970,1,1)</f>
        <v>40960.861562500002</v>
      </c>
      <c r="M871" t="b">
        <v>0</v>
      </c>
      <c r="N871">
        <v>11</v>
      </c>
      <c r="O871" t="b">
        <v>1</v>
      </c>
      <c r="P871" t="s">
        <v>8279</v>
      </c>
      <c r="Q871">
        <f>D871/E871*100</f>
        <v>96.774193548387103</v>
      </c>
      <c r="R871">
        <f>E871/N871</f>
        <v>56.363636363636367</v>
      </c>
      <c r="S871" t="str">
        <f>LEFT(P871,FIND("/",P871)-1)</f>
        <v>music</v>
      </c>
      <c r="T871" t="str">
        <f>RIGHT(P871,LEN(P871)-FIND("/",P871))</f>
        <v>indie rock</v>
      </c>
    </row>
    <row r="872" spans="1:20" ht="29.5" hidden="1" x14ac:dyDescent="0.7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 s="9">
        <f>(((I872/60)/60)/24)+DATE(1970,1,1)</f>
        <v>41401.648078703707</v>
      </c>
      <c r="K872">
        <v>1365348794</v>
      </c>
      <c r="L872" s="9">
        <f>(((K872/60)/60)/24)+DATE(1970,1,1)</f>
        <v>41371.648078703707</v>
      </c>
      <c r="M872" t="b">
        <v>0</v>
      </c>
      <c r="N872">
        <v>34</v>
      </c>
      <c r="O872" t="b">
        <v>1</v>
      </c>
      <c r="P872" t="s">
        <v>8279</v>
      </c>
      <c r="Q872">
        <f>D872/E872*100</f>
        <v>96.958174904942965</v>
      </c>
      <c r="R872">
        <f>E872/N872</f>
        <v>77.352941176470594</v>
      </c>
      <c r="S872" t="str">
        <f>LEFT(P872,FIND("/",P872)-1)</f>
        <v>music</v>
      </c>
      <c r="T872" t="str">
        <f>RIGHT(P872,LEN(P872)-FIND("/",P872))</f>
        <v>indie rock</v>
      </c>
    </row>
    <row r="873" spans="1:20" ht="44.25" hidden="1" x14ac:dyDescent="0.7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 s="9">
        <f>(((I873/60)/60)/24)+DATE(1970,1,1)</f>
        <v>40729.021597222221</v>
      </c>
      <c r="K873">
        <v>1306197066</v>
      </c>
      <c r="L873" s="9">
        <f>(((K873/60)/60)/24)+DATE(1970,1,1)</f>
        <v>40687.021597222221</v>
      </c>
      <c r="M873" t="b">
        <v>0</v>
      </c>
      <c r="N873">
        <v>75</v>
      </c>
      <c r="O873" t="b">
        <v>1</v>
      </c>
      <c r="P873" t="s">
        <v>8279</v>
      </c>
      <c r="Q873">
        <f>D873/E873*100</f>
        <v>99.688473520249218</v>
      </c>
      <c r="R873">
        <f>E873/N873</f>
        <v>42.8</v>
      </c>
      <c r="S873" t="str">
        <f>LEFT(P873,FIND("/",P873)-1)</f>
        <v>music</v>
      </c>
      <c r="T873" t="str">
        <f>RIGHT(P873,LEN(P873)-FIND("/",P873))</f>
        <v>indie rock</v>
      </c>
    </row>
    <row r="874" spans="1:20" ht="29.5" hidden="1" x14ac:dyDescent="0.7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 s="9">
        <f>(((I874/60)/60)/24)+DATE(1970,1,1)</f>
        <v>41462.558819444443</v>
      </c>
      <c r="K874">
        <v>1368019482</v>
      </c>
      <c r="L874" s="9">
        <f>(((K874/60)/60)/24)+DATE(1970,1,1)</f>
        <v>41402.558819444443</v>
      </c>
      <c r="M874" t="b">
        <v>0</v>
      </c>
      <c r="N874">
        <v>26</v>
      </c>
      <c r="O874" t="b">
        <v>1</v>
      </c>
      <c r="P874" t="s">
        <v>8279</v>
      </c>
      <c r="Q874">
        <f>D874/E874*100</f>
        <v>78.740157480314963</v>
      </c>
      <c r="R874">
        <f>E874/N874</f>
        <v>48.846153846153847</v>
      </c>
      <c r="S874" t="str">
        <f>LEFT(P874,FIND("/",P874)-1)</f>
        <v>music</v>
      </c>
      <c r="T874" t="str">
        <f>RIGHT(P874,LEN(P874)-FIND("/",P874))</f>
        <v>indie rock</v>
      </c>
    </row>
    <row r="875" spans="1:20" ht="44.25" hidden="1" x14ac:dyDescent="0.7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 s="9">
        <f>(((I875/60)/60)/24)+DATE(1970,1,1)</f>
        <v>41051.145833333336</v>
      </c>
      <c r="K875">
        <v>1336512309</v>
      </c>
      <c r="L875" s="9">
        <f>(((K875/60)/60)/24)+DATE(1970,1,1)</f>
        <v>41037.892465277779</v>
      </c>
      <c r="M875" t="b">
        <v>0</v>
      </c>
      <c r="N875">
        <v>50</v>
      </c>
      <c r="O875" t="b">
        <v>1</v>
      </c>
      <c r="P875" t="s">
        <v>8279</v>
      </c>
      <c r="Q875">
        <f>D875/E875*100</f>
        <v>82.918052089120323</v>
      </c>
      <c r="R875">
        <f>E875/N875</f>
        <v>48.240400000000001</v>
      </c>
      <c r="S875" t="str">
        <f>LEFT(P875,FIND("/",P875)-1)</f>
        <v>music</v>
      </c>
      <c r="T875" t="str">
        <f>RIGHT(P875,LEN(P875)-FIND("/",P875))</f>
        <v>indie rock</v>
      </c>
    </row>
    <row r="876" spans="1:20" ht="59" hidden="1" x14ac:dyDescent="0.7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 s="9">
        <f>(((I876/60)/60)/24)+DATE(1970,1,1)</f>
        <v>40932.809872685182</v>
      </c>
      <c r="K876">
        <v>1325618773</v>
      </c>
      <c r="L876" s="9">
        <f>(((K876/60)/60)/24)+DATE(1970,1,1)</f>
        <v>40911.809872685182</v>
      </c>
      <c r="M876" t="b">
        <v>0</v>
      </c>
      <c r="N876">
        <v>80</v>
      </c>
      <c r="O876" t="b">
        <v>1</v>
      </c>
      <c r="P876" t="s">
        <v>8279</v>
      </c>
      <c r="Q876">
        <f>D876/E876*100</f>
        <v>93.466263129784593</v>
      </c>
      <c r="R876">
        <f>E876/N876</f>
        <v>70.212500000000006</v>
      </c>
      <c r="S876" t="str">
        <f>LEFT(P876,FIND("/",P876)-1)</f>
        <v>music</v>
      </c>
      <c r="T876" t="str">
        <f>RIGHT(P876,LEN(P876)-FIND("/",P876))</f>
        <v>indie rock</v>
      </c>
    </row>
    <row r="877" spans="1:20" ht="44.25" hidden="1" x14ac:dyDescent="0.7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 s="9">
        <f>(((I877/60)/60)/24)+DATE(1970,1,1)</f>
        <v>41909.130868055552</v>
      </c>
      <c r="K877">
        <v>1409195307</v>
      </c>
      <c r="L877" s="9">
        <f>(((K877/60)/60)/24)+DATE(1970,1,1)</f>
        <v>41879.130868055552</v>
      </c>
      <c r="M877" t="b">
        <v>0</v>
      </c>
      <c r="N877">
        <v>110</v>
      </c>
      <c r="O877" t="b">
        <v>1</v>
      </c>
      <c r="P877" t="s">
        <v>8279</v>
      </c>
      <c r="Q877">
        <f>D877/E877*100</f>
        <v>57.993427411560027</v>
      </c>
      <c r="R877">
        <f>E877/N877</f>
        <v>94.054545454545448</v>
      </c>
      <c r="S877" t="str">
        <f>LEFT(P877,FIND("/",P877)-1)</f>
        <v>music</v>
      </c>
      <c r="T877" t="str">
        <f>RIGHT(P877,LEN(P877)-FIND("/",P877))</f>
        <v>indie rock</v>
      </c>
    </row>
    <row r="878" spans="1:20" ht="44.25" hidden="1" x14ac:dyDescent="0.7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 s="9">
        <f>(((I878/60)/60)/24)+DATE(1970,1,1)</f>
        <v>40902.208333333336</v>
      </c>
      <c r="K878">
        <v>1321649321</v>
      </c>
      <c r="L878" s="9">
        <f>(((K878/60)/60)/24)+DATE(1970,1,1)</f>
        <v>40865.867141203707</v>
      </c>
      <c r="M878" t="b">
        <v>0</v>
      </c>
      <c r="N878">
        <v>77</v>
      </c>
      <c r="O878" t="b">
        <v>1</v>
      </c>
      <c r="P878" t="s">
        <v>8279</v>
      </c>
      <c r="Q878">
        <f>D878/E878*100</f>
        <v>80.893059375505587</v>
      </c>
      <c r="R878">
        <f>E878/N878</f>
        <v>80.272727272727266</v>
      </c>
      <c r="S878" t="str">
        <f>LEFT(P878,FIND("/",P878)-1)</f>
        <v>music</v>
      </c>
      <c r="T878" t="str">
        <f>RIGHT(P878,LEN(P878)-FIND("/",P878))</f>
        <v>indie rock</v>
      </c>
    </row>
    <row r="879" spans="1:20" ht="44.25" hidden="1" x14ac:dyDescent="0.7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 s="9">
        <f>(((I879/60)/60)/24)+DATE(1970,1,1)</f>
        <v>41811.207638888889</v>
      </c>
      <c r="K879">
        <v>1400106171</v>
      </c>
      <c r="L879" s="9">
        <f>(((K879/60)/60)/24)+DATE(1970,1,1)</f>
        <v>41773.932534722226</v>
      </c>
      <c r="M879" t="b">
        <v>0</v>
      </c>
      <c r="N879">
        <v>50</v>
      </c>
      <c r="O879" t="b">
        <v>1</v>
      </c>
      <c r="P879" t="s">
        <v>8279</v>
      </c>
      <c r="Q879">
        <f>D879/E879*100</f>
        <v>92.250922509225092</v>
      </c>
      <c r="R879">
        <f>E879/N879</f>
        <v>54.2</v>
      </c>
      <c r="S879" t="str">
        <f>LEFT(P879,FIND("/",P879)-1)</f>
        <v>music</v>
      </c>
      <c r="T879" t="str">
        <f>RIGHT(P879,LEN(P879)-FIND("/",P879))</f>
        <v>indie rock</v>
      </c>
    </row>
    <row r="880" spans="1:20" ht="44.25" hidden="1" x14ac:dyDescent="0.7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 s="9">
        <f>(((I880/60)/60)/24)+DATE(1970,1,1)</f>
        <v>40883.249305555553</v>
      </c>
      <c r="K880">
        <v>1320528070</v>
      </c>
      <c r="L880" s="9">
        <f>(((K880/60)/60)/24)+DATE(1970,1,1)</f>
        <v>40852.889699074076</v>
      </c>
      <c r="M880" t="b">
        <v>0</v>
      </c>
      <c r="N880">
        <v>145</v>
      </c>
      <c r="O880" t="b">
        <v>1</v>
      </c>
      <c r="P880" t="s">
        <v>8279</v>
      </c>
      <c r="Q880">
        <f>D880/E880*100</f>
        <v>85.822078244560885</v>
      </c>
      <c r="R880">
        <f>E880/N880</f>
        <v>60.26903448275862</v>
      </c>
      <c r="S880" t="str">
        <f>LEFT(P880,FIND("/",P880)-1)</f>
        <v>music</v>
      </c>
      <c r="T880" t="str">
        <f>RIGHT(P880,LEN(P880)-FIND("/",P880))</f>
        <v>indie rock</v>
      </c>
    </row>
    <row r="881" spans="1:20" ht="44.25" hidden="1" x14ac:dyDescent="0.7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 s="9">
        <f>(((I881/60)/60)/24)+DATE(1970,1,1)</f>
        <v>41075.165972222225</v>
      </c>
      <c r="K881">
        <v>1338346281</v>
      </c>
      <c r="L881" s="9">
        <f>(((K881/60)/60)/24)+DATE(1970,1,1)</f>
        <v>41059.118993055556</v>
      </c>
      <c r="M881" t="b">
        <v>0</v>
      </c>
      <c r="N881">
        <v>29</v>
      </c>
      <c r="O881" t="b">
        <v>1</v>
      </c>
      <c r="P881" t="s">
        <v>8279</v>
      </c>
      <c r="Q881">
        <f>D881/E881*100</f>
        <v>53.405965446340353</v>
      </c>
      <c r="R881">
        <f>E881/N881</f>
        <v>38.740344827586206</v>
      </c>
      <c r="S881" t="str">
        <f>LEFT(P881,FIND("/",P881)-1)</f>
        <v>music</v>
      </c>
      <c r="T881" t="str">
        <f>RIGHT(P881,LEN(P881)-FIND("/",P881))</f>
        <v>indie rock</v>
      </c>
    </row>
    <row r="882" spans="1:20" ht="44.25" hidden="1" x14ac:dyDescent="0.7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 s="9">
        <f>(((I882/60)/60)/24)+DATE(1970,1,1)</f>
        <v>41457.208333333336</v>
      </c>
      <c r="K882">
        <v>1370067231</v>
      </c>
      <c r="L882" s="9">
        <f>(((K882/60)/60)/24)+DATE(1970,1,1)</f>
        <v>41426.259618055556</v>
      </c>
      <c r="M882" t="b">
        <v>0</v>
      </c>
      <c r="N882">
        <v>114</v>
      </c>
      <c r="O882" t="b">
        <v>1</v>
      </c>
      <c r="P882" t="s">
        <v>8279</v>
      </c>
      <c r="Q882">
        <f>D882/E882*100</f>
        <v>86.25646923519264</v>
      </c>
      <c r="R882">
        <f>E882/N882</f>
        <v>152.54385964912279</v>
      </c>
      <c r="S882" t="str">
        <f>LEFT(P882,FIND("/",P882)-1)</f>
        <v>music</v>
      </c>
      <c r="T882" t="str">
        <f>RIGHT(P882,LEN(P882)-FIND("/",P882))</f>
        <v>indie rock</v>
      </c>
    </row>
    <row r="883" spans="1:20" ht="59" hidden="1" x14ac:dyDescent="0.7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 s="9">
        <f>(((I883/60)/60)/24)+DATE(1970,1,1)</f>
        <v>41343.943379629629</v>
      </c>
      <c r="K883">
        <v>1360366708</v>
      </c>
      <c r="L883" s="9">
        <f>(((K883/60)/60)/24)+DATE(1970,1,1)</f>
        <v>41313.985046296293</v>
      </c>
      <c r="M883" t="b">
        <v>0</v>
      </c>
      <c r="N883">
        <v>96</v>
      </c>
      <c r="O883" t="b">
        <v>1</v>
      </c>
      <c r="P883" t="s">
        <v>8279</v>
      </c>
      <c r="Q883">
        <f>D883/E883*100</f>
        <v>90.334236675700083</v>
      </c>
      <c r="R883">
        <f>E883/N883</f>
        <v>115.3125</v>
      </c>
      <c r="S883" t="str">
        <f>LEFT(P883,FIND("/",P883)-1)</f>
        <v>music</v>
      </c>
      <c r="T883" t="str">
        <f>RIGHT(P883,LEN(P883)-FIND("/",P883))</f>
        <v>indie rock</v>
      </c>
    </row>
    <row r="884" spans="1:20" ht="44.25" hidden="1" x14ac:dyDescent="0.7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 s="9">
        <f>(((I884/60)/60)/24)+DATE(1970,1,1)</f>
        <v>40709.165972222225</v>
      </c>
      <c r="K884">
        <v>1304770233</v>
      </c>
      <c r="L884" s="9">
        <f>(((K884/60)/60)/24)+DATE(1970,1,1)</f>
        <v>40670.507326388892</v>
      </c>
      <c r="M884" t="b">
        <v>0</v>
      </c>
      <c r="N884">
        <v>31</v>
      </c>
      <c r="O884" t="b">
        <v>1</v>
      </c>
      <c r="P884" t="s">
        <v>8279</v>
      </c>
      <c r="Q884">
        <f>D884/E884*100</f>
        <v>58.505850585058504</v>
      </c>
      <c r="R884">
        <f>E884/N884</f>
        <v>35.838709677419352</v>
      </c>
      <c r="S884" t="str">
        <f>LEFT(P884,FIND("/",P884)-1)</f>
        <v>music</v>
      </c>
      <c r="T884" t="str">
        <f>RIGHT(P884,LEN(P884)-FIND("/",P884))</f>
        <v>indie rock</v>
      </c>
    </row>
    <row r="885" spans="1:20" ht="44.25" hidden="1" x14ac:dyDescent="0.7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 s="9">
        <f>(((I885/60)/60)/24)+DATE(1970,1,1)</f>
        <v>41774.290868055556</v>
      </c>
      <c r="K885">
        <v>1397545131</v>
      </c>
      <c r="L885" s="9">
        <f>(((K885/60)/60)/24)+DATE(1970,1,1)</f>
        <v>41744.290868055556</v>
      </c>
      <c r="M885" t="b">
        <v>1</v>
      </c>
      <c r="N885">
        <v>4883</v>
      </c>
      <c r="O885" t="b">
        <v>1</v>
      </c>
      <c r="P885" t="s">
        <v>8295</v>
      </c>
      <c r="Q885">
        <f>D885/E885*100</f>
        <v>79.29059906236013</v>
      </c>
      <c r="R885">
        <f>E885/N885</f>
        <v>64.570118779438872</v>
      </c>
      <c r="S885" t="str">
        <f>LEFT(P885,FIND("/",P885)-1)</f>
        <v>technology</v>
      </c>
      <c r="T885" t="str">
        <f>RIGHT(P885,LEN(P885)-FIND("/",P885))</f>
        <v>hardware</v>
      </c>
    </row>
    <row r="886" spans="1:20" ht="44.25" hidden="1" x14ac:dyDescent="0.7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 s="9">
        <f>(((I886/60)/60)/24)+DATE(1970,1,1)</f>
        <v>40728.828009259261</v>
      </c>
      <c r="K886">
        <v>1302033140</v>
      </c>
      <c r="L886" s="9">
        <f>(((K886/60)/60)/24)+DATE(1970,1,1)</f>
        <v>40638.828009259261</v>
      </c>
      <c r="M886" t="b">
        <v>1</v>
      </c>
      <c r="N886">
        <v>95</v>
      </c>
      <c r="O886" t="b">
        <v>1</v>
      </c>
      <c r="P886" t="s">
        <v>8295</v>
      </c>
      <c r="Q886">
        <f>D886/E886*100</f>
        <v>72.233284615995814</v>
      </c>
      <c r="R886">
        <f>E886/N886</f>
        <v>87.436000000000007</v>
      </c>
      <c r="S886" t="str">
        <f>LEFT(P886,FIND("/",P886)-1)</f>
        <v>technology</v>
      </c>
      <c r="T886" t="str">
        <f>RIGHT(P886,LEN(P886)-FIND("/",P886))</f>
        <v>hardware</v>
      </c>
    </row>
    <row r="887" spans="1:20" ht="44.25" hidden="1" x14ac:dyDescent="0.7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 s="9">
        <f>(((I887/60)/60)/24)+DATE(1970,1,1)</f>
        <v>42593.269861111112</v>
      </c>
      <c r="K887">
        <v>1467008916</v>
      </c>
      <c r="L887" s="9">
        <f>(((K887/60)/60)/24)+DATE(1970,1,1)</f>
        <v>42548.269861111112</v>
      </c>
      <c r="M887" t="b">
        <v>1</v>
      </c>
      <c r="N887">
        <v>2478</v>
      </c>
      <c r="O887" t="b">
        <v>1</v>
      </c>
      <c r="P887" t="s">
        <v>8295</v>
      </c>
      <c r="Q887">
        <f>D887/E887*100</f>
        <v>5.8642427796510779</v>
      </c>
      <c r="R887">
        <f>E887/N887</f>
        <v>68.815577078288939</v>
      </c>
      <c r="S887" t="str">
        <f>LEFT(P887,FIND("/",P887)-1)</f>
        <v>technology</v>
      </c>
      <c r="T887" t="str">
        <f>RIGHT(P887,LEN(P887)-FIND("/",P887))</f>
        <v>hardware</v>
      </c>
    </row>
    <row r="888" spans="1:20" ht="59" hidden="1" x14ac:dyDescent="0.7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 s="9">
        <f>(((I888/60)/60)/24)+DATE(1970,1,1)</f>
        <v>41760.584374999999</v>
      </c>
      <c r="K888">
        <v>1396360890</v>
      </c>
      <c r="L888" s="9">
        <f>(((K888/60)/60)/24)+DATE(1970,1,1)</f>
        <v>41730.584374999999</v>
      </c>
      <c r="M888" t="b">
        <v>1</v>
      </c>
      <c r="N888">
        <v>1789</v>
      </c>
      <c r="O888" t="b">
        <v>1</v>
      </c>
      <c r="P888" t="s">
        <v>8295</v>
      </c>
      <c r="Q888">
        <f>D888/E888*100</f>
        <v>12.689461592489362</v>
      </c>
      <c r="R888">
        <f>E888/N888</f>
        <v>176.200223588597</v>
      </c>
      <c r="S888" t="str">
        <f>LEFT(P888,FIND("/",P888)-1)</f>
        <v>technology</v>
      </c>
      <c r="T888" t="str">
        <f>RIGHT(P888,LEN(P888)-FIND("/",P888))</f>
        <v>hardware</v>
      </c>
    </row>
    <row r="889" spans="1:20" ht="44.25" hidden="1" x14ac:dyDescent="0.7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 s="9">
        <f>(((I889/60)/60)/24)+DATE(1970,1,1)</f>
        <v>42197.251828703709</v>
      </c>
      <c r="K889">
        <v>1433224958</v>
      </c>
      <c r="L889" s="9">
        <f>(((K889/60)/60)/24)+DATE(1970,1,1)</f>
        <v>42157.251828703709</v>
      </c>
      <c r="M889" t="b">
        <v>1</v>
      </c>
      <c r="N889">
        <v>680</v>
      </c>
      <c r="O889" t="b">
        <v>1</v>
      </c>
      <c r="P889" t="s">
        <v>8295</v>
      </c>
      <c r="Q889">
        <f>D889/E889*100</f>
        <v>28.734145934980376</v>
      </c>
      <c r="R889">
        <f>E889/N889</f>
        <v>511.79117647058825</v>
      </c>
      <c r="S889" t="str">
        <f>LEFT(P889,FIND("/",P889)-1)</f>
        <v>technology</v>
      </c>
      <c r="T889" t="str">
        <f>RIGHT(P889,LEN(P889)-FIND("/",P889))</f>
        <v>hardware</v>
      </c>
    </row>
    <row r="890" spans="1:20" ht="59" hidden="1" x14ac:dyDescent="0.7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 s="9">
        <f>(((I890/60)/60)/24)+DATE(1970,1,1)</f>
        <v>41749.108344907407</v>
      </c>
      <c r="K890">
        <v>1392780961</v>
      </c>
      <c r="L890" s="9">
        <f>(((K890/60)/60)/24)+DATE(1970,1,1)</f>
        <v>41689.150011574071</v>
      </c>
      <c r="M890" t="b">
        <v>1</v>
      </c>
      <c r="N890">
        <v>70</v>
      </c>
      <c r="O890" t="b">
        <v>1</v>
      </c>
      <c r="P890" t="s">
        <v>8295</v>
      </c>
      <c r="Q890">
        <f>D890/E890*100</f>
        <v>66.779449737334161</v>
      </c>
      <c r="R890">
        <f>E890/N890</f>
        <v>160.44285714285715</v>
      </c>
      <c r="S890" t="str">
        <f>LEFT(P890,FIND("/",P890)-1)</f>
        <v>technology</v>
      </c>
      <c r="T890" t="str">
        <f>RIGHT(P890,LEN(P890)-FIND("/",P890))</f>
        <v>hardware</v>
      </c>
    </row>
    <row r="891" spans="1:20" ht="59" hidden="1" x14ac:dyDescent="0.7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 s="9">
        <f>(((I891/60)/60)/24)+DATE(1970,1,1)</f>
        <v>40140.249305555553</v>
      </c>
      <c r="K891">
        <v>1255730520</v>
      </c>
      <c r="L891" s="9">
        <f>(((K891/60)/60)/24)+DATE(1970,1,1)</f>
        <v>40102.918055555558</v>
      </c>
      <c r="M891" t="b">
        <v>1</v>
      </c>
      <c r="N891">
        <v>23</v>
      </c>
      <c r="O891" t="b">
        <v>1</v>
      </c>
      <c r="P891" t="s">
        <v>8295</v>
      </c>
      <c r="Q891">
        <f>D891/E891*100</f>
        <v>99.370241097047455</v>
      </c>
      <c r="R891">
        <f>E891/N891</f>
        <v>35.003043478260871</v>
      </c>
      <c r="S891" t="str">
        <f>LEFT(P891,FIND("/",P891)-1)</f>
        <v>technology</v>
      </c>
      <c r="T891" t="str">
        <f>RIGHT(P891,LEN(P891)-FIND("/",P891))</f>
        <v>hardware</v>
      </c>
    </row>
    <row r="892" spans="1:20" ht="29.5" hidden="1" x14ac:dyDescent="0.7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 s="9">
        <f>(((I892/60)/60)/24)+DATE(1970,1,1)</f>
        <v>42527.709722222222</v>
      </c>
      <c r="K892">
        <v>1460557809</v>
      </c>
      <c r="L892" s="9">
        <f>(((K892/60)/60)/24)+DATE(1970,1,1)</f>
        <v>42473.604270833333</v>
      </c>
      <c r="M892" t="b">
        <v>1</v>
      </c>
      <c r="N892">
        <v>4245</v>
      </c>
      <c r="O892" t="b">
        <v>1</v>
      </c>
      <c r="P892" t="s">
        <v>8295</v>
      </c>
      <c r="Q892">
        <f>D892/E892*100</f>
        <v>12.496703994321498</v>
      </c>
      <c r="R892">
        <f>E892/N892</f>
        <v>188.50671378091872</v>
      </c>
      <c r="S892" t="str">
        <f>LEFT(P892,FIND("/",P892)-1)</f>
        <v>technology</v>
      </c>
      <c r="T892" t="str">
        <f>RIGHT(P892,LEN(P892)-FIND("/",P892))</f>
        <v>hardware</v>
      </c>
    </row>
    <row r="893" spans="1:20" ht="44.25" hidden="1" x14ac:dyDescent="0.7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 s="9">
        <f>(((I893/60)/60)/24)+DATE(1970,1,1)</f>
        <v>41830.423043981478</v>
      </c>
      <c r="K893">
        <v>1402394951</v>
      </c>
      <c r="L893" s="9">
        <f>(((K893/60)/60)/24)+DATE(1970,1,1)</f>
        <v>41800.423043981478</v>
      </c>
      <c r="M893" t="b">
        <v>1</v>
      </c>
      <c r="N893">
        <v>943</v>
      </c>
      <c r="O893" t="b">
        <v>1</v>
      </c>
      <c r="P893" t="s">
        <v>8295</v>
      </c>
      <c r="Q893">
        <f>D893/E893*100</f>
        <v>94.337308707522254</v>
      </c>
      <c r="R893">
        <f>E893/N893</f>
        <v>56.204984093319197</v>
      </c>
      <c r="S893" t="str">
        <f>LEFT(P893,FIND("/",P893)-1)</f>
        <v>technology</v>
      </c>
      <c r="T893" t="str">
        <f>RIGHT(P893,LEN(P893)-FIND("/",P893))</f>
        <v>hardware</v>
      </c>
    </row>
    <row r="894" spans="1:20" ht="44.25" hidden="1" x14ac:dyDescent="0.7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 s="9">
        <f>(((I894/60)/60)/24)+DATE(1970,1,1)</f>
        <v>40655.181400462963</v>
      </c>
      <c r="K894">
        <v>1300767673</v>
      </c>
      <c r="L894" s="9">
        <f>(((K894/60)/60)/24)+DATE(1970,1,1)</f>
        <v>40624.181400462963</v>
      </c>
      <c r="M894" t="b">
        <v>1</v>
      </c>
      <c r="N894">
        <v>1876</v>
      </c>
      <c r="O894" t="b">
        <v>1</v>
      </c>
      <c r="P894" t="s">
        <v>8295</v>
      </c>
      <c r="Q894">
        <f>D894/E894*100</f>
        <v>49.870668732420583</v>
      </c>
      <c r="R894">
        <f>E894/N894</f>
        <v>51.3054157782516</v>
      </c>
      <c r="S894" t="str">
        <f>LEFT(P894,FIND("/",P894)-1)</f>
        <v>technology</v>
      </c>
      <c r="T894" t="str">
        <f>RIGHT(P894,LEN(P894)-FIND("/",P894))</f>
        <v>hardware</v>
      </c>
    </row>
    <row r="895" spans="1:20" ht="44.25" hidden="1" x14ac:dyDescent="0.7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 s="9">
        <f>(((I895/60)/60)/24)+DATE(1970,1,1)</f>
        <v>42681.462233796294</v>
      </c>
      <c r="K895">
        <v>1475921137</v>
      </c>
      <c r="L895" s="9">
        <f>(((K895/60)/60)/24)+DATE(1970,1,1)</f>
        <v>42651.420567129629</v>
      </c>
      <c r="M895" t="b">
        <v>1</v>
      </c>
      <c r="N895">
        <v>834</v>
      </c>
      <c r="O895" t="b">
        <v>1</v>
      </c>
      <c r="P895" t="s">
        <v>8295</v>
      </c>
      <c r="Q895">
        <f>D895/E895*100</f>
        <v>47.071228182485733</v>
      </c>
      <c r="R895">
        <f>E895/N895</f>
        <v>127.36450839328538</v>
      </c>
      <c r="S895" t="str">
        <f>LEFT(P895,FIND("/",P895)-1)</f>
        <v>technology</v>
      </c>
      <c r="T895" t="str">
        <f>RIGHT(P895,LEN(P895)-FIND("/",P895))</f>
        <v>hardware</v>
      </c>
    </row>
    <row r="896" spans="1:20" ht="44.25" hidden="1" x14ac:dyDescent="0.7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 s="9">
        <f>(((I896/60)/60)/24)+DATE(1970,1,1)</f>
        <v>41563.60665509259</v>
      </c>
      <c r="K896">
        <v>1378737215</v>
      </c>
      <c r="L896" s="9">
        <f>(((K896/60)/60)/24)+DATE(1970,1,1)</f>
        <v>41526.60665509259</v>
      </c>
      <c r="M896" t="b">
        <v>1</v>
      </c>
      <c r="N896">
        <v>682</v>
      </c>
      <c r="O896" t="b">
        <v>1</v>
      </c>
      <c r="P896" t="s">
        <v>8295</v>
      </c>
      <c r="Q896">
        <f>D896/E896*100</f>
        <v>50.384846656598334</v>
      </c>
      <c r="R896">
        <f>E896/N896</f>
        <v>101.85532258064516</v>
      </c>
      <c r="S896" t="str">
        <f>LEFT(P896,FIND("/",P896)-1)</f>
        <v>technology</v>
      </c>
      <c r="T896" t="str">
        <f>RIGHT(P896,LEN(P896)-FIND("/",P896))</f>
        <v>hardware</v>
      </c>
    </row>
    <row r="897" spans="1:20" ht="44.25" hidden="1" x14ac:dyDescent="0.7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 s="9">
        <f>(((I897/60)/60)/24)+DATE(1970,1,1)</f>
        <v>40970.125</v>
      </c>
      <c r="K897">
        <v>1328158065</v>
      </c>
      <c r="L897" s="9">
        <f>(((K897/60)/60)/24)+DATE(1970,1,1)</f>
        <v>40941.199826388889</v>
      </c>
      <c r="M897" t="b">
        <v>1</v>
      </c>
      <c r="N897">
        <v>147</v>
      </c>
      <c r="O897" t="b">
        <v>1</v>
      </c>
      <c r="P897" t="s">
        <v>8295</v>
      </c>
      <c r="Q897">
        <f>D897/E897*100</f>
        <v>44.258232031157796</v>
      </c>
      <c r="R897">
        <f>E897/N897</f>
        <v>230.55782312925169</v>
      </c>
      <c r="S897" t="str">
        <f>LEFT(P897,FIND("/",P897)-1)</f>
        <v>technology</v>
      </c>
      <c r="T897" t="str">
        <f>RIGHT(P897,LEN(P897)-FIND("/",P897))</f>
        <v>hardware</v>
      </c>
    </row>
    <row r="898" spans="1:20" ht="29.5" hidden="1" x14ac:dyDescent="0.7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 s="9">
        <f>(((I898/60)/60)/24)+DATE(1970,1,1)</f>
        <v>42441.208333333328</v>
      </c>
      <c r="K898">
        <v>1453730176</v>
      </c>
      <c r="L898" s="9">
        <f>(((K898/60)/60)/24)+DATE(1970,1,1)</f>
        <v>42394.580740740741</v>
      </c>
      <c r="M898" t="b">
        <v>1</v>
      </c>
      <c r="N898">
        <v>415</v>
      </c>
      <c r="O898" t="b">
        <v>1</v>
      </c>
      <c r="P898" t="s">
        <v>8295</v>
      </c>
      <c r="Q898">
        <f>D898/E898*100</f>
        <v>14.307215987455432</v>
      </c>
      <c r="R898">
        <f>E898/N898</f>
        <v>842.10602409638557</v>
      </c>
      <c r="S898" t="str">
        <f>LEFT(P898,FIND("/",P898)-1)</f>
        <v>technology</v>
      </c>
      <c r="T898" t="str">
        <f>RIGHT(P898,LEN(P898)-FIND("/",P898))</f>
        <v>hardware</v>
      </c>
    </row>
    <row r="899" spans="1:20" ht="44.25" hidden="1" x14ac:dyDescent="0.7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 s="9">
        <f>(((I899/60)/60)/24)+DATE(1970,1,1)</f>
        <v>41052.791666666664</v>
      </c>
      <c r="K899">
        <v>1334989881</v>
      </c>
      <c r="L899" s="9">
        <f>(((K899/60)/60)/24)+DATE(1970,1,1)</f>
        <v>41020.271770833337</v>
      </c>
      <c r="M899" t="b">
        <v>1</v>
      </c>
      <c r="N899">
        <v>290</v>
      </c>
      <c r="O899" t="b">
        <v>1</v>
      </c>
      <c r="P899" t="s">
        <v>8295</v>
      </c>
      <c r="Q899">
        <f>D899/E899*100</f>
        <v>25.088104045385101</v>
      </c>
      <c r="R899">
        <f>E899/N899</f>
        <v>577.27593103448271</v>
      </c>
      <c r="S899" t="str">
        <f>LEFT(P899,FIND("/",P899)-1)</f>
        <v>technology</v>
      </c>
      <c r="T899" t="str">
        <f>RIGHT(P899,LEN(P899)-FIND("/",P899))</f>
        <v>hardware</v>
      </c>
    </row>
    <row r="900" spans="1:20" ht="44.25" hidden="1" x14ac:dyDescent="0.7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 s="9">
        <f>(((I900/60)/60)/24)+DATE(1970,1,1)</f>
        <v>42112.882002314815</v>
      </c>
      <c r="K900">
        <v>1425507005</v>
      </c>
      <c r="L900" s="9">
        <f>(((K900/60)/60)/24)+DATE(1970,1,1)</f>
        <v>42067.923668981486</v>
      </c>
      <c r="M900" t="b">
        <v>1</v>
      </c>
      <c r="N900">
        <v>365</v>
      </c>
      <c r="O900" t="b">
        <v>1</v>
      </c>
      <c r="P900" t="s">
        <v>8295</v>
      </c>
      <c r="Q900">
        <f>D900/E900*100</f>
        <v>34.0097494615123</v>
      </c>
      <c r="R900">
        <f>E900/N900</f>
        <v>483.34246575342468</v>
      </c>
      <c r="S900" t="str">
        <f>LEFT(P900,FIND("/",P900)-1)</f>
        <v>technology</v>
      </c>
      <c r="T900" t="str">
        <f>RIGHT(P900,LEN(P900)-FIND("/",P900))</f>
        <v>hardware</v>
      </c>
    </row>
    <row r="901" spans="1:20" ht="29.5" hidden="1" x14ac:dyDescent="0.7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 s="9">
        <f>(((I901/60)/60)/24)+DATE(1970,1,1)</f>
        <v>41209.098530092589</v>
      </c>
      <c r="K901">
        <v>1348712513</v>
      </c>
      <c r="L901" s="9">
        <f>(((K901/60)/60)/24)+DATE(1970,1,1)</f>
        <v>41179.098530092589</v>
      </c>
      <c r="M901" t="b">
        <v>1</v>
      </c>
      <c r="N901">
        <v>660</v>
      </c>
      <c r="O901" t="b">
        <v>1</v>
      </c>
      <c r="P901" t="s">
        <v>8295</v>
      </c>
      <c r="Q901">
        <f>D901/E901*100</f>
        <v>59.699817378258636</v>
      </c>
      <c r="R901">
        <f>E901/N901</f>
        <v>76.138500000000008</v>
      </c>
      <c r="S901" t="str">
        <f>LEFT(P901,FIND("/",P901)-1)</f>
        <v>technology</v>
      </c>
      <c r="T901" t="str">
        <f>RIGHT(P901,LEN(P901)-FIND("/",P901))</f>
        <v>hardware</v>
      </c>
    </row>
    <row r="902" spans="1:20" ht="44.25" hidden="1" x14ac:dyDescent="0.7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 s="9">
        <f>(((I902/60)/60)/24)+DATE(1970,1,1)</f>
        <v>41356.94630787037</v>
      </c>
      <c r="K902">
        <v>1361490161</v>
      </c>
      <c r="L902" s="9">
        <f>(((K902/60)/60)/24)+DATE(1970,1,1)</f>
        <v>41326.987974537034</v>
      </c>
      <c r="M902" t="b">
        <v>1</v>
      </c>
      <c r="N902">
        <v>1356</v>
      </c>
      <c r="O902" t="b">
        <v>1</v>
      </c>
      <c r="P902" t="s">
        <v>8295</v>
      </c>
      <c r="Q902">
        <f>D902/E902*100</f>
        <v>6.9658658640927724</v>
      </c>
      <c r="R902">
        <f>E902/N902</f>
        <v>74.107684365781708</v>
      </c>
      <c r="S902" t="str">
        <f>LEFT(P902,FIND("/",P902)-1)</f>
        <v>technology</v>
      </c>
      <c r="T902" t="str">
        <f>RIGHT(P902,LEN(P902)-FIND("/",P902))</f>
        <v>hardware</v>
      </c>
    </row>
    <row r="903" spans="1:20" ht="59" hidden="1" x14ac:dyDescent="0.7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 s="9">
        <f>(((I903/60)/60)/24)+DATE(1970,1,1)</f>
        <v>41913</v>
      </c>
      <c r="K903">
        <v>1408565860</v>
      </c>
      <c r="L903" s="9">
        <f>(((K903/60)/60)/24)+DATE(1970,1,1)</f>
        <v>41871.845601851855</v>
      </c>
      <c r="M903" t="b">
        <v>1</v>
      </c>
      <c r="N903">
        <v>424</v>
      </c>
      <c r="O903" t="b">
        <v>1</v>
      </c>
      <c r="P903" t="s">
        <v>8295</v>
      </c>
      <c r="Q903">
        <f>D903/E903*100</f>
        <v>63.80220296246388</v>
      </c>
      <c r="R903">
        <f>E903/N903</f>
        <v>36.965660377358489</v>
      </c>
      <c r="S903" t="str">
        <f>LEFT(P903,FIND("/",P903)-1)</f>
        <v>technology</v>
      </c>
      <c r="T903" t="str">
        <f>RIGHT(P903,LEN(P903)-FIND("/",P903))</f>
        <v>hardware</v>
      </c>
    </row>
    <row r="904" spans="1:20" ht="44.25" hidden="1" x14ac:dyDescent="0.7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 s="9">
        <f>(((I904/60)/60)/24)+DATE(1970,1,1)</f>
        <v>41994.362743055557</v>
      </c>
      <c r="K904">
        <v>1416559341</v>
      </c>
      <c r="L904" s="9">
        <f>(((K904/60)/60)/24)+DATE(1970,1,1)</f>
        <v>41964.362743055557</v>
      </c>
      <c r="M904" t="b">
        <v>1</v>
      </c>
      <c r="N904">
        <v>33</v>
      </c>
      <c r="O904" t="b">
        <v>1</v>
      </c>
      <c r="P904" t="s">
        <v>8295</v>
      </c>
      <c r="Q904">
        <f>D904/E904*100</f>
        <v>84.815586681529581</v>
      </c>
      <c r="R904">
        <f>E904/N904</f>
        <v>2500.969696969697</v>
      </c>
      <c r="S904" t="str">
        <f>LEFT(P904,FIND("/",P904)-1)</f>
        <v>technology</v>
      </c>
      <c r="T904" t="str">
        <f>RIGHT(P904,LEN(P904)-FIND("/",P904))</f>
        <v>hardware</v>
      </c>
    </row>
    <row r="905" spans="1:20" ht="44.25" hidden="1" x14ac:dyDescent="0.7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 s="9">
        <f>(((I905/60)/60)/24)+DATE(1970,1,1)</f>
        <v>41188.165972222225</v>
      </c>
      <c r="K905">
        <v>1346042417</v>
      </c>
      <c r="L905" s="9">
        <f>(((K905/60)/60)/24)+DATE(1970,1,1)</f>
        <v>41148.194641203707</v>
      </c>
      <c r="M905" t="b">
        <v>1</v>
      </c>
      <c r="N905">
        <v>1633</v>
      </c>
      <c r="O905" t="b">
        <v>1</v>
      </c>
      <c r="P905" t="s">
        <v>8295</v>
      </c>
      <c r="Q905">
        <f>D905/E905*100</f>
        <v>9.0466528650930567</v>
      </c>
      <c r="R905">
        <f>E905/N905</f>
        <v>67.690214329454989</v>
      </c>
      <c r="S905" t="str">
        <f>LEFT(P905,FIND("/",P905)-1)</f>
        <v>technology</v>
      </c>
      <c r="T905" t="str">
        <f>RIGHT(P905,LEN(P905)-FIND("/",P905))</f>
        <v>hardware</v>
      </c>
    </row>
    <row r="906" spans="1:20" ht="44.25" hidden="1" x14ac:dyDescent="0.7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 s="9">
        <f>(((I906/60)/60)/24)+DATE(1970,1,1)</f>
        <v>41772.780509259261</v>
      </c>
      <c r="K906">
        <v>1397414636</v>
      </c>
      <c r="L906" s="9">
        <f>(((K906/60)/60)/24)+DATE(1970,1,1)</f>
        <v>41742.780509259261</v>
      </c>
      <c r="M906" t="b">
        <v>1</v>
      </c>
      <c r="N906">
        <v>306</v>
      </c>
      <c r="O906" t="b">
        <v>1</v>
      </c>
      <c r="P906" t="s">
        <v>8295</v>
      </c>
      <c r="Q906">
        <f>D906/E906*100</f>
        <v>51.833614098743027</v>
      </c>
      <c r="R906">
        <f>E906/N906</f>
        <v>63.04738562091503</v>
      </c>
      <c r="S906" t="str">
        <f>LEFT(P906,FIND("/",P906)-1)</f>
        <v>technology</v>
      </c>
      <c r="T906" t="str">
        <f>RIGHT(P906,LEN(P906)-FIND("/",P906))</f>
        <v>hardware</v>
      </c>
    </row>
    <row r="907" spans="1:20" ht="59" hidden="1" x14ac:dyDescent="0.7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 s="9">
        <f>(((I907/60)/60)/24)+DATE(1970,1,1)</f>
        <v>41898.429791666669</v>
      </c>
      <c r="K907">
        <v>1407838734</v>
      </c>
      <c r="L907" s="9">
        <f>(((K907/60)/60)/24)+DATE(1970,1,1)</f>
        <v>41863.429791666669</v>
      </c>
      <c r="M907" t="b">
        <v>1</v>
      </c>
      <c r="N907">
        <v>205</v>
      </c>
      <c r="O907" t="b">
        <v>1</v>
      </c>
      <c r="P907" t="s">
        <v>8295</v>
      </c>
      <c r="Q907">
        <f>D907/E907*100</f>
        <v>78.812012609922022</v>
      </c>
      <c r="R907">
        <f>E907/N907</f>
        <v>117.6</v>
      </c>
      <c r="S907" t="str">
        <f>LEFT(P907,FIND("/",P907)-1)</f>
        <v>technology</v>
      </c>
      <c r="T907" t="str">
        <f>RIGHT(P907,LEN(P907)-FIND("/",P907))</f>
        <v>hardware</v>
      </c>
    </row>
    <row r="908" spans="1:20" ht="44.25" hidden="1" x14ac:dyDescent="0.7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 s="9">
        <f>(((I908/60)/60)/24)+DATE(1970,1,1)</f>
        <v>42482.272824074069</v>
      </c>
      <c r="K908">
        <v>1458714772</v>
      </c>
      <c r="L908" s="9">
        <f>(((K908/60)/60)/24)+DATE(1970,1,1)</f>
        <v>42452.272824074069</v>
      </c>
      <c r="M908" t="b">
        <v>1</v>
      </c>
      <c r="N908">
        <v>1281</v>
      </c>
      <c r="O908" t="b">
        <v>1</v>
      </c>
      <c r="P908" t="s">
        <v>8295</v>
      </c>
      <c r="Q908">
        <f>D908/E908*100</f>
        <v>38.52414185314597</v>
      </c>
      <c r="R908">
        <f>E908/N908</f>
        <v>180.75185011709601</v>
      </c>
      <c r="S908" t="str">
        <f>LEFT(P908,FIND("/",P908)-1)</f>
        <v>technology</v>
      </c>
      <c r="T908" t="str">
        <f>RIGHT(P908,LEN(P908)-FIND("/",P908))</f>
        <v>hardware</v>
      </c>
    </row>
    <row r="909" spans="1:20" ht="44.25" hidden="1" x14ac:dyDescent="0.7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 s="9">
        <f>(((I909/60)/60)/24)+DATE(1970,1,1)</f>
        <v>40920.041666666664</v>
      </c>
      <c r="K909">
        <v>1324433310</v>
      </c>
      <c r="L909" s="9">
        <f>(((K909/60)/60)/24)+DATE(1970,1,1)</f>
        <v>40898.089236111111</v>
      </c>
      <c r="M909" t="b">
        <v>1</v>
      </c>
      <c r="N909">
        <v>103</v>
      </c>
      <c r="O909" t="b">
        <v>1</v>
      </c>
      <c r="P909" t="s">
        <v>8295</v>
      </c>
      <c r="Q909">
        <f>D909/E909*100</f>
        <v>38.127192313558027</v>
      </c>
      <c r="R909">
        <f>E909/N909</f>
        <v>127.32038834951456</v>
      </c>
      <c r="S909" t="str">
        <f>LEFT(P909,FIND("/",P909)-1)</f>
        <v>technology</v>
      </c>
      <c r="T909" t="str">
        <f>RIGHT(P909,LEN(P909)-FIND("/",P909))</f>
        <v>hardware</v>
      </c>
    </row>
    <row r="910" spans="1:20" ht="44.25" hidden="1" x14ac:dyDescent="0.7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 s="9">
        <f>(((I910/60)/60)/24)+DATE(1970,1,1)</f>
        <v>41865.540486111109</v>
      </c>
      <c r="K910">
        <v>1405429098</v>
      </c>
      <c r="L910" s="9">
        <f>(((K910/60)/60)/24)+DATE(1970,1,1)</f>
        <v>41835.540486111109</v>
      </c>
      <c r="M910" t="b">
        <v>1</v>
      </c>
      <c r="N910">
        <v>1513</v>
      </c>
      <c r="O910" t="b">
        <v>1</v>
      </c>
      <c r="P910" t="s">
        <v>8295</v>
      </c>
      <c r="Q910">
        <f>D910/E910*100</f>
        <v>48.36921030831067</v>
      </c>
      <c r="R910">
        <f>E910/N910</f>
        <v>136.6444745538665</v>
      </c>
      <c r="S910" t="str">
        <f>LEFT(P910,FIND("/",P910)-1)</f>
        <v>technology</v>
      </c>
      <c r="T910" t="str">
        <f>RIGHT(P910,LEN(P910)-FIND("/",P910))</f>
        <v>hardware</v>
      </c>
    </row>
    <row r="911" spans="1:20" ht="44.25" hidden="1" x14ac:dyDescent="0.7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 s="9">
        <f>(((I911/60)/60)/24)+DATE(1970,1,1)</f>
        <v>41760.663530092592</v>
      </c>
      <c r="K911">
        <v>1396367729</v>
      </c>
      <c r="L911" s="9">
        <f>(((K911/60)/60)/24)+DATE(1970,1,1)</f>
        <v>41730.663530092592</v>
      </c>
      <c r="M911" t="b">
        <v>1</v>
      </c>
      <c r="N911">
        <v>405</v>
      </c>
      <c r="O911" t="b">
        <v>1</v>
      </c>
      <c r="P911" t="s">
        <v>8295</v>
      </c>
      <c r="Q911">
        <f>D911/E911*100</f>
        <v>27.017534379812496</v>
      </c>
      <c r="R911">
        <f>E911/N911</f>
        <v>182.78024691358024</v>
      </c>
      <c r="S911" t="str">
        <f>LEFT(P911,FIND("/",P911)-1)</f>
        <v>technology</v>
      </c>
      <c r="T911" t="str">
        <f>RIGHT(P911,LEN(P911)-FIND("/",P911))</f>
        <v>hardware</v>
      </c>
    </row>
    <row r="912" spans="1:20" ht="29.5" hidden="1" x14ac:dyDescent="0.7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 s="9">
        <f>(((I912/60)/60)/24)+DATE(1970,1,1)</f>
        <v>42707.628645833334</v>
      </c>
      <c r="K912">
        <v>1478095515</v>
      </c>
      <c r="L912" s="9">
        <f>(((K912/60)/60)/24)+DATE(1970,1,1)</f>
        <v>42676.586979166663</v>
      </c>
      <c r="M912" t="b">
        <v>1</v>
      </c>
      <c r="N912">
        <v>510</v>
      </c>
      <c r="O912" t="b">
        <v>1</v>
      </c>
      <c r="P912" t="s">
        <v>8295</v>
      </c>
      <c r="Q912">
        <f>D912/E912*100</f>
        <v>35.091905701031003</v>
      </c>
      <c r="R912">
        <f>E912/N912</f>
        <v>279.37843137254902</v>
      </c>
      <c r="S912" t="str">
        <f>LEFT(P912,FIND("/",P912)-1)</f>
        <v>technology</v>
      </c>
      <c r="T912" t="str">
        <f>RIGHT(P912,LEN(P912)-FIND("/",P912))</f>
        <v>hardware</v>
      </c>
    </row>
    <row r="913" spans="1:20" ht="44.25" hidden="1" x14ac:dyDescent="0.7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 s="9">
        <f>(((I913/60)/60)/24)+DATE(1970,1,1)</f>
        <v>42587.792453703703</v>
      </c>
      <c r="K913">
        <v>1467831668</v>
      </c>
      <c r="L913" s="9">
        <f>(((K913/60)/60)/24)+DATE(1970,1,1)</f>
        <v>42557.792453703703</v>
      </c>
      <c r="M913" t="b">
        <v>1</v>
      </c>
      <c r="N913">
        <v>1887</v>
      </c>
      <c r="O913" t="b">
        <v>1</v>
      </c>
      <c r="P913" t="s">
        <v>8295</v>
      </c>
      <c r="Q913">
        <f>D913/E913*100</f>
        <v>17.268771154244664</v>
      </c>
      <c r="R913">
        <f>E913/N913</f>
        <v>61.375728669846318</v>
      </c>
      <c r="S913" t="str">
        <f>LEFT(P913,FIND("/",P913)-1)</f>
        <v>technology</v>
      </c>
      <c r="T913" t="str">
        <f>RIGHT(P913,LEN(P913)-FIND("/",P913))</f>
        <v>hardware</v>
      </c>
    </row>
    <row r="914" spans="1:20" ht="44.25" hidden="1" x14ac:dyDescent="0.7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 s="9">
        <f>(((I914/60)/60)/24)+DATE(1970,1,1)</f>
        <v>41384.151631944449</v>
      </c>
      <c r="K914">
        <v>1361248701</v>
      </c>
      <c r="L914" s="9">
        <f>(((K914/60)/60)/24)+DATE(1970,1,1)</f>
        <v>41324.193298611113</v>
      </c>
      <c r="M914" t="b">
        <v>1</v>
      </c>
      <c r="N914">
        <v>701</v>
      </c>
      <c r="O914" t="b">
        <v>1</v>
      </c>
      <c r="P914" t="s">
        <v>8295</v>
      </c>
      <c r="Q914">
        <f>D914/E914*100</f>
        <v>8.835483300936561</v>
      </c>
      <c r="R914">
        <f>E914/N914</f>
        <v>80.727532097004286</v>
      </c>
      <c r="S914" t="str">
        <f>LEFT(P914,FIND("/",P914)-1)</f>
        <v>technology</v>
      </c>
      <c r="T914" t="str">
        <f>RIGHT(P914,LEN(P914)-FIND("/",P914))</f>
        <v>hardware</v>
      </c>
    </row>
    <row r="915" spans="1:20" ht="44.25" hidden="1" x14ac:dyDescent="0.7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 s="9">
        <f>(((I915/60)/60)/24)+DATE(1970,1,1)</f>
        <v>41593.166666666664</v>
      </c>
      <c r="K915">
        <v>1381752061</v>
      </c>
      <c r="L915" s="9">
        <f>(((K915/60)/60)/24)+DATE(1970,1,1)</f>
        <v>41561.500706018516</v>
      </c>
      <c r="M915" t="b">
        <v>1</v>
      </c>
      <c r="N915">
        <v>3863</v>
      </c>
      <c r="O915" t="b">
        <v>1</v>
      </c>
      <c r="P915" t="s">
        <v>8295</v>
      </c>
      <c r="Q915">
        <f>D915/E915*100</f>
        <v>38.018806896273198</v>
      </c>
      <c r="R915">
        <f>E915/N915</f>
        <v>272.35590732591254</v>
      </c>
      <c r="S915" t="str">
        <f>LEFT(P915,FIND("/",P915)-1)</f>
        <v>technology</v>
      </c>
      <c r="T915" t="str">
        <f>RIGHT(P915,LEN(P915)-FIND("/",P915))</f>
        <v>hardware</v>
      </c>
    </row>
    <row r="916" spans="1:20" ht="44.25" hidden="1" x14ac:dyDescent="0.7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 s="9">
        <f>(((I916/60)/60)/24)+DATE(1970,1,1)</f>
        <v>41231.053749999999</v>
      </c>
      <c r="K916">
        <v>1350605844</v>
      </c>
      <c r="L916" s="9">
        <f>(((K916/60)/60)/24)+DATE(1970,1,1)</f>
        <v>41201.012083333335</v>
      </c>
      <c r="M916" t="b">
        <v>1</v>
      </c>
      <c r="N916">
        <v>238</v>
      </c>
      <c r="O916" t="b">
        <v>1</v>
      </c>
      <c r="P916" t="s">
        <v>8295</v>
      </c>
      <c r="Q916">
        <f>D916/E916*100</f>
        <v>14.826236508124776</v>
      </c>
      <c r="R916">
        <f>E916/N916</f>
        <v>70.848739495798313</v>
      </c>
      <c r="S916" t="str">
        <f>LEFT(P916,FIND("/",P916)-1)</f>
        <v>technology</v>
      </c>
      <c r="T916" t="str">
        <f>RIGHT(P916,LEN(P916)-FIND("/",P916))</f>
        <v>hardware</v>
      </c>
    </row>
    <row r="917" spans="1:20" ht="44.25" hidden="1" x14ac:dyDescent="0.7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 s="9">
        <f>(((I917/60)/60)/24)+DATE(1970,1,1)</f>
        <v>42588.291666666672</v>
      </c>
      <c r="K917">
        <v>1467134464</v>
      </c>
      <c r="L917" s="9">
        <f>(((K917/60)/60)/24)+DATE(1970,1,1)</f>
        <v>42549.722962962958</v>
      </c>
      <c r="M917" t="b">
        <v>1</v>
      </c>
      <c r="N917">
        <v>2051</v>
      </c>
      <c r="O917" t="b">
        <v>1</v>
      </c>
      <c r="P917" t="s">
        <v>8295</v>
      </c>
      <c r="Q917">
        <f>D917/E917*100</f>
        <v>38.936138067230949</v>
      </c>
      <c r="R917">
        <f>E917/N917</f>
        <v>247.94003412969283</v>
      </c>
      <c r="S917" t="str">
        <f>LEFT(P917,FIND("/",P917)-1)</f>
        <v>technology</v>
      </c>
      <c r="T917" t="str">
        <f>RIGHT(P917,LEN(P917)-FIND("/",P917))</f>
        <v>hardware</v>
      </c>
    </row>
    <row r="918" spans="1:20" ht="44.25" hidden="1" x14ac:dyDescent="0.7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 s="9">
        <f>(((I918/60)/60)/24)+DATE(1970,1,1)</f>
        <v>41505.334131944444</v>
      </c>
      <c r="K918">
        <v>1371715269</v>
      </c>
      <c r="L918" s="9">
        <f>(((K918/60)/60)/24)+DATE(1970,1,1)</f>
        <v>41445.334131944444</v>
      </c>
      <c r="M918" t="b">
        <v>1</v>
      </c>
      <c r="N918">
        <v>402</v>
      </c>
      <c r="O918" t="b">
        <v>1</v>
      </c>
      <c r="P918" t="s">
        <v>8295</v>
      </c>
      <c r="Q918">
        <f>D918/E918*100</f>
        <v>26.631442145855083</v>
      </c>
      <c r="R918">
        <f>E918/N918</f>
        <v>186.81393034825871</v>
      </c>
      <c r="S918" t="str">
        <f>LEFT(P918,FIND("/",P918)-1)</f>
        <v>technology</v>
      </c>
      <c r="T918" t="str">
        <f>RIGHT(P918,LEN(P918)-FIND("/",P918))</f>
        <v>hardware</v>
      </c>
    </row>
    <row r="919" spans="1:20" ht="29.5" hidden="1" x14ac:dyDescent="0.7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 s="9">
        <f>(((I919/60)/60)/24)+DATE(1970,1,1)</f>
        <v>41343.755219907405</v>
      </c>
      <c r="K919">
        <v>1360346851</v>
      </c>
      <c r="L919" s="9">
        <f>(((K919/60)/60)/24)+DATE(1970,1,1)</f>
        <v>41313.755219907405</v>
      </c>
      <c r="M919" t="b">
        <v>1</v>
      </c>
      <c r="N919">
        <v>253</v>
      </c>
      <c r="O919" t="b">
        <v>1</v>
      </c>
      <c r="P919" t="s">
        <v>8295</v>
      </c>
      <c r="Q919">
        <f>D919/E919*100</f>
        <v>47.913745675035806</v>
      </c>
      <c r="R919">
        <f>E919/N919</f>
        <v>131.98948616600788</v>
      </c>
      <c r="S919" t="str">
        <f>LEFT(P919,FIND("/",P919)-1)</f>
        <v>technology</v>
      </c>
      <c r="T919" t="str">
        <f>RIGHT(P919,LEN(P919)-FIND("/",P919))</f>
        <v>hardware</v>
      </c>
    </row>
    <row r="920" spans="1:20" ht="29.5" hidden="1" x14ac:dyDescent="0.7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 s="9">
        <f>(((I920/60)/60)/24)+DATE(1970,1,1)</f>
        <v>41468.899594907409</v>
      </c>
      <c r="K920">
        <v>1371159325</v>
      </c>
      <c r="L920" s="9">
        <f>(((K920/60)/60)/24)+DATE(1970,1,1)</f>
        <v>41438.899594907409</v>
      </c>
      <c r="M920" t="b">
        <v>1</v>
      </c>
      <c r="N920">
        <v>473</v>
      </c>
      <c r="O920" t="b">
        <v>1</v>
      </c>
      <c r="P920" t="s">
        <v>8295</v>
      </c>
      <c r="Q920">
        <f>D920/E920*100</f>
        <v>28.851702250432776</v>
      </c>
      <c r="R920">
        <f>E920/N920</f>
        <v>29.310782241014799</v>
      </c>
      <c r="S920" t="str">
        <f>LEFT(P920,FIND("/",P920)-1)</f>
        <v>technology</v>
      </c>
      <c r="T920" t="str">
        <f>RIGHT(P920,LEN(P920)-FIND("/",P920))</f>
        <v>hardware</v>
      </c>
    </row>
    <row r="921" spans="1:20" ht="44.25" hidden="1" x14ac:dyDescent="0.7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 s="9">
        <f>(((I921/60)/60)/24)+DATE(1970,1,1)</f>
        <v>42357.332638888889</v>
      </c>
      <c r="K921">
        <v>1446527540</v>
      </c>
      <c r="L921" s="9">
        <f>(((K921/60)/60)/24)+DATE(1970,1,1)</f>
        <v>42311.216898148152</v>
      </c>
      <c r="M921" t="b">
        <v>1</v>
      </c>
      <c r="N921">
        <v>821</v>
      </c>
      <c r="O921" t="b">
        <v>1</v>
      </c>
      <c r="P921" t="s">
        <v>8295</v>
      </c>
      <c r="Q921">
        <f>D921/E921*100</f>
        <v>24.855218353093232</v>
      </c>
      <c r="R921">
        <f>E921/N921</f>
        <v>245.02436053593178</v>
      </c>
      <c r="S921" t="str">
        <f>LEFT(P921,FIND("/",P921)-1)</f>
        <v>technology</v>
      </c>
      <c r="T921" t="str">
        <f>RIGHT(P921,LEN(P921)-FIND("/",P921))</f>
        <v>hardware</v>
      </c>
    </row>
    <row r="922" spans="1:20" ht="44.25" hidden="1" x14ac:dyDescent="0.7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 s="9">
        <f>(((I922/60)/60)/24)+DATE(1970,1,1)</f>
        <v>41072.291666666664</v>
      </c>
      <c r="K922">
        <v>1336627492</v>
      </c>
      <c r="L922" s="9">
        <f>(((K922/60)/60)/24)+DATE(1970,1,1)</f>
        <v>41039.225601851853</v>
      </c>
      <c r="M922" t="b">
        <v>1</v>
      </c>
      <c r="N922">
        <v>388</v>
      </c>
      <c r="O922" t="b">
        <v>1</v>
      </c>
      <c r="P922" t="s">
        <v>8295</v>
      </c>
      <c r="Q922">
        <f>D922/E922*100</f>
        <v>9.7385668105708714</v>
      </c>
      <c r="R922">
        <f>E922/N922</f>
        <v>1323.2540463917526</v>
      </c>
      <c r="S922" t="str">
        <f>LEFT(P922,FIND("/",P922)-1)</f>
        <v>technology</v>
      </c>
      <c r="T922" t="str">
        <f>RIGHT(P922,LEN(P922)-FIND("/",P922))</f>
        <v>hardware</v>
      </c>
    </row>
    <row r="923" spans="1:20" ht="44.25" hidden="1" x14ac:dyDescent="0.7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 s="9">
        <f>(((I923/60)/60)/24)+DATE(1970,1,1)</f>
        <v>42327.207638888889</v>
      </c>
      <c r="K923">
        <v>1444734146</v>
      </c>
      <c r="L923" s="9">
        <f>(((K923/60)/60)/24)+DATE(1970,1,1)</f>
        <v>42290.460023148145</v>
      </c>
      <c r="M923" t="b">
        <v>1</v>
      </c>
      <c r="N923">
        <v>813</v>
      </c>
      <c r="O923" t="b">
        <v>1</v>
      </c>
      <c r="P923" t="s">
        <v>8295</v>
      </c>
      <c r="Q923">
        <f>D923/E923*100</f>
        <v>87.031327056721054</v>
      </c>
      <c r="R923">
        <f>E923/N923</f>
        <v>282.65966789667897</v>
      </c>
      <c r="S923" t="str">
        <f>LEFT(P923,FIND("/",P923)-1)</f>
        <v>technology</v>
      </c>
      <c r="T923" t="str">
        <f>RIGHT(P923,LEN(P923)-FIND("/",P923))</f>
        <v>hardware</v>
      </c>
    </row>
    <row r="924" spans="1:20" ht="29.5" hidden="1" x14ac:dyDescent="0.7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 s="9">
        <f>(((I924/60)/60)/24)+DATE(1970,1,1)</f>
        <v>42463.500717592593</v>
      </c>
      <c r="K924">
        <v>1456232462</v>
      </c>
      <c r="L924" s="9">
        <f>(((K924/60)/60)/24)+DATE(1970,1,1)</f>
        <v>42423.542384259257</v>
      </c>
      <c r="M924" t="b">
        <v>1</v>
      </c>
      <c r="N924">
        <v>1945</v>
      </c>
      <c r="O924" t="b">
        <v>1</v>
      </c>
      <c r="P924" t="s">
        <v>8295</v>
      </c>
      <c r="Q924">
        <f>D924/E924*100</f>
        <v>28.182984906151503</v>
      </c>
      <c r="R924">
        <f>E924/N924</f>
        <v>91.214401028277635</v>
      </c>
      <c r="S924" t="str">
        <f>LEFT(P924,FIND("/",P924)-1)</f>
        <v>technology</v>
      </c>
      <c r="T924" t="str">
        <f>RIGHT(P924,LEN(P924)-FIND("/",P924))</f>
        <v>hardware</v>
      </c>
    </row>
    <row r="925" spans="1:20" ht="44.25" hidden="1" x14ac:dyDescent="0.7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 s="9">
        <f>(((I925/60)/60)/24)+DATE(1970,1,1)</f>
        <v>42167.833333333328</v>
      </c>
      <c r="K925">
        <v>1431406916</v>
      </c>
      <c r="L925" s="9">
        <f>(((K925/60)/60)/24)+DATE(1970,1,1)</f>
        <v>42136.209675925929</v>
      </c>
      <c r="M925" t="b">
        <v>1</v>
      </c>
      <c r="N925">
        <v>1637</v>
      </c>
      <c r="O925" t="b">
        <v>1</v>
      </c>
      <c r="P925" t="s">
        <v>8295</v>
      </c>
      <c r="Q925">
        <f>D925/E925*100</f>
        <v>26.169167011623866</v>
      </c>
      <c r="R925">
        <f>E925/N925</f>
        <v>128.38790470372632</v>
      </c>
      <c r="S925" t="str">
        <f>LEFT(P925,FIND("/",P925)-1)</f>
        <v>technology</v>
      </c>
      <c r="T925" t="str">
        <f>RIGHT(P925,LEN(P925)-FIND("/",P925))</f>
        <v>hardware</v>
      </c>
    </row>
    <row r="926" spans="1:20" ht="44.25" hidden="1" x14ac:dyDescent="0.7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 s="9">
        <f>(((I926/60)/60)/24)+DATE(1970,1,1)</f>
        <v>42758.71230324074</v>
      </c>
      <c r="K926">
        <v>1482599143</v>
      </c>
      <c r="L926" s="9">
        <f>(((K926/60)/60)/24)+DATE(1970,1,1)</f>
        <v>42728.71230324074</v>
      </c>
      <c r="M926" t="b">
        <v>1</v>
      </c>
      <c r="N926">
        <v>1375</v>
      </c>
      <c r="O926" t="b">
        <v>1</v>
      </c>
      <c r="P926" t="s">
        <v>8295</v>
      </c>
      <c r="Q926">
        <f>D926/E926*100</f>
        <v>46.126691016024317</v>
      </c>
      <c r="R926">
        <f>E926/N926</f>
        <v>78.834261818181815</v>
      </c>
      <c r="S926" t="str">
        <f>LEFT(P926,FIND("/",P926)-1)</f>
        <v>technology</v>
      </c>
      <c r="T926" t="str">
        <f>RIGHT(P926,LEN(P926)-FIND("/",P926))</f>
        <v>hardware</v>
      </c>
    </row>
    <row r="927" spans="1:20" ht="59" hidden="1" x14ac:dyDescent="0.7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 s="9">
        <f>(((I927/60)/60)/24)+DATE(1970,1,1)</f>
        <v>40361.958333333336</v>
      </c>
      <c r="K927">
        <v>1276830052</v>
      </c>
      <c r="L927" s="9">
        <f>(((K927/60)/60)/24)+DATE(1970,1,1)</f>
        <v>40347.125601851854</v>
      </c>
      <c r="M927" t="b">
        <v>1</v>
      </c>
      <c r="N927">
        <v>17</v>
      </c>
      <c r="O927" t="b">
        <v>1</v>
      </c>
      <c r="P927" t="s">
        <v>8295</v>
      </c>
      <c r="Q927">
        <f>D927/E927*100</f>
        <v>32.051282051282051</v>
      </c>
      <c r="R927">
        <f>E927/N927</f>
        <v>91.764705882352942</v>
      </c>
      <c r="S927" t="str">
        <f>LEFT(P927,FIND("/",P927)-1)</f>
        <v>technology</v>
      </c>
      <c r="T927" t="str">
        <f>RIGHT(P927,LEN(P927)-FIND("/",P927))</f>
        <v>hardware</v>
      </c>
    </row>
    <row r="928" spans="1:20" ht="44.25" hidden="1" x14ac:dyDescent="0.7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 s="9">
        <f>(((I928/60)/60)/24)+DATE(1970,1,1)</f>
        <v>41830.604895833334</v>
      </c>
      <c r="K928">
        <v>1402410663</v>
      </c>
      <c r="L928" s="9">
        <f>(((K928/60)/60)/24)+DATE(1970,1,1)</f>
        <v>41800.604895833334</v>
      </c>
      <c r="M928" t="b">
        <v>1</v>
      </c>
      <c r="N928">
        <v>354</v>
      </c>
      <c r="O928" t="b">
        <v>1</v>
      </c>
      <c r="P928" t="s">
        <v>8295</v>
      </c>
      <c r="Q928">
        <f>D928/E928*100</f>
        <v>42.658388891619026</v>
      </c>
      <c r="R928">
        <f>E928/N928</f>
        <v>331.10237288135596</v>
      </c>
      <c r="S928" t="str">
        <f>LEFT(P928,FIND("/",P928)-1)</f>
        <v>technology</v>
      </c>
      <c r="T928" t="str">
        <f>RIGHT(P928,LEN(P928)-FIND("/",P928))</f>
        <v>hardware</v>
      </c>
    </row>
    <row r="929" spans="1:20" ht="44.25" hidden="1" x14ac:dyDescent="0.7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 s="9">
        <f>(((I929/60)/60)/24)+DATE(1970,1,1)</f>
        <v>41563.165972222225</v>
      </c>
      <c r="K929">
        <v>1379532618</v>
      </c>
      <c r="L929" s="9">
        <f>(((K929/60)/60)/24)+DATE(1970,1,1)</f>
        <v>41535.812708333331</v>
      </c>
      <c r="M929" t="b">
        <v>1</v>
      </c>
      <c r="N929">
        <v>191</v>
      </c>
      <c r="O929" t="b">
        <v>1</v>
      </c>
      <c r="P929" t="s">
        <v>8295</v>
      </c>
      <c r="Q929">
        <f>D929/E929*100</f>
        <v>80.853750926786134</v>
      </c>
      <c r="R929">
        <f>E929/N929</f>
        <v>194.26193717277485</v>
      </c>
      <c r="S929" t="str">
        <f>LEFT(P929,FIND("/",P929)-1)</f>
        <v>technology</v>
      </c>
      <c r="T929" t="str">
        <f>RIGHT(P929,LEN(P929)-FIND("/",P929))</f>
        <v>hardware</v>
      </c>
    </row>
    <row r="930" spans="1:20" ht="59" hidden="1" x14ac:dyDescent="0.7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 s="9">
        <f>(((I930/60)/60)/24)+DATE(1970,1,1)</f>
        <v>41976.542187500003</v>
      </c>
      <c r="K930">
        <v>1414584045</v>
      </c>
      <c r="L930" s="9">
        <f>(((K930/60)/60)/24)+DATE(1970,1,1)</f>
        <v>41941.500520833331</v>
      </c>
      <c r="M930" t="b">
        <v>1</v>
      </c>
      <c r="N930">
        <v>303</v>
      </c>
      <c r="O930" t="b">
        <v>1</v>
      </c>
      <c r="P930" t="s">
        <v>8295</v>
      </c>
      <c r="Q930">
        <f>D930/E930*100</f>
        <v>40.348612007746929</v>
      </c>
      <c r="R930">
        <f>E930/N930</f>
        <v>408.97689768976898</v>
      </c>
      <c r="S930" t="str">
        <f>LEFT(P930,FIND("/",P930)-1)</f>
        <v>technology</v>
      </c>
      <c r="T930" t="str">
        <f>RIGHT(P930,LEN(P930)-FIND("/",P930))</f>
        <v>hardware</v>
      </c>
    </row>
    <row r="931" spans="1:20" ht="59" hidden="1" x14ac:dyDescent="0.7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 s="9">
        <f>(((I931/60)/60)/24)+DATE(1970,1,1)</f>
        <v>40414.166666666664</v>
      </c>
      <c r="K931">
        <v>1276891586</v>
      </c>
      <c r="L931" s="9">
        <f>(((K931/60)/60)/24)+DATE(1970,1,1)</f>
        <v>40347.837800925925</v>
      </c>
      <c r="M931" t="b">
        <v>1</v>
      </c>
      <c r="N931">
        <v>137</v>
      </c>
      <c r="O931" t="b">
        <v>1</v>
      </c>
      <c r="P931" t="s">
        <v>8295</v>
      </c>
      <c r="Q931">
        <f>D931/E931*100</f>
        <v>86.423551454854064</v>
      </c>
      <c r="R931">
        <f>E931/N931</f>
        <v>84.459270072992695</v>
      </c>
      <c r="S931" t="str">
        <f>LEFT(P931,FIND("/",P931)-1)</f>
        <v>technology</v>
      </c>
      <c r="T931" t="str">
        <f>RIGHT(P931,LEN(P931)-FIND("/",P931))</f>
        <v>hardware</v>
      </c>
    </row>
    <row r="932" spans="1:20" ht="44.25" hidden="1" x14ac:dyDescent="0.7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 s="9">
        <f>(((I932/60)/60)/24)+DATE(1970,1,1)</f>
        <v>40805.604421296295</v>
      </c>
      <c r="K932">
        <v>1312641022</v>
      </c>
      <c r="L932" s="9">
        <f>(((K932/60)/60)/24)+DATE(1970,1,1)</f>
        <v>40761.604421296295</v>
      </c>
      <c r="M932" t="b">
        <v>1</v>
      </c>
      <c r="N932">
        <v>41</v>
      </c>
      <c r="O932" t="b">
        <v>1</v>
      </c>
      <c r="P932" t="s">
        <v>8295</v>
      </c>
      <c r="Q932">
        <f>D932/E932*100</f>
        <v>85.415443175638927</v>
      </c>
      <c r="R932">
        <f>E932/N932</f>
        <v>44.853658536585364</v>
      </c>
      <c r="S932" t="str">
        <f>LEFT(P932,FIND("/",P932)-1)</f>
        <v>technology</v>
      </c>
      <c r="T932" t="str">
        <f>RIGHT(P932,LEN(P932)-FIND("/",P932))</f>
        <v>hardware</v>
      </c>
    </row>
    <row r="933" spans="1:20" ht="44.25" hidden="1" x14ac:dyDescent="0.7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 s="9">
        <f>(((I933/60)/60)/24)+DATE(1970,1,1)</f>
        <v>42697.365081018521</v>
      </c>
      <c r="K933">
        <v>1476776743</v>
      </c>
      <c r="L933" s="9">
        <f>(((K933/60)/60)/24)+DATE(1970,1,1)</f>
        <v>42661.323414351849</v>
      </c>
      <c r="M933" t="b">
        <v>1</v>
      </c>
      <c r="N933">
        <v>398</v>
      </c>
      <c r="O933" t="b">
        <v>1</v>
      </c>
      <c r="P933" t="s">
        <v>8295</v>
      </c>
      <c r="Q933">
        <f>D933/E933*100</f>
        <v>32.769909358430716</v>
      </c>
      <c r="R933">
        <f>E933/N933</f>
        <v>383.3643216080402</v>
      </c>
      <c r="S933" t="str">
        <f>LEFT(P933,FIND("/",P933)-1)</f>
        <v>technology</v>
      </c>
      <c r="T933" t="str">
        <f>RIGHT(P933,LEN(P933)-FIND("/",P933))</f>
        <v>hardware</v>
      </c>
    </row>
    <row r="934" spans="1:20" ht="29.5" hidden="1" x14ac:dyDescent="0.7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 s="9">
        <f>(((I934/60)/60)/24)+DATE(1970,1,1)</f>
        <v>42600.996423611112</v>
      </c>
      <c r="K934">
        <v>1468972491</v>
      </c>
      <c r="L934" s="9">
        <f>(((K934/60)/60)/24)+DATE(1970,1,1)</f>
        <v>42570.996423611112</v>
      </c>
      <c r="M934" t="b">
        <v>1</v>
      </c>
      <c r="N934">
        <v>1737</v>
      </c>
      <c r="O934" t="b">
        <v>1</v>
      </c>
      <c r="P934" t="s">
        <v>8295</v>
      </c>
      <c r="Q934">
        <f>D934/E934*100</f>
        <v>31.244825075846816</v>
      </c>
      <c r="R934">
        <f>E934/N934</f>
        <v>55.276856649395505</v>
      </c>
      <c r="S934" t="str">
        <f>LEFT(P934,FIND("/",P934)-1)</f>
        <v>technology</v>
      </c>
      <c r="T934" t="str">
        <f>RIGHT(P934,LEN(P934)-FIND("/",P934))</f>
        <v>hardware</v>
      </c>
    </row>
    <row r="935" spans="1:20" ht="44.25" hidden="1" x14ac:dyDescent="0.7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 s="9">
        <f>(((I935/60)/60)/24)+DATE(1970,1,1)</f>
        <v>42380.958333333328</v>
      </c>
      <c r="K935">
        <v>1449650173</v>
      </c>
      <c r="L935" s="9">
        <f>(((K935/60)/60)/24)+DATE(1970,1,1)</f>
        <v>42347.358483796299</v>
      </c>
      <c r="M935" t="b">
        <v>1</v>
      </c>
      <c r="N935">
        <v>971</v>
      </c>
      <c r="O935" t="b">
        <v>1</v>
      </c>
      <c r="P935" t="s">
        <v>8295</v>
      </c>
      <c r="Q935">
        <f>D935/E935*100</f>
        <v>12.201609636343226</v>
      </c>
      <c r="R935">
        <f>E935/N935</f>
        <v>422.02059732234807</v>
      </c>
      <c r="S935" t="str">
        <f>LEFT(P935,FIND("/",P935)-1)</f>
        <v>technology</v>
      </c>
      <c r="T935" t="str">
        <f>RIGHT(P935,LEN(P935)-FIND("/",P935))</f>
        <v>hardware</v>
      </c>
    </row>
    <row r="936" spans="1:20" ht="44.25" hidden="1" x14ac:dyDescent="0.7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 s="9">
        <f>(((I936/60)/60)/24)+DATE(1970,1,1)</f>
        <v>42040.822233796294</v>
      </c>
      <c r="K936">
        <v>1420573441</v>
      </c>
      <c r="L936" s="9">
        <f>(((K936/60)/60)/24)+DATE(1970,1,1)</f>
        <v>42010.822233796294</v>
      </c>
      <c r="M936" t="b">
        <v>1</v>
      </c>
      <c r="N936">
        <v>183</v>
      </c>
      <c r="O936" t="b">
        <v>1</v>
      </c>
      <c r="P936" t="s">
        <v>8295</v>
      </c>
      <c r="Q936">
        <f>D936/E936*100</f>
        <v>42.571306939123033</v>
      </c>
      <c r="R936">
        <f>E936/N936</f>
        <v>64.180327868852459</v>
      </c>
      <c r="S936" t="str">
        <f>LEFT(P936,FIND("/",P936)-1)</f>
        <v>technology</v>
      </c>
      <c r="T936" t="str">
        <f>RIGHT(P936,LEN(P936)-FIND("/",P936))</f>
        <v>hardware</v>
      </c>
    </row>
    <row r="937" spans="1:20" ht="59" hidden="1" x14ac:dyDescent="0.7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 s="9">
        <f>(((I937/60)/60)/24)+DATE(1970,1,1)</f>
        <v>42559.960810185185</v>
      </c>
      <c r="K937">
        <v>1462835014</v>
      </c>
      <c r="L937" s="9">
        <f>(((K937/60)/60)/24)+DATE(1970,1,1)</f>
        <v>42499.960810185185</v>
      </c>
      <c r="M937" t="b">
        <v>1</v>
      </c>
      <c r="N937">
        <v>4562</v>
      </c>
      <c r="O937" t="b">
        <v>1</v>
      </c>
      <c r="P937" t="s">
        <v>8295</v>
      </c>
      <c r="Q937">
        <f>D937/E937*100</f>
        <v>20.205540864443552</v>
      </c>
      <c r="R937">
        <f>E937/N937</f>
        <v>173.57781674704077</v>
      </c>
      <c r="S937" t="str">
        <f>LEFT(P937,FIND("/",P937)-1)</f>
        <v>technology</v>
      </c>
      <c r="T937" t="str">
        <f>RIGHT(P937,LEN(P937)-FIND("/",P937))</f>
        <v>hardware</v>
      </c>
    </row>
    <row r="938" spans="1:20" ht="44.25" hidden="1" x14ac:dyDescent="0.7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 s="9">
        <f>(((I938/60)/60)/24)+DATE(1970,1,1)</f>
        <v>41358.172905092593</v>
      </c>
      <c r="K938">
        <v>1361250539</v>
      </c>
      <c r="L938" s="9">
        <f>(((K938/60)/60)/24)+DATE(1970,1,1)</f>
        <v>41324.214571759258</v>
      </c>
      <c r="M938" t="b">
        <v>1</v>
      </c>
      <c r="N938">
        <v>26457</v>
      </c>
      <c r="O938" t="b">
        <v>1</v>
      </c>
      <c r="P938" t="s">
        <v>8295</v>
      </c>
      <c r="Q938">
        <f>D938/E938*100</f>
        <v>1.2797899533647528</v>
      </c>
      <c r="R938">
        <f>E938/N938</f>
        <v>88.601680840609291</v>
      </c>
      <c r="S938" t="str">
        <f>LEFT(P938,FIND("/",P938)-1)</f>
        <v>technology</v>
      </c>
      <c r="T938" t="str">
        <f>RIGHT(P938,LEN(P938)-FIND("/",P938))</f>
        <v>hardware</v>
      </c>
    </row>
    <row r="939" spans="1:20" ht="44.25" hidden="1" x14ac:dyDescent="0.7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 s="9">
        <f>(((I939/60)/60)/24)+DATE(1970,1,1)</f>
        <v>40795.876886574071</v>
      </c>
      <c r="K939">
        <v>1313010163</v>
      </c>
      <c r="L939" s="9">
        <f>(((K939/60)/60)/24)+DATE(1970,1,1)</f>
        <v>40765.876886574071</v>
      </c>
      <c r="M939" t="b">
        <v>1</v>
      </c>
      <c r="N939">
        <v>162</v>
      </c>
      <c r="O939" t="b">
        <v>1</v>
      </c>
      <c r="P939" t="s">
        <v>8295</v>
      </c>
      <c r="Q939">
        <f>D939/E939*100</f>
        <v>88.495466450999942</v>
      </c>
      <c r="R939">
        <f>E939/N939</f>
        <v>50.222283950617282</v>
      </c>
      <c r="S939" t="str">
        <f>LEFT(P939,FIND("/",P939)-1)</f>
        <v>technology</v>
      </c>
      <c r="T939" t="str">
        <f>RIGHT(P939,LEN(P939)-FIND("/",P939))</f>
        <v>hardware</v>
      </c>
    </row>
    <row r="940" spans="1:20" ht="29.5" hidden="1" x14ac:dyDescent="0.7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 s="9">
        <f>(((I940/60)/60)/24)+DATE(1970,1,1)</f>
        <v>41342.88077546296</v>
      </c>
      <c r="K940">
        <v>1360271299</v>
      </c>
      <c r="L940" s="9">
        <f>(((K940/60)/60)/24)+DATE(1970,1,1)</f>
        <v>41312.88077546296</v>
      </c>
      <c r="M940" t="b">
        <v>1</v>
      </c>
      <c r="N940">
        <v>479</v>
      </c>
      <c r="O940" t="b">
        <v>1</v>
      </c>
      <c r="P940" t="s">
        <v>8295</v>
      </c>
      <c r="Q940">
        <f>D940/E940*100</f>
        <v>10.851375010281677</v>
      </c>
      <c r="R940">
        <f>E940/N940</f>
        <v>192.38876826722338</v>
      </c>
      <c r="S940" t="str">
        <f>LEFT(P940,FIND("/",P940)-1)</f>
        <v>technology</v>
      </c>
      <c r="T940" t="str">
        <f>RIGHT(P940,LEN(P940)-FIND("/",P940))</f>
        <v>hardware</v>
      </c>
    </row>
    <row r="941" spans="1:20" ht="44.25" hidden="1" x14ac:dyDescent="0.7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 s="9">
        <f>(((I941/60)/60)/24)+DATE(1970,1,1)</f>
        <v>40992.166666666664</v>
      </c>
      <c r="K941">
        <v>1329873755</v>
      </c>
      <c r="L941" s="9">
        <f>(((K941/60)/60)/24)+DATE(1970,1,1)</f>
        <v>40961.057349537034</v>
      </c>
      <c r="M941" t="b">
        <v>1</v>
      </c>
      <c r="N941">
        <v>426</v>
      </c>
      <c r="O941" t="b">
        <v>1</v>
      </c>
      <c r="P941" t="s">
        <v>8295</v>
      </c>
      <c r="Q941">
        <f>D941/E941*100</f>
        <v>79.934517643146734</v>
      </c>
      <c r="R941">
        <f>E941/N941</f>
        <v>73.416901408450698</v>
      </c>
      <c r="S941" t="str">
        <f>LEFT(P941,FIND("/",P941)-1)</f>
        <v>technology</v>
      </c>
      <c r="T941" t="str">
        <f>RIGHT(P941,LEN(P941)-FIND("/",P941))</f>
        <v>hardware</v>
      </c>
    </row>
    <row r="942" spans="1:20" ht="44.25" hidden="1" x14ac:dyDescent="0.7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 s="9">
        <f>(((I942/60)/60)/24)+DATE(1970,1,1)</f>
        <v>42229.365844907406</v>
      </c>
      <c r="K942">
        <v>1436863609</v>
      </c>
      <c r="L942" s="9">
        <f>(((K942/60)/60)/24)+DATE(1970,1,1)</f>
        <v>42199.365844907406</v>
      </c>
      <c r="M942" t="b">
        <v>1</v>
      </c>
      <c r="N942">
        <v>450</v>
      </c>
      <c r="O942" t="b">
        <v>1</v>
      </c>
      <c r="P942" t="s">
        <v>8295</v>
      </c>
      <c r="Q942">
        <f>D942/E942*100</f>
        <v>97.805794707442558</v>
      </c>
      <c r="R942">
        <f>E942/N942</f>
        <v>147.68495555555555</v>
      </c>
      <c r="S942" t="str">
        <f>LEFT(P942,FIND("/",P942)-1)</f>
        <v>technology</v>
      </c>
      <c r="T942" t="str">
        <f>RIGHT(P942,LEN(P942)-FIND("/",P942))</f>
        <v>hardware</v>
      </c>
    </row>
    <row r="943" spans="1:20" ht="59" hidden="1" x14ac:dyDescent="0.7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 s="9">
        <f>(((I943/60)/60)/24)+DATE(1970,1,1)</f>
        <v>42635.70857638889</v>
      </c>
      <c r="K943">
        <v>1471971621</v>
      </c>
      <c r="L943" s="9">
        <f>(((K943/60)/60)/24)+DATE(1970,1,1)</f>
        <v>42605.70857638889</v>
      </c>
      <c r="M943" t="b">
        <v>1</v>
      </c>
      <c r="N943">
        <v>1780</v>
      </c>
      <c r="O943" t="b">
        <v>1</v>
      </c>
      <c r="P943" t="s">
        <v>8295</v>
      </c>
      <c r="Q943">
        <f>D943/E943*100</f>
        <v>20.622394167162035</v>
      </c>
      <c r="R943">
        <f>E943/N943</f>
        <v>108.96848314606741</v>
      </c>
      <c r="S943" t="str">
        <f>LEFT(P943,FIND("/",P943)-1)</f>
        <v>technology</v>
      </c>
      <c r="T943" t="str">
        <f>RIGHT(P943,LEN(P943)-FIND("/",P943))</f>
        <v>hardware</v>
      </c>
    </row>
    <row r="944" spans="1:20" ht="44.25" hidden="1" x14ac:dyDescent="0.7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 s="9">
        <f>(((I944/60)/60)/24)+DATE(1970,1,1)</f>
        <v>41773.961111111108</v>
      </c>
      <c r="K944">
        <v>1396923624</v>
      </c>
      <c r="L944" s="9">
        <f>(((K944/60)/60)/24)+DATE(1970,1,1)</f>
        <v>41737.097499999996</v>
      </c>
      <c r="M944" t="b">
        <v>1</v>
      </c>
      <c r="N944">
        <v>122</v>
      </c>
      <c r="O944" t="b">
        <v>1</v>
      </c>
      <c r="P944" t="s">
        <v>8295</v>
      </c>
      <c r="Q944">
        <f>D944/E944*100</f>
        <v>51.993067590987877</v>
      </c>
      <c r="R944">
        <f>E944/N944</f>
        <v>23.647540983606557</v>
      </c>
      <c r="S944" t="str">
        <f>LEFT(P944,FIND("/",P944)-1)</f>
        <v>technology</v>
      </c>
      <c r="T944" t="str">
        <f>RIGHT(P944,LEN(P944)-FIND("/",P944))</f>
        <v>hardware</v>
      </c>
    </row>
    <row r="945" spans="1:20" ht="44.25" hidden="1" x14ac:dyDescent="0.7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 s="9">
        <f>(((I945/60)/60)/24)+DATE(1970,1,1)</f>
        <v>41906.070567129631</v>
      </c>
      <c r="K945">
        <v>1407634897</v>
      </c>
      <c r="L945" s="9">
        <f>(((K945/60)/60)/24)+DATE(1970,1,1)</f>
        <v>41861.070567129631</v>
      </c>
      <c r="M945" t="b">
        <v>1</v>
      </c>
      <c r="N945">
        <v>95</v>
      </c>
      <c r="O945" t="b">
        <v>1</v>
      </c>
      <c r="P945" t="s">
        <v>8295</v>
      </c>
      <c r="Q945">
        <f>D945/E945*100</f>
        <v>35.574528637495547</v>
      </c>
      <c r="R945">
        <f>E945/N945</f>
        <v>147.94736842105263</v>
      </c>
      <c r="S945" t="str">
        <f>LEFT(P945,FIND("/",P945)-1)</f>
        <v>technology</v>
      </c>
      <c r="T945" t="str">
        <f>RIGHT(P945,LEN(P945)-FIND("/",P945))</f>
        <v>hardware</v>
      </c>
    </row>
    <row r="946" spans="1:20" ht="44.25" hidden="1" x14ac:dyDescent="0.7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 s="9">
        <f>(((I946/60)/60)/24)+DATE(1970,1,1)</f>
        <v>42532.569120370375</v>
      </c>
      <c r="K946">
        <v>1463060372</v>
      </c>
      <c r="L946" s="9">
        <f>(((K946/60)/60)/24)+DATE(1970,1,1)</f>
        <v>42502.569120370375</v>
      </c>
      <c r="M946" t="b">
        <v>1</v>
      </c>
      <c r="N946">
        <v>325</v>
      </c>
      <c r="O946" t="b">
        <v>1</v>
      </c>
      <c r="P946" t="s">
        <v>8295</v>
      </c>
      <c r="Q946">
        <f>D946/E946*100</f>
        <v>79.912415992072681</v>
      </c>
      <c r="R946">
        <f>E946/N946</f>
        <v>385.03692307692307</v>
      </c>
      <c r="S946" t="str">
        <f>LEFT(P946,FIND("/",P946)-1)</f>
        <v>technology</v>
      </c>
      <c r="T946" t="str">
        <f>RIGHT(P946,LEN(P946)-FIND("/",P946))</f>
        <v>hardware</v>
      </c>
    </row>
    <row r="947" spans="1:20" ht="59" hidden="1" x14ac:dyDescent="0.7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 s="9">
        <f>(((I947/60)/60)/24)+DATE(1970,1,1)</f>
        <v>42166.420752314814</v>
      </c>
      <c r="K947">
        <v>1431425153</v>
      </c>
      <c r="L947" s="9">
        <f>(((K947/60)/60)/24)+DATE(1970,1,1)</f>
        <v>42136.420752314814</v>
      </c>
      <c r="M947" t="b">
        <v>1</v>
      </c>
      <c r="N947">
        <v>353</v>
      </c>
      <c r="O947" t="b">
        <v>1</v>
      </c>
      <c r="P947" t="s">
        <v>8295</v>
      </c>
      <c r="Q947">
        <f>D947/E947*100</f>
        <v>61.935228138412846</v>
      </c>
      <c r="R947">
        <f>E947/N947</f>
        <v>457.39093484419266</v>
      </c>
      <c r="S947" t="str">
        <f>LEFT(P947,FIND("/",P947)-1)</f>
        <v>technology</v>
      </c>
      <c r="T947" t="str">
        <f>RIGHT(P947,LEN(P947)-FIND("/",P947))</f>
        <v>hardware</v>
      </c>
    </row>
    <row r="948" spans="1:20" ht="44.25" hidden="1" x14ac:dyDescent="0.7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 s="9">
        <f>(((I948/60)/60)/24)+DATE(1970,1,1)</f>
        <v>41134.125</v>
      </c>
      <c r="K948">
        <v>1341875544</v>
      </c>
      <c r="L948" s="9">
        <f>(((K948/60)/60)/24)+DATE(1970,1,1)</f>
        <v>41099.966944444444</v>
      </c>
      <c r="M948" t="b">
        <v>1</v>
      </c>
      <c r="N948">
        <v>105</v>
      </c>
      <c r="O948" t="b">
        <v>1</v>
      </c>
      <c r="P948" t="s">
        <v>8295</v>
      </c>
      <c r="Q948">
        <f>D948/E948*100</f>
        <v>17.083796019475528</v>
      </c>
      <c r="R948">
        <f>E948/N948</f>
        <v>222.99047619047619</v>
      </c>
      <c r="S948" t="str">
        <f>LEFT(P948,FIND("/",P948)-1)</f>
        <v>technology</v>
      </c>
      <c r="T948" t="str">
        <f>RIGHT(P948,LEN(P948)-FIND("/",P948))</f>
        <v>hardware</v>
      </c>
    </row>
    <row r="949" spans="1:20" ht="44.25" hidden="1" x14ac:dyDescent="0.7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 s="9">
        <f>(((I949/60)/60)/24)+DATE(1970,1,1)</f>
        <v>42166.184560185182</v>
      </c>
      <c r="K949">
        <v>1431404746</v>
      </c>
      <c r="L949" s="9">
        <f>(((K949/60)/60)/24)+DATE(1970,1,1)</f>
        <v>42136.184560185182</v>
      </c>
      <c r="M949" t="b">
        <v>1</v>
      </c>
      <c r="N949">
        <v>729</v>
      </c>
      <c r="O949" t="b">
        <v>1</v>
      </c>
      <c r="P949" t="s">
        <v>8295</v>
      </c>
      <c r="Q949">
        <f>D949/E949*100</f>
        <v>49.714143673875213</v>
      </c>
      <c r="R949">
        <f>E949/N949</f>
        <v>220.74074074074073</v>
      </c>
      <c r="S949" t="str">
        <f>LEFT(P949,FIND("/",P949)-1)</f>
        <v>technology</v>
      </c>
      <c r="T949" t="str">
        <f>RIGHT(P949,LEN(P949)-FIND("/",P949))</f>
        <v>hardware</v>
      </c>
    </row>
    <row r="950" spans="1:20" ht="29.5" hidden="1" x14ac:dyDescent="0.7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 s="9">
        <f>(((I950/60)/60)/24)+DATE(1970,1,1)</f>
        <v>41750.165972222225</v>
      </c>
      <c r="K950">
        <v>1394127585</v>
      </c>
      <c r="L950" s="9">
        <f>(((K950/60)/60)/24)+DATE(1970,1,1)</f>
        <v>41704.735937500001</v>
      </c>
      <c r="M950" t="b">
        <v>1</v>
      </c>
      <c r="N950">
        <v>454</v>
      </c>
      <c r="O950" t="b">
        <v>1</v>
      </c>
      <c r="P950" t="s">
        <v>8295</v>
      </c>
      <c r="Q950">
        <f>D950/E950*100</f>
        <v>74.915861995392987</v>
      </c>
      <c r="R950">
        <f>E950/N950</f>
        <v>73.503898678414089</v>
      </c>
      <c r="S950" t="str">
        <f>LEFT(P950,FIND("/",P950)-1)</f>
        <v>technology</v>
      </c>
      <c r="T950" t="str">
        <f>RIGHT(P950,LEN(P950)-FIND("/",P950))</f>
        <v>hardware</v>
      </c>
    </row>
    <row r="951" spans="1:20" ht="44.25" hidden="1" x14ac:dyDescent="0.7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 s="9">
        <f>(((I951/60)/60)/24)+DATE(1970,1,1)</f>
        <v>42093.772210648152</v>
      </c>
      <c r="K951">
        <v>1423855919</v>
      </c>
      <c r="L951" s="9">
        <f>(((K951/60)/60)/24)+DATE(1970,1,1)</f>
        <v>42048.813877314817</v>
      </c>
      <c r="M951" t="b">
        <v>1</v>
      </c>
      <c r="N951">
        <v>539</v>
      </c>
      <c r="O951" t="b">
        <v>1</v>
      </c>
      <c r="P951" t="s">
        <v>8295</v>
      </c>
      <c r="Q951">
        <f>D951/E951*100</f>
        <v>83.160774725777344</v>
      </c>
      <c r="R951">
        <f>E951/N951</f>
        <v>223.09647495361781</v>
      </c>
      <c r="S951" t="str">
        <f>LEFT(P951,FIND("/",P951)-1)</f>
        <v>technology</v>
      </c>
      <c r="T951" t="str">
        <f>RIGHT(P951,LEN(P951)-FIND("/",P951))</f>
        <v>hardware</v>
      </c>
    </row>
    <row r="952" spans="1:20" ht="29.5" hidden="1" x14ac:dyDescent="0.7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 s="9">
        <f>(((I952/60)/60)/24)+DATE(1970,1,1)</f>
        <v>40252.913194444445</v>
      </c>
      <c r="K952">
        <v>1265493806</v>
      </c>
      <c r="L952" s="9">
        <f>(((K952/60)/60)/24)+DATE(1970,1,1)</f>
        <v>40215.919050925928</v>
      </c>
      <c r="M952" t="b">
        <v>1</v>
      </c>
      <c r="N952">
        <v>79</v>
      </c>
      <c r="O952" t="b">
        <v>1</v>
      </c>
      <c r="P952" t="s">
        <v>8295</v>
      </c>
      <c r="Q952">
        <f>D952/E952*100</f>
        <v>79.260237780713339</v>
      </c>
      <c r="R952">
        <f>E952/N952</f>
        <v>47.911392405063289</v>
      </c>
      <c r="S952" t="str">
        <f>LEFT(P952,FIND("/",P952)-1)</f>
        <v>technology</v>
      </c>
      <c r="T952" t="str">
        <f>RIGHT(P952,LEN(P952)-FIND("/",P952))</f>
        <v>hardware</v>
      </c>
    </row>
    <row r="953" spans="1:20" ht="44.25" hidden="1" x14ac:dyDescent="0.7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 s="9">
        <f>(((I953/60)/60)/24)+DATE(1970,1,1)</f>
        <v>41878.021770833337</v>
      </c>
      <c r="K953">
        <v>1406507481</v>
      </c>
      <c r="L953" s="9">
        <f>(((K953/60)/60)/24)+DATE(1970,1,1)</f>
        <v>41848.021770833337</v>
      </c>
      <c r="M953" t="b">
        <v>1</v>
      </c>
      <c r="N953">
        <v>94</v>
      </c>
      <c r="O953" t="b">
        <v>1</v>
      </c>
      <c r="P953" t="s">
        <v>8295</v>
      </c>
      <c r="Q953">
        <f>D953/E953*100</f>
        <v>27.685492801771872</v>
      </c>
      <c r="R953">
        <f>E953/N953</f>
        <v>96.063829787234042</v>
      </c>
      <c r="S953" t="str">
        <f>LEFT(P953,FIND("/",P953)-1)</f>
        <v>technology</v>
      </c>
      <c r="T953" t="str">
        <f>RIGHT(P953,LEN(P953)-FIND("/",P953))</f>
        <v>hardware</v>
      </c>
    </row>
    <row r="954" spans="1:20" ht="44.25" hidden="1" x14ac:dyDescent="0.7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 s="9">
        <f>(((I954/60)/60)/24)+DATE(1970,1,1)</f>
        <v>41242.996481481481</v>
      </c>
      <c r="K954">
        <v>1351641296</v>
      </c>
      <c r="L954" s="9">
        <f>(((K954/60)/60)/24)+DATE(1970,1,1)</f>
        <v>41212.996481481481</v>
      </c>
      <c r="M954" t="b">
        <v>1</v>
      </c>
      <c r="N954">
        <v>625</v>
      </c>
      <c r="O954" t="b">
        <v>1</v>
      </c>
      <c r="P954" t="s">
        <v>8295</v>
      </c>
      <c r="Q954">
        <f>D954/E954*100</f>
        <v>44.201041357541747</v>
      </c>
      <c r="R954">
        <f>E954/N954</f>
        <v>118.6144</v>
      </c>
      <c r="S954" t="str">
        <f>LEFT(P954,FIND("/",P954)-1)</f>
        <v>technology</v>
      </c>
      <c r="T954" t="str">
        <f>RIGHT(P954,LEN(P954)-FIND("/",P954))</f>
        <v>hardware</v>
      </c>
    </row>
    <row r="955" spans="1:20" ht="44.25" hidden="1" x14ac:dyDescent="0.7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 s="9">
        <f>(((I955/60)/60)/24)+DATE(1970,1,1)</f>
        <v>42013.041666666672</v>
      </c>
      <c r="K955">
        <v>1417506853</v>
      </c>
      <c r="L955" s="9">
        <f>(((K955/60)/60)/24)+DATE(1970,1,1)</f>
        <v>41975.329317129625</v>
      </c>
      <c r="M955" t="b">
        <v>1</v>
      </c>
      <c r="N955">
        <v>508</v>
      </c>
      <c r="O955" t="b">
        <v>1</v>
      </c>
      <c r="P955" t="s">
        <v>8295</v>
      </c>
      <c r="Q955">
        <f>D955/E955*100</f>
        <v>83.090984628167845</v>
      </c>
      <c r="R955">
        <f>E955/N955</f>
        <v>118.45472440944881</v>
      </c>
      <c r="S955" t="str">
        <f>LEFT(P955,FIND("/",P955)-1)</f>
        <v>technology</v>
      </c>
      <c r="T955" t="str">
        <f>RIGHT(P955,LEN(P955)-FIND("/",P955))</f>
        <v>hardware</v>
      </c>
    </row>
    <row r="956" spans="1:20" ht="44.25" hidden="1" x14ac:dyDescent="0.7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 s="9">
        <f>(((I956/60)/60)/24)+DATE(1970,1,1)</f>
        <v>42719.208333333328</v>
      </c>
      <c r="K956">
        <v>1479216874</v>
      </c>
      <c r="L956" s="9">
        <f>(((K956/60)/60)/24)+DATE(1970,1,1)</f>
        <v>42689.565671296295</v>
      </c>
      <c r="M956" t="b">
        <v>1</v>
      </c>
      <c r="N956">
        <v>531</v>
      </c>
      <c r="O956" t="b">
        <v>1</v>
      </c>
      <c r="P956" t="s">
        <v>8295</v>
      </c>
      <c r="Q956">
        <f>D956/E956*100</f>
        <v>32.874406616960563</v>
      </c>
      <c r="R956">
        <f>E956/N956</f>
        <v>143.21468926553672</v>
      </c>
      <c r="S956" t="str">
        <f>LEFT(P956,FIND("/",P956)-1)</f>
        <v>technology</v>
      </c>
      <c r="T956" t="str">
        <f>RIGHT(P956,LEN(P956)-FIND("/",P956))</f>
        <v>hardware</v>
      </c>
    </row>
    <row r="957" spans="1:20" ht="44.25" hidden="1" x14ac:dyDescent="0.7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 s="9">
        <f>(((I957/60)/60)/24)+DATE(1970,1,1)</f>
        <v>41755.082384259258</v>
      </c>
      <c r="K957">
        <v>1395885518</v>
      </c>
      <c r="L957" s="9">
        <f>(((K957/60)/60)/24)+DATE(1970,1,1)</f>
        <v>41725.082384259258</v>
      </c>
      <c r="M957" t="b">
        <v>1</v>
      </c>
      <c r="N957">
        <v>158</v>
      </c>
      <c r="O957" t="b">
        <v>1</v>
      </c>
      <c r="P957" t="s">
        <v>8295</v>
      </c>
      <c r="Q957">
        <f>D957/E957*100</f>
        <v>55.967225592692913</v>
      </c>
      <c r="R957">
        <f>E957/N957</f>
        <v>282.71518987341773</v>
      </c>
      <c r="S957" t="str">
        <f>LEFT(P957,FIND("/",P957)-1)</f>
        <v>technology</v>
      </c>
      <c r="T957" t="str">
        <f>RIGHT(P957,LEN(P957)-FIND("/",P957))</f>
        <v>hardware</v>
      </c>
    </row>
    <row r="958" spans="1:20" ht="59" hidden="1" x14ac:dyDescent="0.7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 s="9">
        <f>(((I958/60)/60)/24)+DATE(1970,1,1)</f>
        <v>42131.290277777778</v>
      </c>
      <c r="K958">
        <v>1426216033</v>
      </c>
      <c r="L958" s="9">
        <f>(((K958/60)/60)/24)+DATE(1970,1,1)</f>
        <v>42076.130011574074</v>
      </c>
      <c r="M958" t="b">
        <v>1</v>
      </c>
      <c r="N958">
        <v>508</v>
      </c>
      <c r="O958" t="b">
        <v>1</v>
      </c>
      <c r="P958" t="s">
        <v>8295</v>
      </c>
      <c r="Q958">
        <f>D958/E958*100</f>
        <v>25.851818239578012</v>
      </c>
      <c r="R958">
        <f>E958/N958</f>
        <v>593.93620078740162</v>
      </c>
      <c r="S958" t="str">
        <f>LEFT(P958,FIND("/",P958)-1)</f>
        <v>technology</v>
      </c>
      <c r="T958" t="str">
        <f>RIGHT(P958,LEN(P958)-FIND("/",P958))</f>
        <v>hardware</v>
      </c>
    </row>
    <row r="959" spans="1:20" ht="59" hidden="1" x14ac:dyDescent="0.7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 s="9">
        <f>(((I959/60)/60)/24)+DATE(1970,1,1)</f>
        <v>42357.041666666672</v>
      </c>
      <c r="K959">
        <v>1446562807</v>
      </c>
      <c r="L959" s="9">
        <f>(((K959/60)/60)/24)+DATE(1970,1,1)</f>
        <v>42311.625081018516</v>
      </c>
      <c r="M959" t="b">
        <v>1</v>
      </c>
      <c r="N959">
        <v>644</v>
      </c>
      <c r="O959" t="b">
        <v>1</v>
      </c>
      <c r="P959" t="s">
        <v>8295</v>
      </c>
      <c r="Q959">
        <f>D959/E959*100</f>
        <v>47.385184808736213</v>
      </c>
      <c r="R959">
        <f>E959/N959</f>
        <v>262.15704968944101</v>
      </c>
      <c r="S959" t="str">
        <f>LEFT(P959,FIND("/",P959)-1)</f>
        <v>technology</v>
      </c>
      <c r="T959" t="str">
        <f>RIGHT(P959,LEN(P959)-FIND("/",P959))</f>
        <v>hardware</v>
      </c>
    </row>
    <row r="960" spans="1:20" ht="44.25" hidden="1" x14ac:dyDescent="0.7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 s="9">
        <f>(((I960/60)/60)/24)+DATE(1970,1,1)</f>
        <v>41768.864803240744</v>
      </c>
      <c r="K960">
        <v>1397076319</v>
      </c>
      <c r="L960" s="9">
        <f>(((K960/60)/60)/24)+DATE(1970,1,1)</f>
        <v>41738.864803240744</v>
      </c>
      <c r="M960" t="b">
        <v>1</v>
      </c>
      <c r="N960">
        <v>848</v>
      </c>
      <c r="O960" t="b">
        <v>1</v>
      </c>
      <c r="P960" t="s">
        <v>8295</v>
      </c>
      <c r="Q960">
        <f>D960/E960*100</f>
        <v>75.948405716383334</v>
      </c>
      <c r="R960">
        <f>E960/N960</f>
        <v>46.580778301886795</v>
      </c>
      <c r="S960" t="str">
        <f>LEFT(P960,FIND("/",P960)-1)</f>
        <v>technology</v>
      </c>
      <c r="T960" t="str">
        <f>RIGHT(P960,LEN(P960)-FIND("/",P960))</f>
        <v>hardware</v>
      </c>
    </row>
    <row r="961" spans="1:20" ht="44.25" hidden="1" x14ac:dyDescent="0.7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 s="9">
        <f>(((I961/60)/60)/24)+DATE(1970,1,1)</f>
        <v>41638.251770833333</v>
      </c>
      <c r="K961">
        <v>1383195753</v>
      </c>
      <c r="L961" s="9">
        <f>(((K961/60)/60)/24)+DATE(1970,1,1)</f>
        <v>41578.210104166668</v>
      </c>
      <c r="M961" t="b">
        <v>1</v>
      </c>
      <c r="N961">
        <v>429</v>
      </c>
      <c r="O961" t="b">
        <v>1</v>
      </c>
      <c r="P961" t="s">
        <v>8295</v>
      </c>
      <c r="Q961">
        <f>D961/E961*100</f>
        <v>33.280483924860654</v>
      </c>
      <c r="R961">
        <f>E961/N961</f>
        <v>70.041118881118877</v>
      </c>
      <c r="S961" t="str">
        <f>LEFT(P961,FIND("/",P961)-1)</f>
        <v>technology</v>
      </c>
      <c r="T961" t="str">
        <f>RIGHT(P961,LEN(P961)-FIND("/",P961))</f>
        <v>hardware</v>
      </c>
    </row>
    <row r="962" spans="1:20" ht="44.25" hidden="1" x14ac:dyDescent="0.7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 s="9">
        <f>(((I962/60)/60)/24)+DATE(1970,1,1)</f>
        <v>41456.75</v>
      </c>
      <c r="K962">
        <v>1369895421</v>
      </c>
      <c r="L962" s="9">
        <f>(((K962/60)/60)/24)+DATE(1970,1,1)</f>
        <v>41424.27107638889</v>
      </c>
      <c r="M962" t="b">
        <v>1</v>
      </c>
      <c r="N962">
        <v>204</v>
      </c>
      <c r="O962" t="b">
        <v>1</v>
      </c>
      <c r="P962" t="s">
        <v>8295</v>
      </c>
      <c r="Q962">
        <f>D962/E962*100</f>
        <v>23.780505930263665</v>
      </c>
      <c r="R962">
        <f>E962/N962</f>
        <v>164.90686274509804</v>
      </c>
      <c r="S962" t="str">
        <f>LEFT(P962,FIND("/",P962)-1)</f>
        <v>technology</v>
      </c>
      <c r="T962" t="str">
        <f>RIGHT(P962,LEN(P962)-FIND("/",P962))</f>
        <v>hardware</v>
      </c>
    </row>
    <row r="963" spans="1:20" ht="44.25" hidden="1" x14ac:dyDescent="0.7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 s="9">
        <f>(((I963/60)/60)/24)+DATE(1970,1,1)</f>
        <v>42705.207638888889</v>
      </c>
      <c r="K963">
        <v>1477996325</v>
      </c>
      <c r="L963" s="9">
        <f>(((K963/60)/60)/24)+DATE(1970,1,1)</f>
        <v>42675.438946759255</v>
      </c>
      <c r="M963" t="b">
        <v>1</v>
      </c>
      <c r="N963">
        <v>379</v>
      </c>
      <c r="O963" t="b">
        <v>1</v>
      </c>
      <c r="P963" t="s">
        <v>8295</v>
      </c>
      <c r="Q963">
        <f>D963/E963*100</f>
        <v>73.412383788196465</v>
      </c>
      <c r="R963">
        <f>E963/N963</f>
        <v>449.26385224274406</v>
      </c>
      <c r="S963" t="str">
        <f>LEFT(P963,FIND("/",P963)-1)</f>
        <v>technology</v>
      </c>
      <c r="T963" t="str">
        <f>RIGHT(P963,LEN(P963)-FIND("/",P963))</f>
        <v>hardware</v>
      </c>
    </row>
    <row r="964" spans="1:20" ht="29.5" hidden="1" x14ac:dyDescent="0.7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 s="9">
        <f>(((I964/60)/60)/24)+DATE(1970,1,1)</f>
        <v>41593.968784722223</v>
      </c>
      <c r="K964">
        <v>1383257703</v>
      </c>
      <c r="L964" s="9">
        <f>(((K964/60)/60)/24)+DATE(1970,1,1)</f>
        <v>41578.927118055559</v>
      </c>
      <c r="M964" t="b">
        <v>1</v>
      </c>
      <c r="N964">
        <v>271</v>
      </c>
      <c r="O964" t="b">
        <v>1</v>
      </c>
      <c r="P964" t="s">
        <v>8295</v>
      </c>
      <c r="Q964">
        <f>D964/E964*100</f>
        <v>40.294742610615778</v>
      </c>
      <c r="R964">
        <f>E964/N964</f>
        <v>27.472841328413285</v>
      </c>
      <c r="S964" t="str">
        <f>LEFT(P964,FIND("/",P964)-1)</f>
        <v>technology</v>
      </c>
      <c r="T964" t="str">
        <f>RIGHT(P964,LEN(P964)-FIND("/",P964))</f>
        <v>hardware</v>
      </c>
    </row>
    <row r="965" spans="1:20" ht="44.25" hidden="1" x14ac:dyDescent="0.7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 s="9">
        <f>(((I965/60)/60)/24)+DATE(1970,1,1)</f>
        <v>42684.567442129628</v>
      </c>
      <c r="K965">
        <v>1476189427</v>
      </c>
      <c r="L965" s="9">
        <f>(((K965/60)/60)/24)+DATE(1970,1,1)</f>
        <v>42654.525775462964</v>
      </c>
      <c r="M965" t="b">
        <v>0</v>
      </c>
      <c r="N965">
        <v>120</v>
      </c>
      <c r="O965" t="b">
        <v>1</v>
      </c>
      <c r="P965" t="s">
        <v>8295</v>
      </c>
      <c r="Q965">
        <f>D965/E965*100</f>
        <v>54.986398101522262</v>
      </c>
      <c r="R965">
        <f>E965/N965</f>
        <v>143.97499999999999</v>
      </c>
      <c r="S965" t="str">
        <f>LEFT(P965,FIND("/",P965)-1)</f>
        <v>technology</v>
      </c>
      <c r="T965" t="str">
        <f>RIGHT(P965,LEN(P965)-FIND("/",P965))</f>
        <v>hardware</v>
      </c>
    </row>
    <row r="966" spans="1:20" ht="44.25" hidden="1" x14ac:dyDescent="0.7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 s="9">
        <f>(((I966/60)/60)/24)+DATE(1970,1,1)</f>
        <v>42391.708032407405</v>
      </c>
      <c r="K966">
        <v>1448297974</v>
      </c>
      <c r="L966" s="9">
        <f>(((K966/60)/60)/24)+DATE(1970,1,1)</f>
        <v>42331.708032407405</v>
      </c>
      <c r="M966" t="b">
        <v>0</v>
      </c>
      <c r="N966">
        <v>140</v>
      </c>
      <c r="O966" t="b">
        <v>1</v>
      </c>
      <c r="P966" t="s">
        <v>8295</v>
      </c>
      <c r="Q966">
        <f>D966/E966*100</f>
        <v>80.95199546668826</v>
      </c>
      <c r="R966">
        <f>E966/N966</f>
        <v>88.23571428571428</v>
      </c>
      <c r="S966" t="str">
        <f>LEFT(P966,FIND("/",P966)-1)</f>
        <v>technology</v>
      </c>
      <c r="T966" t="str">
        <f>RIGHT(P966,LEN(P966)-FIND("/",P966))</f>
        <v>hardware</v>
      </c>
    </row>
    <row r="967" spans="1:20" ht="44.25" hidden="1" x14ac:dyDescent="0.7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 s="9">
        <f>(((I967/60)/60)/24)+DATE(1970,1,1)</f>
        <v>42715.207638888889</v>
      </c>
      <c r="K967">
        <v>1476764077</v>
      </c>
      <c r="L967" s="9">
        <f>(((K967/60)/60)/24)+DATE(1970,1,1)</f>
        <v>42661.176817129628</v>
      </c>
      <c r="M967" t="b">
        <v>0</v>
      </c>
      <c r="N967">
        <v>193</v>
      </c>
      <c r="O967" t="b">
        <v>1</v>
      </c>
      <c r="P967" t="s">
        <v>8295</v>
      </c>
      <c r="Q967">
        <f>D967/E967*100</f>
        <v>19.754671230922835</v>
      </c>
      <c r="R967">
        <f>E967/N967</f>
        <v>36.326424870466319</v>
      </c>
      <c r="S967" t="str">
        <f>LEFT(P967,FIND("/",P967)-1)</f>
        <v>technology</v>
      </c>
      <c r="T967" t="str">
        <f>RIGHT(P967,LEN(P967)-FIND("/",P967))</f>
        <v>hardware</v>
      </c>
    </row>
    <row r="968" spans="1:20" ht="44.25" hidden="1" x14ac:dyDescent="0.7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 s="9">
        <f>(((I968/60)/60)/24)+DATE(1970,1,1)</f>
        <v>42168.684189814812</v>
      </c>
      <c r="K968">
        <v>1431620714</v>
      </c>
      <c r="L968" s="9">
        <f>(((K968/60)/60)/24)+DATE(1970,1,1)</f>
        <v>42138.684189814812</v>
      </c>
      <c r="M968" t="b">
        <v>0</v>
      </c>
      <c r="N968">
        <v>180</v>
      </c>
      <c r="O968" t="b">
        <v>1</v>
      </c>
      <c r="P968" t="s">
        <v>8295</v>
      </c>
      <c r="Q968">
        <f>D968/E968*100</f>
        <v>92.410054213898476</v>
      </c>
      <c r="R968">
        <f>E968/N968</f>
        <v>90.177777777777777</v>
      </c>
      <c r="S968" t="str">
        <f>LEFT(P968,FIND("/",P968)-1)</f>
        <v>technology</v>
      </c>
      <c r="T968" t="str">
        <f>RIGHT(P968,LEN(P968)-FIND("/",P968))</f>
        <v>hardware</v>
      </c>
    </row>
    <row r="969" spans="1:20" ht="44.25" hidden="1" x14ac:dyDescent="0.7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 s="9">
        <f>(((I969/60)/60)/24)+DATE(1970,1,1)</f>
        <v>41099.088506944441</v>
      </c>
      <c r="K969">
        <v>1339207647</v>
      </c>
      <c r="L969" s="9">
        <f>(((K969/60)/60)/24)+DATE(1970,1,1)</f>
        <v>41069.088506944441</v>
      </c>
      <c r="M969" t="b">
        <v>0</v>
      </c>
      <c r="N969">
        <v>263</v>
      </c>
      <c r="O969" t="b">
        <v>1</v>
      </c>
      <c r="P969" t="s">
        <v>8295</v>
      </c>
      <c r="Q969">
        <f>D969/E969*100</f>
        <v>12.207271497939336</v>
      </c>
      <c r="R969">
        <f>E969/N969</f>
        <v>152.62361216730039</v>
      </c>
      <c r="S969" t="str">
        <f>LEFT(P969,FIND("/",P969)-1)</f>
        <v>technology</v>
      </c>
      <c r="T969" t="str">
        <f>RIGHT(P969,LEN(P969)-FIND("/",P969))</f>
        <v>hardware</v>
      </c>
    </row>
    <row r="970" spans="1:20" ht="44.25" hidden="1" x14ac:dyDescent="0.7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 s="9">
        <f>(((I970/60)/60)/24)+DATE(1970,1,1)</f>
        <v>41417.171805555554</v>
      </c>
      <c r="K970">
        <v>1366690044</v>
      </c>
      <c r="L970" s="9">
        <f>(((K970/60)/60)/24)+DATE(1970,1,1)</f>
        <v>41387.171805555554</v>
      </c>
      <c r="M970" t="b">
        <v>0</v>
      </c>
      <c r="N970">
        <v>217</v>
      </c>
      <c r="O970" t="b">
        <v>1</v>
      </c>
      <c r="P970" t="s">
        <v>8295</v>
      </c>
      <c r="Q970">
        <f>D970/E970*100</f>
        <v>82.576383154417826</v>
      </c>
      <c r="R970">
        <f>E970/N970</f>
        <v>55.806451612903224</v>
      </c>
      <c r="S970" t="str">
        <f>LEFT(P970,FIND("/",P970)-1)</f>
        <v>technology</v>
      </c>
      <c r="T970" t="str">
        <f>RIGHT(P970,LEN(P970)-FIND("/",P970))</f>
        <v>hardware</v>
      </c>
    </row>
    <row r="971" spans="1:20" ht="44.25" hidden="1" x14ac:dyDescent="0.7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 s="9">
        <f>(((I971/60)/60)/24)+DATE(1970,1,1)</f>
        <v>42111</v>
      </c>
      <c r="K971">
        <v>1426714870</v>
      </c>
      <c r="L971" s="9">
        <f>(((K971/60)/60)/24)+DATE(1970,1,1)</f>
        <v>42081.903587962966</v>
      </c>
      <c r="M971" t="b">
        <v>0</v>
      </c>
      <c r="N971">
        <v>443</v>
      </c>
      <c r="O971" t="b">
        <v>1</v>
      </c>
      <c r="P971" t="s">
        <v>8295</v>
      </c>
      <c r="Q971">
        <f>D971/E971*100</f>
        <v>97.088340482865888</v>
      </c>
      <c r="R971">
        <f>E971/N971</f>
        <v>227.85327313769753</v>
      </c>
      <c r="S971" t="str">
        <f>LEFT(P971,FIND("/",P971)-1)</f>
        <v>technology</v>
      </c>
      <c r="T971" t="str">
        <f>RIGHT(P971,LEN(P971)-FIND("/",P971))</f>
        <v>hardware</v>
      </c>
    </row>
    <row r="972" spans="1:20" ht="44.25" hidden="1" x14ac:dyDescent="0.7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 s="9">
        <f>(((I972/60)/60)/24)+DATE(1970,1,1)</f>
        <v>41417.651516203703</v>
      </c>
      <c r="K972">
        <v>1366731491</v>
      </c>
      <c r="L972" s="9">
        <f>(((K972/60)/60)/24)+DATE(1970,1,1)</f>
        <v>41387.651516203703</v>
      </c>
      <c r="M972" t="b">
        <v>0</v>
      </c>
      <c r="N972">
        <v>1373</v>
      </c>
      <c r="O972" t="b">
        <v>1</v>
      </c>
      <c r="P972" t="s">
        <v>8295</v>
      </c>
      <c r="Q972">
        <f>D972/E972*100</f>
        <v>67.416202651518915</v>
      </c>
      <c r="R972">
        <f>E972/N972</f>
        <v>91.82989803350327</v>
      </c>
      <c r="S972" t="str">
        <f>LEFT(P972,FIND("/",P972)-1)</f>
        <v>technology</v>
      </c>
      <c r="T972" t="str">
        <f>RIGHT(P972,LEN(P972)-FIND("/",P972))</f>
        <v>hardware</v>
      </c>
    </row>
    <row r="973" spans="1:20" hidden="1" x14ac:dyDescent="0.7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 s="9">
        <f>(((I973/60)/60)/24)+DATE(1970,1,1)</f>
        <v>41610.957638888889</v>
      </c>
      <c r="K973">
        <v>1382963963</v>
      </c>
      <c r="L973" s="9">
        <f>(((K973/60)/60)/24)+DATE(1970,1,1)</f>
        <v>41575.527349537035</v>
      </c>
      <c r="M973" t="b">
        <v>0</v>
      </c>
      <c r="N973">
        <v>742</v>
      </c>
      <c r="O973" t="b">
        <v>1</v>
      </c>
      <c r="P973" t="s">
        <v>8295</v>
      </c>
      <c r="Q973">
        <f>D973/E973*100</f>
        <v>83.201112898086123</v>
      </c>
      <c r="R973">
        <f>E973/N973</f>
        <v>80.991037735849048</v>
      </c>
      <c r="S973" t="str">
        <f>LEFT(P973,FIND("/",P973)-1)</f>
        <v>technology</v>
      </c>
      <c r="T973" t="str">
        <f>RIGHT(P973,LEN(P973)-FIND("/",P973))</f>
        <v>hardware</v>
      </c>
    </row>
    <row r="974" spans="1:20" ht="44.25" hidden="1" x14ac:dyDescent="0.7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 s="9">
        <f>(((I974/60)/60)/24)+DATE(1970,1,1)</f>
        <v>42155.071504629625</v>
      </c>
      <c r="K974">
        <v>1429580578</v>
      </c>
      <c r="L974" s="9">
        <f>(((K974/60)/60)/24)+DATE(1970,1,1)</f>
        <v>42115.071504629625</v>
      </c>
      <c r="M974" t="b">
        <v>0</v>
      </c>
      <c r="N974">
        <v>170</v>
      </c>
      <c r="O974" t="b">
        <v>1</v>
      </c>
      <c r="P974" t="s">
        <v>8295</v>
      </c>
      <c r="Q974">
        <f>D974/E974*100</f>
        <v>21.129587761742769</v>
      </c>
      <c r="R974">
        <f>E974/N974</f>
        <v>278.39411764705881</v>
      </c>
      <c r="S974" t="str">
        <f>LEFT(P974,FIND("/",P974)-1)</f>
        <v>technology</v>
      </c>
      <c r="T974" t="str">
        <f>RIGHT(P974,LEN(P974)-FIND("/",P974))</f>
        <v>hardware</v>
      </c>
    </row>
    <row r="975" spans="1:20" ht="44.25" hidden="1" x14ac:dyDescent="0.7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 s="9">
        <f>(((I975/60)/60)/24)+DATE(1970,1,1)</f>
        <v>41634.022418981483</v>
      </c>
      <c r="K975">
        <v>1385425937</v>
      </c>
      <c r="L975" s="9">
        <f>(((K975/60)/60)/24)+DATE(1970,1,1)</f>
        <v>41604.022418981483</v>
      </c>
      <c r="M975" t="b">
        <v>0</v>
      </c>
      <c r="N975">
        <v>242</v>
      </c>
      <c r="O975" t="b">
        <v>1</v>
      </c>
      <c r="P975" t="s">
        <v>8295</v>
      </c>
      <c r="Q975">
        <f>D975/E975*100</f>
        <v>76.709176335219098</v>
      </c>
      <c r="R975">
        <f>E975/N975</f>
        <v>43.095041322314053</v>
      </c>
      <c r="S975" t="str">
        <f>LEFT(P975,FIND("/",P975)-1)</f>
        <v>technology</v>
      </c>
      <c r="T975" t="str">
        <f>RIGHT(P975,LEN(P975)-FIND("/",P975))</f>
        <v>hardware</v>
      </c>
    </row>
    <row r="976" spans="1:20" ht="44.25" hidden="1" x14ac:dyDescent="0.7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 s="9">
        <f>(((I976/60)/60)/24)+DATE(1970,1,1)</f>
        <v>42420.08394675926</v>
      </c>
      <c r="K976">
        <v>1452045653</v>
      </c>
      <c r="L976" s="9">
        <f>(((K976/60)/60)/24)+DATE(1970,1,1)</f>
        <v>42375.08394675926</v>
      </c>
      <c r="M976" t="b">
        <v>0</v>
      </c>
      <c r="N976">
        <v>541</v>
      </c>
      <c r="O976" t="b">
        <v>1</v>
      </c>
      <c r="P976" t="s">
        <v>8295</v>
      </c>
      <c r="Q976">
        <f>D976/E976*100</f>
        <v>28.324760372527248</v>
      </c>
      <c r="R976">
        <f>E976/N976</f>
        <v>326.29205175600737</v>
      </c>
      <c r="S976" t="str">
        <f>LEFT(P976,FIND("/",P976)-1)</f>
        <v>technology</v>
      </c>
      <c r="T976" t="str">
        <f>RIGHT(P976,LEN(P976)-FIND("/",P976))</f>
        <v>hardware</v>
      </c>
    </row>
    <row r="977" spans="1:20" ht="44.25" hidden="1" x14ac:dyDescent="0.7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 s="9">
        <f>(((I977/60)/60)/24)+DATE(1970,1,1)</f>
        <v>42333.659155092595</v>
      </c>
      <c r="K977">
        <v>1445870951</v>
      </c>
      <c r="L977" s="9">
        <f>(((K977/60)/60)/24)+DATE(1970,1,1)</f>
        <v>42303.617488425924</v>
      </c>
      <c r="M977" t="b">
        <v>0</v>
      </c>
      <c r="N977">
        <v>121</v>
      </c>
      <c r="O977" t="b">
        <v>1</v>
      </c>
      <c r="P977" t="s">
        <v>8295</v>
      </c>
      <c r="Q977">
        <f>D977/E977*100</f>
        <v>98.990298950702822</v>
      </c>
      <c r="R977">
        <f>E977/N977</f>
        <v>41.743801652892564</v>
      </c>
      <c r="S977" t="str">
        <f>LEFT(P977,FIND("/",P977)-1)</f>
        <v>technology</v>
      </c>
      <c r="T977" t="str">
        <f>RIGHT(P977,LEN(P977)-FIND("/",P977))</f>
        <v>hardware</v>
      </c>
    </row>
    <row r="978" spans="1:20" ht="44.25" hidden="1" x14ac:dyDescent="0.7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 s="9">
        <f>(((I978/60)/60)/24)+DATE(1970,1,1)</f>
        <v>41761.520949074074</v>
      </c>
      <c r="K978">
        <v>1396441810</v>
      </c>
      <c r="L978" s="9">
        <f>(((K978/60)/60)/24)+DATE(1970,1,1)</f>
        <v>41731.520949074074</v>
      </c>
      <c r="M978" t="b">
        <v>0</v>
      </c>
      <c r="N978">
        <v>621</v>
      </c>
      <c r="O978" t="b">
        <v>1</v>
      </c>
      <c r="P978" t="s">
        <v>8295</v>
      </c>
      <c r="Q978">
        <f>D978/E978*100</f>
        <v>88.034811479739417</v>
      </c>
      <c r="R978">
        <f>E978/N978</f>
        <v>64.020933977455712</v>
      </c>
      <c r="S978" t="str">
        <f>LEFT(P978,FIND("/",P978)-1)</f>
        <v>technology</v>
      </c>
      <c r="T978" t="str">
        <f>RIGHT(P978,LEN(P978)-FIND("/",P978))</f>
        <v>hardware</v>
      </c>
    </row>
    <row r="979" spans="1:20" ht="44.25" hidden="1" x14ac:dyDescent="0.7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 s="9">
        <f>(((I979/60)/60)/24)+DATE(1970,1,1)</f>
        <v>41976.166666666672</v>
      </c>
      <c r="K979">
        <v>1415031043</v>
      </c>
      <c r="L979" s="9">
        <f>(((K979/60)/60)/24)+DATE(1970,1,1)</f>
        <v>41946.674108796295</v>
      </c>
      <c r="M979" t="b">
        <v>0</v>
      </c>
      <c r="N979">
        <v>101</v>
      </c>
      <c r="O979" t="b">
        <v>1</v>
      </c>
      <c r="P979" t="s">
        <v>8295</v>
      </c>
      <c r="Q979">
        <f>D979/E979*100</f>
        <v>59.731209556993527</v>
      </c>
      <c r="R979">
        <f>E979/N979</f>
        <v>99.455445544554451</v>
      </c>
      <c r="S979" t="str">
        <f>LEFT(P979,FIND("/",P979)-1)</f>
        <v>technology</v>
      </c>
      <c r="T979" t="str">
        <f>RIGHT(P979,LEN(P979)-FIND("/",P979))</f>
        <v>hardware</v>
      </c>
    </row>
    <row r="980" spans="1:20" ht="44.25" hidden="1" x14ac:dyDescent="0.7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 s="9">
        <f>(((I980/60)/60)/24)+DATE(1970,1,1)</f>
        <v>41381.76090277778</v>
      </c>
      <c r="K980">
        <v>1363630542</v>
      </c>
      <c r="L980" s="9">
        <f>(((K980/60)/60)/24)+DATE(1970,1,1)</f>
        <v>41351.76090277778</v>
      </c>
      <c r="M980" t="b">
        <v>0</v>
      </c>
      <c r="N980">
        <v>554</v>
      </c>
      <c r="O980" t="b">
        <v>1</v>
      </c>
      <c r="P980" t="s">
        <v>8295</v>
      </c>
      <c r="Q980">
        <f>D980/E980*100</f>
        <v>65.166957745744597</v>
      </c>
      <c r="R980">
        <f>E980/N980</f>
        <v>138.49458483754512</v>
      </c>
      <c r="S980" t="str">
        <f>LEFT(P980,FIND("/",P980)-1)</f>
        <v>technology</v>
      </c>
      <c r="T980" t="str">
        <f>RIGHT(P980,LEN(P980)-FIND("/",P980))</f>
        <v>hardware</v>
      </c>
    </row>
    <row r="981" spans="1:20" ht="59" hidden="1" x14ac:dyDescent="0.7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 s="9">
        <f>(((I981/60)/60)/24)+DATE(1970,1,1)</f>
        <v>42426.494583333333</v>
      </c>
      <c r="K981">
        <v>1453895532</v>
      </c>
      <c r="L981" s="9">
        <f>(((K981/60)/60)/24)+DATE(1970,1,1)</f>
        <v>42396.494583333333</v>
      </c>
      <c r="M981" t="b">
        <v>0</v>
      </c>
      <c r="N981">
        <v>666</v>
      </c>
      <c r="O981" t="b">
        <v>1</v>
      </c>
      <c r="P981" t="s">
        <v>8295</v>
      </c>
      <c r="Q981">
        <f>D981/E981*100</f>
        <v>49.448109648216253</v>
      </c>
      <c r="R981">
        <f>E981/N981</f>
        <v>45.547792792792798</v>
      </c>
      <c r="S981" t="str">
        <f>LEFT(P981,FIND("/",P981)-1)</f>
        <v>technology</v>
      </c>
      <c r="T981" t="str">
        <f>RIGHT(P981,LEN(P981)-FIND("/",P981))</f>
        <v>hardware</v>
      </c>
    </row>
    <row r="982" spans="1:20" ht="29.5" hidden="1" x14ac:dyDescent="0.7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 s="9">
        <f>(((I982/60)/60)/24)+DATE(1970,1,1)</f>
        <v>42065.833333333328</v>
      </c>
      <c r="K982">
        <v>1421916830</v>
      </c>
      <c r="L982" s="9">
        <f>(((K982/60)/60)/24)+DATE(1970,1,1)</f>
        <v>42026.370717592596</v>
      </c>
      <c r="M982" t="b">
        <v>0</v>
      </c>
      <c r="N982">
        <v>410</v>
      </c>
      <c r="O982" t="b">
        <v>1</v>
      </c>
      <c r="P982" t="s">
        <v>8295</v>
      </c>
      <c r="Q982">
        <f>D982/E982*100</f>
        <v>59.424326833797579</v>
      </c>
      <c r="R982">
        <f>E982/N982</f>
        <v>10.507317073170732</v>
      </c>
      <c r="S982" t="str">
        <f>LEFT(P982,FIND("/",P982)-1)</f>
        <v>technology</v>
      </c>
      <c r="T982" t="str">
        <f>RIGHT(P982,LEN(P982)-FIND("/",P982))</f>
        <v>hardware</v>
      </c>
    </row>
    <row r="983" spans="1:20" ht="44.25" hidden="1" x14ac:dyDescent="0.7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 s="9">
        <f>(((I983/60)/60)/24)+DATE(1970,1,1)</f>
        <v>42400.915972222225</v>
      </c>
      <c r="K983">
        <v>1450880854</v>
      </c>
      <c r="L983" s="9">
        <f>(((K983/60)/60)/24)+DATE(1970,1,1)</f>
        <v>42361.602476851855</v>
      </c>
      <c r="M983" t="b">
        <v>0</v>
      </c>
      <c r="N983">
        <v>375</v>
      </c>
      <c r="O983" t="b">
        <v>1</v>
      </c>
      <c r="P983" t="s">
        <v>8295</v>
      </c>
      <c r="Q983">
        <f>D983/E983*100</f>
        <v>69.707461021911371</v>
      </c>
      <c r="R983">
        <f>E983/N983</f>
        <v>114.76533333333333</v>
      </c>
      <c r="S983" t="str">
        <f>LEFT(P983,FIND("/",P983)-1)</f>
        <v>technology</v>
      </c>
      <c r="T983" t="str">
        <f>RIGHT(P983,LEN(P983)-FIND("/",P983))</f>
        <v>hardware</v>
      </c>
    </row>
    <row r="984" spans="1:20" ht="44.25" hidden="1" x14ac:dyDescent="0.7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 s="9">
        <f>(((I984/60)/60)/24)+DATE(1970,1,1)</f>
        <v>41843.642939814818</v>
      </c>
      <c r="K984">
        <v>1400945150</v>
      </c>
      <c r="L984" s="9">
        <f>(((K984/60)/60)/24)+DATE(1970,1,1)</f>
        <v>41783.642939814818</v>
      </c>
      <c r="M984" t="b">
        <v>0</v>
      </c>
      <c r="N984">
        <v>1364</v>
      </c>
      <c r="O984" t="b">
        <v>1</v>
      </c>
      <c r="P984" t="s">
        <v>8295</v>
      </c>
      <c r="Q984">
        <f>D984/E984*100</f>
        <v>50.916496945010181</v>
      </c>
      <c r="R984">
        <f>E984/N984</f>
        <v>35.997067448680355</v>
      </c>
      <c r="S984" t="str">
        <f>LEFT(P984,FIND("/",P984)-1)</f>
        <v>technology</v>
      </c>
      <c r="T984" t="str">
        <f>RIGHT(P984,LEN(P984)-FIND("/",P984))</f>
        <v>hardware</v>
      </c>
    </row>
    <row r="985" spans="1:20" ht="44.25" hidden="1" x14ac:dyDescent="0.7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 s="9">
        <f>(((I985/60)/60)/24)+DATE(1970,1,1)</f>
        <v>42735.764513888891</v>
      </c>
      <c r="K985">
        <v>1480616454</v>
      </c>
      <c r="L985" s="9">
        <f>(((K985/60)/60)/24)+DATE(1970,1,1)</f>
        <v>42705.764513888891</v>
      </c>
      <c r="M985" t="b">
        <v>0</v>
      </c>
      <c r="N985">
        <v>35</v>
      </c>
      <c r="O985" t="b">
        <v>1</v>
      </c>
      <c r="P985" t="s">
        <v>8295</v>
      </c>
      <c r="Q985">
        <f>D985/E985*100</f>
        <v>92.661230541141578</v>
      </c>
      <c r="R985">
        <f>E985/N985</f>
        <v>154.17142857142858</v>
      </c>
      <c r="S985" t="str">
        <f>LEFT(P985,FIND("/",P985)-1)</f>
        <v>technology</v>
      </c>
      <c r="T985" t="str">
        <f>RIGHT(P985,LEN(P985)-FIND("/",P985))</f>
        <v>hardware</v>
      </c>
    </row>
    <row r="986" spans="1:20" ht="59" hidden="1" x14ac:dyDescent="0.7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 s="9">
        <f>(((I986/60)/60)/24)+DATE(1970,1,1)</f>
        <v>42453.341412037036</v>
      </c>
      <c r="K986">
        <v>1456218698</v>
      </c>
      <c r="L986" s="9">
        <f>(((K986/60)/60)/24)+DATE(1970,1,1)</f>
        <v>42423.3830787037</v>
      </c>
      <c r="M986" t="b">
        <v>0</v>
      </c>
      <c r="N986">
        <v>203</v>
      </c>
      <c r="O986" t="b">
        <v>1</v>
      </c>
      <c r="P986" t="s">
        <v>8295</v>
      </c>
      <c r="Q986">
        <f>D986/E986*100</f>
        <v>86.973916522434919</v>
      </c>
      <c r="R986">
        <f>E986/N986</f>
        <v>566.38916256157631</v>
      </c>
      <c r="S986" t="str">
        <f>LEFT(P986,FIND("/",P986)-1)</f>
        <v>technology</v>
      </c>
      <c r="T986" t="str">
        <f>RIGHT(P986,LEN(P986)-FIND("/",P986))</f>
        <v>hardware</v>
      </c>
    </row>
    <row r="987" spans="1:20" ht="29.5" hidden="1" x14ac:dyDescent="0.7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 s="9">
        <f>(((I987/60)/60)/24)+DATE(1970,1,1)</f>
        <v>42505.73265046296</v>
      </c>
      <c r="K987">
        <v>1460482501</v>
      </c>
      <c r="L987" s="9">
        <f>(((K987/60)/60)/24)+DATE(1970,1,1)</f>
        <v>42472.73265046296</v>
      </c>
      <c r="M987" t="b">
        <v>0</v>
      </c>
      <c r="N987">
        <v>49</v>
      </c>
      <c r="O987" t="b">
        <v>1</v>
      </c>
      <c r="P987" t="s">
        <v>8295</v>
      </c>
      <c r="Q987">
        <f>D987/E987*100</f>
        <v>67.544748395812221</v>
      </c>
      <c r="R987">
        <f>E987/N987</f>
        <v>120.85714285714286</v>
      </c>
      <c r="S987" t="str">
        <f>LEFT(P987,FIND("/",P987)-1)</f>
        <v>technology</v>
      </c>
      <c r="T987" t="str">
        <f>RIGHT(P987,LEN(P987)-FIND("/",P987))</f>
        <v>hardware</v>
      </c>
    </row>
    <row r="988" spans="1:20" ht="44.25" hidden="1" x14ac:dyDescent="0.7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 s="9">
        <f>(((I988/60)/60)/24)+DATE(1970,1,1)</f>
        <v>41425.5</v>
      </c>
      <c r="K988">
        <v>1366879523</v>
      </c>
      <c r="L988" s="9">
        <f>(((K988/60)/60)/24)+DATE(1970,1,1)</f>
        <v>41389.364849537036</v>
      </c>
      <c r="M988" t="b">
        <v>0</v>
      </c>
      <c r="N988">
        <v>5812</v>
      </c>
      <c r="O988" t="b">
        <v>1</v>
      </c>
      <c r="P988" t="s">
        <v>8295</v>
      </c>
      <c r="Q988">
        <f>D988/E988*100</f>
        <v>52.310349124983503</v>
      </c>
      <c r="R988">
        <f>E988/N988</f>
        <v>86.163845492085343</v>
      </c>
      <c r="S988" t="str">
        <f>LEFT(P988,FIND("/",P988)-1)</f>
        <v>technology</v>
      </c>
      <c r="T988" t="str">
        <f>RIGHT(P988,LEN(P988)-FIND("/",P988))</f>
        <v>hardware</v>
      </c>
    </row>
    <row r="989" spans="1:20" ht="44.25" hidden="1" x14ac:dyDescent="0.7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 s="9">
        <f>(((I989/60)/60)/24)+DATE(1970,1,1)</f>
        <v>41633.333668981482</v>
      </c>
      <c r="K989">
        <v>1385366429</v>
      </c>
      <c r="L989" s="9">
        <f>(((K989/60)/60)/24)+DATE(1970,1,1)</f>
        <v>41603.333668981482</v>
      </c>
      <c r="M989" t="b">
        <v>0</v>
      </c>
      <c r="N989">
        <v>1556</v>
      </c>
      <c r="O989" t="b">
        <v>1</v>
      </c>
      <c r="P989" t="s">
        <v>8295</v>
      </c>
      <c r="Q989">
        <f>D989/E989*100</f>
        <v>50.19699181977272</v>
      </c>
      <c r="R989">
        <f>E989/N989</f>
        <v>51.212114395886893</v>
      </c>
      <c r="S989" t="str">
        <f>LEFT(P989,FIND("/",P989)-1)</f>
        <v>technology</v>
      </c>
      <c r="T989" t="str">
        <f>RIGHT(P989,LEN(P989)-FIND("/",P989))</f>
        <v>hardware</v>
      </c>
    </row>
    <row r="990" spans="1:20" ht="44.25" hidden="1" x14ac:dyDescent="0.7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 s="9">
        <f>(((I990/60)/60)/24)+DATE(1970,1,1)</f>
        <v>41874.771793981483</v>
      </c>
      <c r="K990">
        <v>1406226683</v>
      </c>
      <c r="L990" s="9">
        <f>(((K990/60)/60)/24)+DATE(1970,1,1)</f>
        <v>41844.771793981483</v>
      </c>
      <c r="M990" t="b">
        <v>0</v>
      </c>
      <c r="N990">
        <v>65</v>
      </c>
      <c r="O990" t="b">
        <v>1</v>
      </c>
      <c r="P990" t="s">
        <v>8295</v>
      </c>
      <c r="Q990">
        <f>D990/E990*100</f>
        <v>45.745654162854528</v>
      </c>
      <c r="R990">
        <f>E990/N990</f>
        <v>67.261538461538464</v>
      </c>
      <c r="S990" t="str">
        <f>LEFT(P990,FIND("/",P990)-1)</f>
        <v>technology</v>
      </c>
      <c r="T990" t="str">
        <f>RIGHT(P990,LEN(P990)-FIND("/",P990))</f>
        <v>hardware</v>
      </c>
    </row>
    <row r="991" spans="1:20" ht="44.25" hidden="1" x14ac:dyDescent="0.7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 s="9">
        <f>(((I991/60)/60)/24)+DATE(1970,1,1)</f>
        <v>42148.853888888887</v>
      </c>
      <c r="K991">
        <v>1429648176</v>
      </c>
      <c r="L991" s="9">
        <f>(((K991/60)/60)/24)+DATE(1970,1,1)</f>
        <v>42115.853888888887</v>
      </c>
      <c r="M991" t="b">
        <v>0</v>
      </c>
      <c r="N991">
        <v>10</v>
      </c>
      <c r="O991" t="b">
        <v>1</v>
      </c>
      <c r="P991" t="s">
        <v>8295</v>
      </c>
      <c r="Q991">
        <f>D991/E991*100</f>
        <v>78.821656050955411</v>
      </c>
      <c r="R991">
        <f>E991/N991</f>
        <v>62.8</v>
      </c>
      <c r="S991" t="str">
        <f>LEFT(P991,FIND("/",P991)-1)</f>
        <v>technology</v>
      </c>
      <c r="T991" t="str">
        <f>RIGHT(P991,LEN(P991)-FIND("/",P991))</f>
        <v>hardware</v>
      </c>
    </row>
    <row r="992" spans="1:20" ht="44.25" hidden="1" x14ac:dyDescent="0.7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 s="9">
        <f>(((I992/60)/60)/24)+DATE(1970,1,1)</f>
        <v>42663.841608796298</v>
      </c>
      <c r="K992">
        <v>1474402315</v>
      </c>
      <c r="L992" s="9">
        <f>(((K992/60)/60)/24)+DATE(1970,1,1)</f>
        <v>42633.841608796298</v>
      </c>
      <c r="M992" t="b">
        <v>0</v>
      </c>
      <c r="N992">
        <v>76</v>
      </c>
      <c r="O992" t="b">
        <v>1</v>
      </c>
      <c r="P992" t="s">
        <v>8295</v>
      </c>
      <c r="Q992">
        <f>D992/E992*100</f>
        <v>95.035461532116088</v>
      </c>
      <c r="R992">
        <f>E992/N992</f>
        <v>346.13118421052633</v>
      </c>
      <c r="S992" t="str">
        <f>LEFT(P992,FIND("/",P992)-1)</f>
        <v>technology</v>
      </c>
      <c r="T992" t="str">
        <f>RIGHT(P992,LEN(P992)-FIND("/",P992))</f>
        <v>hardware</v>
      </c>
    </row>
    <row r="993" spans="1:20" ht="59" hidden="1" x14ac:dyDescent="0.7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 s="9">
        <f>(((I993/60)/60)/24)+DATE(1970,1,1)</f>
        <v>42371.972118055557</v>
      </c>
      <c r="K993">
        <v>1449098391</v>
      </c>
      <c r="L993" s="9">
        <f>(((K993/60)/60)/24)+DATE(1970,1,1)</f>
        <v>42340.972118055557</v>
      </c>
      <c r="M993" t="b">
        <v>0</v>
      </c>
      <c r="N993">
        <v>263</v>
      </c>
      <c r="O993" t="b">
        <v>1</v>
      </c>
      <c r="P993" t="s">
        <v>8295</v>
      </c>
      <c r="Q993">
        <f>D993/E993*100</f>
        <v>77.877580493099032</v>
      </c>
      <c r="R993">
        <f>E993/N993</f>
        <v>244.11912547528519</v>
      </c>
      <c r="S993" t="str">
        <f>LEFT(P993,FIND("/",P993)-1)</f>
        <v>technology</v>
      </c>
      <c r="T993" t="str">
        <f>RIGHT(P993,LEN(P993)-FIND("/",P993))</f>
        <v>hardware</v>
      </c>
    </row>
    <row r="994" spans="1:20" ht="44.25" hidden="1" x14ac:dyDescent="0.7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 s="9">
        <f>(((I994/60)/60)/24)+DATE(1970,1,1)</f>
        <v>42549.6565162037</v>
      </c>
      <c r="K994">
        <v>1464536723</v>
      </c>
      <c r="L994" s="9">
        <f>(((K994/60)/60)/24)+DATE(1970,1,1)</f>
        <v>42519.6565162037</v>
      </c>
      <c r="M994" t="b">
        <v>0</v>
      </c>
      <c r="N994">
        <v>1530</v>
      </c>
      <c r="O994" t="b">
        <v>1</v>
      </c>
      <c r="P994" t="s">
        <v>8295</v>
      </c>
      <c r="Q994">
        <f>D994/E994*100</f>
        <v>31.513214120945193</v>
      </c>
      <c r="R994">
        <f>E994/N994</f>
        <v>259.25424836601309</v>
      </c>
      <c r="S994" t="str">
        <f>LEFT(P994,FIND("/",P994)-1)</f>
        <v>technology</v>
      </c>
      <c r="T994" t="str">
        <f>RIGHT(P994,LEN(P994)-FIND("/",P994))</f>
        <v>hardware</v>
      </c>
    </row>
    <row r="995" spans="1:20" ht="44.25" hidden="1" x14ac:dyDescent="0.7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 s="9">
        <f>(((I995/60)/60)/24)+DATE(1970,1,1)</f>
        <v>42645.278749999998</v>
      </c>
      <c r="K995">
        <v>1471502484</v>
      </c>
      <c r="L995" s="9">
        <f>(((K995/60)/60)/24)+DATE(1970,1,1)</f>
        <v>42600.278749999998</v>
      </c>
      <c r="M995" t="b">
        <v>0</v>
      </c>
      <c r="N995">
        <v>278</v>
      </c>
      <c r="O995" t="b">
        <v>1</v>
      </c>
      <c r="P995" t="s">
        <v>8295</v>
      </c>
      <c r="Q995">
        <f>D995/E995*100</f>
        <v>35.621415595055751</v>
      </c>
      <c r="R995">
        <f>E995/N995</f>
        <v>201.96402877697841</v>
      </c>
      <c r="S995" t="str">
        <f>LEFT(P995,FIND("/",P995)-1)</f>
        <v>technology</v>
      </c>
      <c r="T995" t="str">
        <f>RIGHT(P995,LEN(P995)-FIND("/",P995))</f>
        <v>hardware</v>
      </c>
    </row>
    <row r="996" spans="1:20" ht="59" hidden="1" x14ac:dyDescent="0.7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 s="9">
        <f>(((I996/60)/60)/24)+DATE(1970,1,1)</f>
        <v>42497.581388888888</v>
      </c>
      <c r="K996">
        <v>1460037432</v>
      </c>
      <c r="L996" s="9">
        <f>(((K996/60)/60)/24)+DATE(1970,1,1)</f>
        <v>42467.581388888888</v>
      </c>
      <c r="M996" t="b">
        <v>0</v>
      </c>
      <c r="N996">
        <v>350</v>
      </c>
      <c r="O996" t="b">
        <v>1</v>
      </c>
      <c r="P996" t="s">
        <v>8295</v>
      </c>
      <c r="Q996">
        <f>D996/E996*100</f>
        <v>90.30856478850113</v>
      </c>
      <c r="R996">
        <f>E996/N996</f>
        <v>226.20857142857142</v>
      </c>
      <c r="S996" t="str">
        <f>LEFT(P996,FIND("/",P996)-1)</f>
        <v>technology</v>
      </c>
      <c r="T996" t="str">
        <f>RIGHT(P996,LEN(P996)-FIND("/",P996))</f>
        <v>hardware</v>
      </c>
    </row>
    <row r="997" spans="1:20" ht="44.25" hidden="1" x14ac:dyDescent="0.7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 s="9">
        <f>(((I997/60)/60)/24)+DATE(1970,1,1)</f>
        <v>42132.668032407411</v>
      </c>
      <c r="K997">
        <v>1427212918</v>
      </c>
      <c r="L997" s="9">
        <f>(((K997/60)/60)/24)+DATE(1970,1,1)</f>
        <v>42087.668032407411</v>
      </c>
      <c r="M997" t="b">
        <v>0</v>
      </c>
      <c r="N997">
        <v>470</v>
      </c>
      <c r="O997" t="b">
        <v>1</v>
      </c>
      <c r="P997" t="s">
        <v>8295</v>
      </c>
      <c r="Q997">
        <f>D997/E997*100</f>
        <v>65.528952984942094</v>
      </c>
      <c r="R997">
        <f>E997/N997</f>
        <v>324.69</v>
      </c>
      <c r="S997" t="str">
        <f>LEFT(P997,FIND("/",P997)-1)</f>
        <v>technology</v>
      </c>
      <c r="T997" t="str">
        <f>RIGHT(P997,LEN(P997)-FIND("/",P997))</f>
        <v>hardware</v>
      </c>
    </row>
    <row r="998" spans="1:20" ht="29.5" hidden="1" x14ac:dyDescent="0.7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 s="9">
        <f>(((I998/60)/60)/24)+DATE(1970,1,1)</f>
        <v>42496.826180555552</v>
      </c>
      <c r="K998">
        <v>1459972182</v>
      </c>
      <c r="L998" s="9">
        <f>(((K998/60)/60)/24)+DATE(1970,1,1)</f>
        <v>42466.826180555552</v>
      </c>
      <c r="M998" t="b">
        <v>0</v>
      </c>
      <c r="N998">
        <v>3</v>
      </c>
      <c r="O998" t="b">
        <v>1</v>
      </c>
      <c r="P998" t="s">
        <v>8295</v>
      </c>
      <c r="Q998">
        <f>D998/E998*100</f>
        <v>97.560975609756099</v>
      </c>
      <c r="R998">
        <f>E998/N998</f>
        <v>205</v>
      </c>
      <c r="S998" t="str">
        <f>LEFT(P998,FIND("/",P998)-1)</f>
        <v>technology</v>
      </c>
      <c r="T998" t="str">
        <f>RIGHT(P998,LEN(P998)-FIND("/",P998))</f>
        <v>hardware</v>
      </c>
    </row>
    <row r="999" spans="1:20" ht="44.25" hidden="1" x14ac:dyDescent="0.7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 s="9">
        <f>(((I999/60)/60)/24)+DATE(1970,1,1)</f>
        <v>41480.681574074071</v>
      </c>
      <c r="K999">
        <v>1372177288</v>
      </c>
      <c r="L999" s="9">
        <f>(((K999/60)/60)/24)+DATE(1970,1,1)</f>
        <v>41450.681574074071</v>
      </c>
      <c r="M999" t="b">
        <v>0</v>
      </c>
      <c r="N999">
        <v>8200</v>
      </c>
      <c r="O999" t="b">
        <v>1</v>
      </c>
      <c r="P999" t="s">
        <v>8295</v>
      </c>
      <c r="Q999">
        <f>D999/E999*100</f>
        <v>5.9581481653622976</v>
      </c>
      <c r="R999">
        <f>E999/N999</f>
        <v>20.465926829268295</v>
      </c>
      <c r="S999" t="str">
        <f>LEFT(P999,FIND("/",P999)-1)</f>
        <v>technology</v>
      </c>
      <c r="T999" t="str">
        <f>RIGHT(P999,LEN(P999)-FIND("/",P999))</f>
        <v>hardware</v>
      </c>
    </row>
    <row r="1000" spans="1:20" ht="29.5" hidden="1" x14ac:dyDescent="0.7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 s="9">
        <f>(((I1000/60)/60)/24)+DATE(1970,1,1)</f>
        <v>41843.880659722221</v>
      </c>
      <c r="K1000">
        <v>1402693689</v>
      </c>
      <c r="L1000" s="9">
        <f>(((K1000/60)/60)/24)+DATE(1970,1,1)</f>
        <v>41803.880659722221</v>
      </c>
      <c r="M1000" t="b">
        <v>0</v>
      </c>
      <c r="N1000">
        <v>8359</v>
      </c>
      <c r="O1000" t="b">
        <v>1</v>
      </c>
      <c r="P1000" t="s">
        <v>8295</v>
      </c>
      <c r="Q1000">
        <f>D1000/E1000*100</f>
        <v>18.404371998667195</v>
      </c>
      <c r="R1000">
        <f>E1000/N1000</f>
        <v>116.35303146309367</v>
      </c>
      <c r="S1000" t="str">
        <f>LEFT(P1000,FIND("/",P1000)-1)</f>
        <v>technology</v>
      </c>
      <c r="T1000" t="str">
        <f>RIGHT(P1000,LEN(P1000)-FIND("/",P1000))</f>
        <v>hardware</v>
      </c>
    </row>
    <row r="1001" spans="1:20" ht="44.25" hidden="1" x14ac:dyDescent="0.7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 s="9">
        <f>(((I1001/60)/60)/24)+DATE(1970,1,1)</f>
        <v>42160.875</v>
      </c>
      <c r="K1001">
        <v>1428541276</v>
      </c>
      <c r="L1001" s="9">
        <f>(((K1001/60)/60)/24)+DATE(1970,1,1)</f>
        <v>42103.042546296296</v>
      </c>
      <c r="M1001" t="b">
        <v>0</v>
      </c>
      <c r="N1001">
        <v>188</v>
      </c>
      <c r="O1001" t="b">
        <v>1</v>
      </c>
      <c r="P1001" t="s">
        <v>8295</v>
      </c>
      <c r="Q1001">
        <f>D1001/E1001*100</f>
        <v>86.57409010631298</v>
      </c>
      <c r="R1001">
        <f>E1001/N1001</f>
        <v>307.20212765957444</v>
      </c>
      <c r="S1001" t="str">
        <f>LEFT(P1001,FIND("/",P1001)-1)</f>
        <v>technology</v>
      </c>
      <c r="T1001" t="str">
        <f>RIGHT(P1001,LEN(P1001)-FIND("/",P1001))</f>
        <v>hardware</v>
      </c>
    </row>
    <row r="1002" spans="1:20" ht="44.25" hidden="1" x14ac:dyDescent="0.7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 s="9">
        <f>(((I1002/60)/60)/24)+DATE(1970,1,1)</f>
        <v>42722.771493055552</v>
      </c>
      <c r="K1002">
        <v>1479493857</v>
      </c>
      <c r="L1002" s="9">
        <f>(((K1002/60)/60)/24)+DATE(1970,1,1)</f>
        <v>42692.771493055552</v>
      </c>
      <c r="M1002" t="b">
        <v>0</v>
      </c>
      <c r="N1002">
        <v>48</v>
      </c>
      <c r="O1002" t="b">
        <v>1</v>
      </c>
      <c r="P1002" t="s">
        <v>8295</v>
      </c>
      <c r="Q1002">
        <f>D1002/E1002*100</f>
        <v>76.216607598795775</v>
      </c>
      <c r="R1002">
        <f>E1002/N1002</f>
        <v>546.6875</v>
      </c>
      <c r="S1002" t="str">
        <f>LEFT(P1002,FIND("/",P1002)-1)</f>
        <v>technology</v>
      </c>
      <c r="T1002" t="str">
        <f>RIGHT(P1002,LEN(P1002)-FIND("/",P1002))</f>
        <v>hardware</v>
      </c>
    </row>
    <row r="1003" spans="1:20" ht="59" hidden="1" x14ac:dyDescent="0.7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 s="9">
        <f>(((I1003/60)/60)/24)+DATE(1970,1,1)</f>
        <v>42180.791666666672</v>
      </c>
      <c r="K1003">
        <v>1432659793</v>
      </c>
      <c r="L1003" s="9">
        <f>(((K1003/60)/60)/24)+DATE(1970,1,1)</f>
        <v>42150.71056712963</v>
      </c>
      <c r="M1003" t="b">
        <v>0</v>
      </c>
      <c r="N1003">
        <v>607</v>
      </c>
      <c r="O1003" t="b">
        <v>1</v>
      </c>
      <c r="P1003" t="s">
        <v>8295</v>
      </c>
      <c r="Q1003">
        <f>D1003/E1003*100</f>
        <v>34.701738557101713</v>
      </c>
      <c r="R1003">
        <f>E1003/N1003</f>
        <v>47.474464579901152</v>
      </c>
      <c r="S1003" t="str">
        <f>LEFT(P1003,FIND("/",P1003)-1)</f>
        <v>technology</v>
      </c>
      <c r="T1003" t="str">
        <f>RIGHT(P1003,LEN(P1003)-FIND("/",P1003))</f>
        <v>hardware</v>
      </c>
    </row>
    <row r="1004" spans="1:20" ht="44.25" hidden="1" x14ac:dyDescent="0.7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 s="9">
        <f>(((I1004/60)/60)/24)+DATE(1970,1,1)</f>
        <v>42319.998842592591</v>
      </c>
      <c r="K1004">
        <v>1444690700</v>
      </c>
      <c r="L1004" s="9">
        <f>(((K1004/60)/60)/24)+DATE(1970,1,1)</f>
        <v>42289.957175925927</v>
      </c>
      <c r="M1004" t="b">
        <v>0</v>
      </c>
      <c r="N1004">
        <v>50</v>
      </c>
      <c r="O1004" t="b">
        <v>1</v>
      </c>
      <c r="P1004" t="s">
        <v>8295</v>
      </c>
      <c r="Q1004">
        <f>D1004/E1004*100</f>
        <v>19.692792437967704</v>
      </c>
      <c r="R1004">
        <f>E1004/N1004</f>
        <v>101.56</v>
      </c>
      <c r="S1004" t="str">
        <f>LEFT(P1004,FIND("/",P1004)-1)</f>
        <v>technology</v>
      </c>
      <c r="T1004" t="str">
        <f>RIGHT(P1004,LEN(P1004)-FIND("/",P1004))</f>
        <v>hardware</v>
      </c>
    </row>
    <row r="1005" spans="1:20" ht="44.25" hidden="1" x14ac:dyDescent="0.7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 s="9">
        <f>(((I1005/60)/60)/24)+DATE(1970,1,1)</f>
        <v>41045.207638888889</v>
      </c>
      <c r="K1005">
        <v>1333597555</v>
      </c>
      <c r="L1005" s="9">
        <f>(((K1005/60)/60)/24)+DATE(1970,1,1)</f>
        <v>41004.156886574077</v>
      </c>
      <c r="M1005" t="b">
        <v>0</v>
      </c>
      <c r="N1005">
        <v>55</v>
      </c>
      <c r="O1005" t="b">
        <v>1</v>
      </c>
      <c r="P1005" t="s">
        <v>8279</v>
      </c>
      <c r="Q1005">
        <f>D1005/E1005*100</f>
        <v>87.281795511221944</v>
      </c>
      <c r="R1005">
        <f>E1005/N1005</f>
        <v>72.909090909090907</v>
      </c>
      <c r="S1005" t="str">
        <f>LEFT(P1005,FIND("/",P1005)-1)</f>
        <v>music</v>
      </c>
      <c r="T1005" t="str">
        <f>RIGHT(P1005,LEN(P1005)-FIND("/",P1005))</f>
        <v>indie rock</v>
      </c>
    </row>
    <row r="1006" spans="1:20" ht="44.25" hidden="1" x14ac:dyDescent="0.7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 s="9">
        <f>(((I1006/60)/60)/24)+DATE(1970,1,1)</f>
        <v>40871.161990740737</v>
      </c>
      <c r="K1006">
        <v>1316919196</v>
      </c>
      <c r="L1006" s="9">
        <f>(((K1006/60)/60)/24)+DATE(1970,1,1)</f>
        <v>40811.120324074072</v>
      </c>
      <c r="M1006" t="b">
        <v>0</v>
      </c>
      <c r="N1006">
        <v>38</v>
      </c>
      <c r="O1006" t="b">
        <v>1</v>
      </c>
      <c r="P1006" t="s">
        <v>8279</v>
      </c>
      <c r="Q1006">
        <f>D1006/E1006*100</f>
        <v>90.307043949428049</v>
      </c>
      <c r="R1006">
        <f>E1006/N1006</f>
        <v>43.710526315789473</v>
      </c>
      <c r="S1006" t="str">
        <f>LEFT(P1006,FIND("/",P1006)-1)</f>
        <v>music</v>
      </c>
      <c r="T1006" t="str">
        <f>RIGHT(P1006,LEN(P1006)-FIND("/",P1006))</f>
        <v>indie rock</v>
      </c>
    </row>
    <row r="1007" spans="1:20" ht="44.25" hidden="1" x14ac:dyDescent="0.7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 s="9">
        <f>(((I1007/60)/60)/24)+DATE(1970,1,1)</f>
        <v>41064.72216435185</v>
      </c>
      <c r="K1007">
        <v>1336238395</v>
      </c>
      <c r="L1007" s="9">
        <f>(((K1007/60)/60)/24)+DATE(1970,1,1)</f>
        <v>41034.72216435185</v>
      </c>
      <c r="M1007" t="b">
        <v>0</v>
      </c>
      <c r="N1007">
        <v>25</v>
      </c>
      <c r="O1007" t="b">
        <v>1</v>
      </c>
      <c r="P1007" t="s">
        <v>8279</v>
      </c>
      <c r="Q1007">
        <f>D1007/E1007*100</f>
        <v>88.235294117647058</v>
      </c>
      <c r="R1007">
        <f>E1007/N1007</f>
        <v>34</v>
      </c>
      <c r="S1007" t="str">
        <f>LEFT(P1007,FIND("/",P1007)-1)</f>
        <v>music</v>
      </c>
      <c r="T1007" t="str">
        <f>RIGHT(P1007,LEN(P1007)-FIND("/",P1007))</f>
        <v>indie rock</v>
      </c>
    </row>
    <row r="1008" spans="1:20" ht="44.25" hidden="1" x14ac:dyDescent="0.7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 s="9">
        <f>(((I1008/60)/60)/24)+DATE(1970,1,1)</f>
        <v>41763.290972222225</v>
      </c>
      <c r="K1008">
        <v>1396468782</v>
      </c>
      <c r="L1008" s="9">
        <f>(((K1008/60)/60)/24)+DATE(1970,1,1)</f>
        <v>41731.833124999997</v>
      </c>
      <c r="M1008" t="b">
        <v>0</v>
      </c>
      <c r="N1008">
        <v>46</v>
      </c>
      <c r="O1008" t="b">
        <v>1</v>
      </c>
      <c r="P1008" t="s">
        <v>8279</v>
      </c>
      <c r="Q1008">
        <f>D1008/E1008*100</f>
        <v>92.307692307692307</v>
      </c>
      <c r="R1008">
        <f>E1008/N1008</f>
        <v>70.652173913043484</v>
      </c>
      <c r="S1008" t="str">
        <f>LEFT(P1008,FIND("/",P1008)-1)</f>
        <v>music</v>
      </c>
      <c r="T1008" t="str">
        <f>RIGHT(P1008,LEN(P1008)-FIND("/",P1008))</f>
        <v>indie rock</v>
      </c>
    </row>
    <row r="1009" spans="1:20" ht="59" hidden="1" x14ac:dyDescent="0.7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 s="9">
        <f>(((I1009/60)/60)/24)+DATE(1970,1,1)</f>
        <v>41105.835497685184</v>
      </c>
      <c r="K1009">
        <v>1339790587</v>
      </c>
      <c r="L1009" s="9">
        <f>(((K1009/60)/60)/24)+DATE(1970,1,1)</f>
        <v>41075.835497685184</v>
      </c>
      <c r="M1009" t="b">
        <v>0</v>
      </c>
      <c r="N1009">
        <v>83</v>
      </c>
      <c r="O1009" t="b">
        <v>1</v>
      </c>
      <c r="P1009" t="s">
        <v>8279</v>
      </c>
      <c r="Q1009">
        <f>D1009/E1009*100</f>
        <v>80.949811117107402</v>
      </c>
      <c r="R1009">
        <f>E1009/N1009</f>
        <v>89.301204819277103</v>
      </c>
      <c r="S1009" t="str">
        <f>LEFT(P1009,FIND("/",P1009)-1)</f>
        <v>music</v>
      </c>
      <c r="T1009" t="str">
        <f>RIGHT(P1009,LEN(P1009)-FIND("/",P1009))</f>
        <v>indie rock</v>
      </c>
    </row>
    <row r="1010" spans="1:20" ht="44.25" hidden="1" x14ac:dyDescent="0.7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 s="9">
        <f>(((I1010/60)/60)/24)+DATE(1970,1,1)</f>
        <v>40891.207638888889</v>
      </c>
      <c r="K1010">
        <v>1321200332</v>
      </c>
      <c r="L1010" s="9">
        <f>(((K1010/60)/60)/24)+DATE(1970,1,1)</f>
        <v>40860.67050925926</v>
      </c>
      <c r="M1010" t="b">
        <v>0</v>
      </c>
      <c r="N1010">
        <v>35</v>
      </c>
      <c r="O1010" t="b">
        <v>1</v>
      </c>
      <c r="P1010" t="s">
        <v>8279</v>
      </c>
      <c r="Q1010">
        <f>D1010/E1010*100</f>
        <v>99.304865938430993</v>
      </c>
      <c r="R1010">
        <f>E1010/N1010</f>
        <v>115.08571428571429</v>
      </c>
      <c r="S1010" t="str">
        <f>LEFT(P1010,FIND("/",P1010)-1)</f>
        <v>music</v>
      </c>
      <c r="T1010" t="str">
        <f>RIGHT(P1010,LEN(P1010)-FIND("/",P1010))</f>
        <v>indie rock</v>
      </c>
    </row>
    <row r="1011" spans="1:20" ht="59" hidden="1" x14ac:dyDescent="0.7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 s="9">
        <f>(((I1011/60)/60)/24)+DATE(1970,1,1)</f>
        <v>40794.204375000001</v>
      </c>
      <c r="K1011">
        <v>1312865658</v>
      </c>
      <c r="L1011" s="9">
        <f>(((K1011/60)/60)/24)+DATE(1970,1,1)</f>
        <v>40764.204375000001</v>
      </c>
      <c r="M1011" t="b">
        <v>0</v>
      </c>
      <c r="N1011">
        <v>25</v>
      </c>
      <c r="O1011" t="b">
        <v>1</v>
      </c>
      <c r="P1011" t="s">
        <v>8279</v>
      </c>
      <c r="Q1011">
        <f>D1011/E1011*100</f>
        <v>96.587250482936255</v>
      </c>
      <c r="R1011">
        <f>E1011/N1011</f>
        <v>62.12</v>
      </c>
      <c r="S1011" t="str">
        <f>LEFT(P1011,FIND("/",P1011)-1)</f>
        <v>music</v>
      </c>
      <c r="T1011" t="str">
        <f>RIGHT(P1011,LEN(P1011)-FIND("/",P1011))</f>
        <v>indie rock</v>
      </c>
    </row>
    <row r="1012" spans="1:20" ht="44.25" hidden="1" x14ac:dyDescent="0.7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 s="9">
        <f>(((I1012/60)/60)/24)+DATE(1970,1,1)</f>
        <v>40432.165972222225</v>
      </c>
      <c r="K1012">
        <v>1281028152</v>
      </c>
      <c r="L1012" s="9">
        <f>(((K1012/60)/60)/24)+DATE(1970,1,1)</f>
        <v>40395.714722222219</v>
      </c>
      <c r="M1012" t="b">
        <v>0</v>
      </c>
      <c r="N1012">
        <v>75</v>
      </c>
      <c r="O1012" t="b">
        <v>1</v>
      </c>
      <c r="P1012" t="s">
        <v>8279</v>
      </c>
      <c r="Q1012">
        <f>D1012/E1012*100</f>
        <v>86.572091466300378</v>
      </c>
      <c r="R1012">
        <f>E1012/N1012</f>
        <v>46.204266666666669</v>
      </c>
      <c r="S1012" t="str">
        <f>LEFT(P1012,FIND("/",P1012)-1)</f>
        <v>music</v>
      </c>
      <c r="T1012" t="str">
        <f>RIGHT(P1012,LEN(P1012)-FIND("/",P1012))</f>
        <v>indie rock</v>
      </c>
    </row>
    <row r="1013" spans="1:20" ht="29.5" hidden="1" x14ac:dyDescent="0.7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 s="9">
        <f>(((I1013/60)/60)/24)+DATE(1970,1,1)</f>
        <v>41488.076319444444</v>
      </c>
      <c r="K1013">
        <v>1372384194</v>
      </c>
      <c r="L1013" s="9">
        <f>(((K1013/60)/60)/24)+DATE(1970,1,1)</f>
        <v>41453.076319444444</v>
      </c>
      <c r="M1013" t="b">
        <v>0</v>
      </c>
      <c r="N1013">
        <v>62</v>
      </c>
      <c r="O1013" t="b">
        <v>1</v>
      </c>
      <c r="P1013" t="s">
        <v>8279</v>
      </c>
      <c r="Q1013">
        <f>D1013/E1013*100</f>
        <v>83.056202471088127</v>
      </c>
      <c r="R1013">
        <f>E1013/N1013</f>
        <v>48.54854838709678</v>
      </c>
      <c r="S1013" t="str">
        <f>LEFT(P1013,FIND("/",P1013)-1)</f>
        <v>music</v>
      </c>
      <c r="T1013" t="str">
        <f>RIGHT(P1013,LEN(P1013)-FIND("/",P1013))</f>
        <v>indie rock</v>
      </c>
    </row>
    <row r="1014" spans="1:20" ht="44.25" hidden="1" x14ac:dyDescent="0.7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 s="9">
        <f>(((I1014/60)/60)/24)+DATE(1970,1,1)</f>
        <v>41329.381423611114</v>
      </c>
      <c r="K1014">
        <v>1359104955</v>
      </c>
      <c r="L1014" s="9">
        <f>(((K1014/60)/60)/24)+DATE(1970,1,1)</f>
        <v>41299.381423611114</v>
      </c>
      <c r="M1014" t="b">
        <v>0</v>
      </c>
      <c r="N1014">
        <v>160</v>
      </c>
      <c r="O1014" t="b">
        <v>1</v>
      </c>
      <c r="P1014" t="s">
        <v>8279</v>
      </c>
      <c r="Q1014">
        <f>D1014/E1014*100</f>
        <v>86.926003153240771</v>
      </c>
      <c r="R1014">
        <f>E1014/N1014</f>
        <v>57.520187499999999</v>
      </c>
      <c r="S1014" t="str">
        <f>LEFT(P1014,FIND("/",P1014)-1)</f>
        <v>music</v>
      </c>
      <c r="T1014" t="str">
        <f>RIGHT(P1014,LEN(P1014)-FIND("/",P1014))</f>
        <v>indie rock</v>
      </c>
    </row>
    <row r="1015" spans="1:20" ht="59" hidden="1" x14ac:dyDescent="0.7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 s="9">
        <f>(((I1015/60)/60)/24)+DATE(1970,1,1)</f>
        <v>40603.833333333336</v>
      </c>
      <c r="K1015">
        <v>1294818278</v>
      </c>
      <c r="L1015" s="9">
        <f>(((K1015/60)/60)/24)+DATE(1970,1,1)</f>
        <v>40555.322662037033</v>
      </c>
      <c r="M1015" t="b">
        <v>0</v>
      </c>
      <c r="N1015">
        <v>246</v>
      </c>
      <c r="O1015" t="b">
        <v>1</v>
      </c>
      <c r="P1015" t="s">
        <v>8279</v>
      </c>
      <c r="Q1015">
        <f>D1015/E1015*100</f>
        <v>83.009749033858753</v>
      </c>
      <c r="R1015">
        <f>E1015/N1015</f>
        <v>88.147154471544724</v>
      </c>
      <c r="S1015" t="str">
        <f>LEFT(P1015,FIND("/",P1015)-1)</f>
        <v>music</v>
      </c>
      <c r="T1015" t="str">
        <f>RIGHT(P1015,LEN(P1015)-FIND("/",P1015))</f>
        <v>indie rock</v>
      </c>
    </row>
    <row r="1016" spans="1:20" ht="44.25" hidden="1" x14ac:dyDescent="0.7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 s="9">
        <f>(((I1016/60)/60)/24)+DATE(1970,1,1)</f>
        <v>40823.707546296297</v>
      </c>
      <c r="K1016">
        <v>1312822732</v>
      </c>
      <c r="L1016" s="9">
        <f>(((K1016/60)/60)/24)+DATE(1970,1,1)</f>
        <v>40763.707546296297</v>
      </c>
      <c r="M1016" t="b">
        <v>0</v>
      </c>
      <c r="N1016">
        <v>55</v>
      </c>
      <c r="O1016" t="b">
        <v>1</v>
      </c>
      <c r="P1016" t="s">
        <v>8279</v>
      </c>
      <c r="Q1016">
        <f>D1016/E1016*100</f>
        <v>98.732927431298336</v>
      </c>
      <c r="R1016">
        <f>E1016/N1016</f>
        <v>110.49090909090908</v>
      </c>
      <c r="S1016" t="str">
        <f>LEFT(P1016,FIND("/",P1016)-1)</f>
        <v>music</v>
      </c>
      <c r="T1016" t="str">
        <f>RIGHT(P1016,LEN(P1016)-FIND("/",P1016))</f>
        <v>indie rock</v>
      </c>
    </row>
    <row r="1017" spans="1:20" ht="44.25" hidden="1" x14ac:dyDescent="0.7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 s="9">
        <f>(((I1017/60)/60)/24)+DATE(1970,1,1)</f>
        <v>41265.896203703705</v>
      </c>
      <c r="K1017">
        <v>1351024232</v>
      </c>
      <c r="L1017" s="9">
        <f>(((K1017/60)/60)/24)+DATE(1970,1,1)</f>
        <v>41205.854537037041</v>
      </c>
      <c r="M1017" t="b">
        <v>0</v>
      </c>
      <c r="N1017">
        <v>23</v>
      </c>
      <c r="O1017" t="b">
        <v>1</v>
      </c>
      <c r="P1017" t="s">
        <v>8279</v>
      </c>
      <c r="Q1017">
        <f>D1017/E1017*100</f>
        <v>97.592713077423554</v>
      </c>
      <c r="R1017">
        <f>E1017/N1017</f>
        <v>66.826086956521735</v>
      </c>
      <c r="S1017" t="str">
        <f>LEFT(P1017,FIND("/",P1017)-1)</f>
        <v>music</v>
      </c>
      <c r="T1017" t="str">
        <f>RIGHT(P1017,LEN(P1017)-FIND("/",P1017))</f>
        <v>indie rock</v>
      </c>
    </row>
    <row r="1018" spans="1:20" ht="59" hidden="1" x14ac:dyDescent="0.7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 s="9">
        <f>(((I1018/60)/60)/24)+DATE(1970,1,1)</f>
        <v>40973.125</v>
      </c>
      <c r="K1018">
        <v>1327969730</v>
      </c>
      <c r="L1018" s="9">
        <f>(((K1018/60)/60)/24)+DATE(1970,1,1)</f>
        <v>40939.02002314815</v>
      </c>
      <c r="M1018" t="b">
        <v>0</v>
      </c>
      <c r="N1018">
        <v>72</v>
      </c>
      <c r="O1018" t="b">
        <v>1</v>
      </c>
      <c r="P1018" t="s">
        <v>8279</v>
      </c>
      <c r="Q1018">
        <f>D1018/E1018*100</f>
        <v>82.958046930552271</v>
      </c>
      <c r="R1018">
        <f>E1018/N1018</f>
        <v>58.597222222222221</v>
      </c>
      <c r="S1018" t="str">
        <f>LEFT(P1018,FIND("/",P1018)-1)</f>
        <v>music</v>
      </c>
      <c r="T1018" t="str">
        <f>RIGHT(P1018,LEN(P1018)-FIND("/",P1018))</f>
        <v>indie rock</v>
      </c>
    </row>
    <row r="1019" spans="1:20" ht="44.25" hidden="1" x14ac:dyDescent="0.7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 s="9">
        <f>(((I1019/60)/60)/24)+DATE(1970,1,1)</f>
        <v>40818.733483796292</v>
      </c>
      <c r="K1019">
        <v>1312392973</v>
      </c>
      <c r="L1019" s="9">
        <f>(((K1019/60)/60)/24)+DATE(1970,1,1)</f>
        <v>40758.733483796292</v>
      </c>
      <c r="M1019" t="b">
        <v>0</v>
      </c>
      <c r="N1019">
        <v>22</v>
      </c>
      <c r="O1019" t="b">
        <v>1</v>
      </c>
      <c r="P1019" t="s">
        <v>8279</v>
      </c>
      <c r="Q1019">
        <f>D1019/E1019*100</f>
        <v>100</v>
      </c>
      <c r="R1019">
        <f>E1019/N1019</f>
        <v>113.63636363636364</v>
      </c>
      <c r="S1019" t="str">
        <f>LEFT(P1019,FIND("/",P1019)-1)</f>
        <v>music</v>
      </c>
      <c r="T1019" t="str">
        <f>RIGHT(P1019,LEN(P1019)-FIND("/",P1019))</f>
        <v>indie rock</v>
      </c>
    </row>
    <row r="1020" spans="1:20" ht="44.25" hidden="1" x14ac:dyDescent="0.7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 s="9">
        <f>(((I1020/60)/60)/24)+DATE(1970,1,1)</f>
        <v>41208.165972222225</v>
      </c>
      <c r="K1020">
        <v>1349892735</v>
      </c>
      <c r="L1020" s="9">
        <f>(((K1020/60)/60)/24)+DATE(1970,1,1)</f>
        <v>41192.758506944447</v>
      </c>
      <c r="M1020" t="b">
        <v>0</v>
      </c>
      <c r="N1020">
        <v>14</v>
      </c>
      <c r="O1020" t="b">
        <v>1</v>
      </c>
      <c r="P1020" t="s">
        <v>8279</v>
      </c>
      <c r="Q1020">
        <f>D1020/E1020*100</f>
        <v>98.360655737704917</v>
      </c>
      <c r="R1020">
        <f>E1020/N1020</f>
        <v>43.571428571428569</v>
      </c>
      <c r="S1020" t="str">
        <f>LEFT(P1020,FIND("/",P1020)-1)</f>
        <v>music</v>
      </c>
      <c r="T1020" t="str">
        <f>RIGHT(P1020,LEN(P1020)-FIND("/",P1020))</f>
        <v>indie rock</v>
      </c>
    </row>
    <row r="1021" spans="1:20" ht="44.25" hidden="1" x14ac:dyDescent="0.7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 s="9">
        <f>(((I1021/60)/60)/24)+DATE(1970,1,1)</f>
        <v>40878.626562500001</v>
      </c>
      <c r="K1021">
        <v>1317564135</v>
      </c>
      <c r="L1021" s="9">
        <f>(((K1021/60)/60)/24)+DATE(1970,1,1)</f>
        <v>40818.58489583333</v>
      </c>
      <c r="M1021" t="b">
        <v>0</v>
      </c>
      <c r="N1021">
        <v>38</v>
      </c>
      <c r="O1021" t="b">
        <v>1</v>
      </c>
      <c r="P1021" t="s">
        <v>8279</v>
      </c>
      <c r="Q1021">
        <f>D1021/E1021*100</f>
        <v>100</v>
      </c>
      <c r="R1021">
        <f>E1021/N1021</f>
        <v>78.94736842105263</v>
      </c>
      <c r="S1021" t="str">
        <f>LEFT(P1021,FIND("/",P1021)-1)</f>
        <v>music</v>
      </c>
      <c r="T1021" t="str">
        <f>RIGHT(P1021,LEN(P1021)-FIND("/",P1021))</f>
        <v>indie rock</v>
      </c>
    </row>
    <row r="1022" spans="1:20" ht="44.25" hidden="1" x14ac:dyDescent="0.7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 s="9">
        <f>(((I1022/60)/60)/24)+DATE(1970,1,1)</f>
        <v>40976.11383101852</v>
      </c>
      <c r="K1022">
        <v>1328582635</v>
      </c>
      <c r="L1022" s="9">
        <f>(((K1022/60)/60)/24)+DATE(1970,1,1)</f>
        <v>40946.11383101852</v>
      </c>
      <c r="M1022" t="b">
        <v>0</v>
      </c>
      <c r="N1022">
        <v>32</v>
      </c>
      <c r="O1022" t="b">
        <v>1</v>
      </c>
      <c r="P1022" t="s">
        <v>8279</v>
      </c>
      <c r="Q1022">
        <f>D1022/E1022*100</f>
        <v>99.667774086378742</v>
      </c>
      <c r="R1022">
        <f>E1022/N1022</f>
        <v>188.125</v>
      </c>
      <c r="S1022" t="str">
        <f>LEFT(P1022,FIND("/",P1022)-1)</f>
        <v>music</v>
      </c>
      <c r="T1022" t="str">
        <f>RIGHT(P1022,LEN(P1022)-FIND("/",P1022))</f>
        <v>indie rock</v>
      </c>
    </row>
    <row r="1023" spans="1:20" hidden="1" x14ac:dyDescent="0.7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 s="9">
        <f>(((I1023/60)/60)/24)+DATE(1970,1,1)</f>
        <v>42187.152777777781</v>
      </c>
      <c r="K1023">
        <v>1434650084</v>
      </c>
      <c r="L1023" s="9">
        <f>(((K1023/60)/60)/24)+DATE(1970,1,1)</f>
        <v>42173.746342592596</v>
      </c>
      <c r="M1023" t="b">
        <v>0</v>
      </c>
      <c r="N1023">
        <v>63</v>
      </c>
      <c r="O1023" t="b">
        <v>1</v>
      </c>
      <c r="P1023" t="s">
        <v>8279</v>
      </c>
      <c r="Q1023">
        <f>D1023/E1023*100</f>
        <v>75.547720977083856</v>
      </c>
      <c r="R1023">
        <f>E1023/N1023</f>
        <v>63.031746031746032</v>
      </c>
      <c r="S1023" t="str">
        <f>LEFT(P1023,FIND("/",P1023)-1)</f>
        <v>music</v>
      </c>
      <c r="T1023" t="str">
        <f>RIGHT(P1023,LEN(P1023)-FIND("/",P1023))</f>
        <v>indie rock</v>
      </c>
    </row>
    <row r="1024" spans="1:20" ht="44.25" hidden="1" x14ac:dyDescent="0.7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 s="9">
        <f>(((I1024/60)/60)/24)+DATE(1970,1,1)</f>
        <v>41090.165972222225</v>
      </c>
      <c r="K1024">
        <v>1339704141</v>
      </c>
      <c r="L1024" s="9">
        <f>(((K1024/60)/60)/24)+DATE(1970,1,1)</f>
        <v>41074.834965277776</v>
      </c>
      <c r="M1024" t="b">
        <v>0</v>
      </c>
      <c r="N1024">
        <v>27</v>
      </c>
      <c r="O1024" t="b">
        <v>1</v>
      </c>
      <c r="P1024" t="s">
        <v>8279</v>
      </c>
      <c r="Q1024">
        <f>D1024/E1024*100</f>
        <v>73.170731707317074</v>
      </c>
      <c r="R1024">
        <f>E1024/N1024</f>
        <v>30.37037037037037</v>
      </c>
      <c r="S1024" t="str">
        <f>LEFT(P1024,FIND("/",P1024)-1)</f>
        <v>music</v>
      </c>
      <c r="T1024" t="str">
        <f>RIGHT(P1024,LEN(P1024)-FIND("/",P1024))</f>
        <v>indie rock</v>
      </c>
    </row>
    <row r="1025" spans="1:20" ht="44.25" hidden="1" x14ac:dyDescent="0.7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 s="9">
        <f>(((I1025/60)/60)/24)+DATE(1970,1,1)</f>
        <v>40952.149467592593</v>
      </c>
      <c r="K1025">
        <v>1323920114</v>
      </c>
      <c r="L1025" s="9">
        <f>(((K1025/60)/60)/24)+DATE(1970,1,1)</f>
        <v>40892.149467592593</v>
      </c>
      <c r="M1025" t="b">
        <v>0</v>
      </c>
      <c r="N1025">
        <v>44</v>
      </c>
      <c r="O1025" t="b">
        <v>1</v>
      </c>
      <c r="P1025" t="s">
        <v>8279</v>
      </c>
      <c r="Q1025">
        <f>D1025/E1025*100</f>
        <v>88.300220750551873</v>
      </c>
      <c r="R1025">
        <f>E1025/N1025</f>
        <v>51.477272727272727</v>
      </c>
      <c r="S1025" t="str">
        <f>LEFT(P1025,FIND("/",P1025)-1)</f>
        <v>music</v>
      </c>
      <c r="T1025" t="str">
        <f>RIGHT(P1025,LEN(P1025)-FIND("/",P1025))</f>
        <v>indie rock</v>
      </c>
    </row>
    <row r="1026" spans="1:20" ht="44.25" hidden="1" x14ac:dyDescent="0.7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 s="9">
        <f>(((I1026/60)/60)/24)+DATE(1970,1,1)</f>
        <v>40668.868611111109</v>
      </c>
      <c r="K1026">
        <v>1302036648</v>
      </c>
      <c r="L1026" s="9">
        <f>(((K1026/60)/60)/24)+DATE(1970,1,1)</f>
        <v>40638.868611111109</v>
      </c>
      <c r="M1026" t="b">
        <v>0</v>
      </c>
      <c r="N1026">
        <v>38</v>
      </c>
      <c r="O1026" t="b">
        <v>1</v>
      </c>
      <c r="P1026" t="s">
        <v>8279</v>
      </c>
      <c r="Q1026">
        <f>D1026/E1026*100</f>
        <v>73.529411764705884</v>
      </c>
      <c r="R1026">
        <f>E1026/N1026</f>
        <v>35.789473684210527</v>
      </c>
      <c r="S1026" t="str">
        <f>LEFT(P1026,FIND("/",P1026)-1)</f>
        <v>music</v>
      </c>
      <c r="T1026" t="str">
        <f>RIGHT(P1026,LEN(P1026)-FIND("/",P1026))</f>
        <v>indie rock</v>
      </c>
    </row>
    <row r="1027" spans="1:20" ht="29.5" hidden="1" x14ac:dyDescent="0.7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 s="9">
        <f>(((I1027/60)/60)/24)+DATE(1970,1,1)</f>
        <v>41222.7966087963</v>
      </c>
      <c r="K1027">
        <v>1349892427</v>
      </c>
      <c r="L1027" s="9">
        <f>(((K1027/60)/60)/24)+DATE(1970,1,1)</f>
        <v>41192.754942129628</v>
      </c>
      <c r="M1027" t="b">
        <v>0</v>
      </c>
      <c r="N1027">
        <v>115</v>
      </c>
      <c r="O1027" t="b">
        <v>1</v>
      </c>
      <c r="P1027" t="s">
        <v>8279</v>
      </c>
      <c r="Q1027">
        <f>D1027/E1027*100</f>
        <v>68.43541006687785</v>
      </c>
      <c r="R1027">
        <f>E1027/N1027</f>
        <v>98.817391304347822</v>
      </c>
      <c r="S1027" t="str">
        <f>LEFT(P1027,FIND("/",P1027)-1)</f>
        <v>music</v>
      </c>
      <c r="T1027" t="str">
        <f>RIGHT(P1027,LEN(P1027)-FIND("/",P1027))</f>
        <v>indie rock</v>
      </c>
    </row>
    <row r="1028" spans="1:20" ht="44.25" hidden="1" x14ac:dyDescent="0.7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 s="9">
        <f>(((I1028/60)/60)/24)+DATE(1970,1,1)</f>
        <v>41425</v>
      </c>
      <c r="K1028">
        <v>1367286434</v>
      </c>
      <c r="L1028" s="9">
        <f>(((K1028/60)/60)/24)+DATE(1970,1,1)</f>
        <v>41394.074467592596</v>
      </c>
      <c r="M1028" t="b">
        <v>0</v>
      </c>
      <c r="N1028">
        <v>37</v>
      </c>
      <c r="O1028" t="b">
        <v>1</v>
      </c>
      <c r="P1028" t="s">
        <v>8279</v>
      </c>
      <c r="Q1028">
        <f>D1028/E1028*100</f>
        <v>77.220077220077215</v>
      </c>
      <c r="R1028">
        <f>E1028/N1028</f>
        <v>28</v>
      </c>
      <c r="S1028" t="str">
        <f>LEFT(P1028,FIND("/",P1028)-1)</f>
        <v>music</v>
      </c>
      <c r="T1028" t="str">
        <f>RIGHT(P1028,LEN(P1028)-FIND("/",P1028))</f>
        <v>indie rock</v>
      </c>
    </row>
    <row r="1029" spans="1:20" ht="44.25" hidden="1" x14ac:dyDescent="0.7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 s="9">
        <f>(((I1029/60)/60)/24)+DATE(1970,1,1)</f>
        <v>41964.166666666672</v>
      </c>
      <c r="K1029">
        <v>1415472953</v>
      </c>
      <c r="L1029" s="9">
        <f>(((K1029/60)/60)/24)+DATE(1970,1,1)</f>
        <v>41951.788807870369</v>
      </c>
      <c r="M1029" t="b">
        <v>0</v>
      </c>
      <c r="N1029">
        <v>99</v>
      </c>
      <c r="O1029" t="b">
        <v>1</v>
      </c>
      <c r="P1029" t="s">
        <v>8279</v>
      </c>
      <c r="Q1029">
        <f>D1029/E1029*100</f>
        <v>39.370078740157481</v>
      </c>
      <c r="R1029">
        <f>E1029/N1029</f>
        <v>51.313131313131315</v>
      </c>
      <c r="S1029" t="str">
        <f>LEFT(P1029,FIND("/",P1029)-1)</f>
        <v>music</v>
      </c>
      <c r="T1029" t="str">
        <f>RIGHT(P1029,LEN(P1029)-FIND("/",P1029))</f>
        <v>indie rock</v>
      </c>
    </row>
    <row r="1030" spans="1:20" ht="44.25" hidden="1" x14ac:dyDescent="0.7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 s="9">
        <f>(((I1030/60)/60)/24)+DATE(1970,1,1)</f>
        <v>41300.21497685185</v>
      </c>
      <c r="K1030">
        <v>1356584974</v>
      </c>
      <c r="L1030" s="9">
        <f>(((K1030/60)/60)/24)+DATE(1970,1,1)</f>
        <v>41270.21497685185</v>
      </c>
      <c r="M1030" t="b">
        <v>0</v>
      </c>
      <c r="N1030">
        <v>44</v>
      </c>
      <c r="O1030" t="b">
        <v>1</v>
      </c>
      <c r="P1030" t="s">
        <v>8279</v>
      </c>
      <c r="Q1030">
        <f>D1030/E1030*100</f>
        <v>93.418259023354565</v>
      </c>
      <c r="R1030">
        <f>E1030/N1030</f>
        <v>53.522727272727273</v>
      </c>
      <c r="S1030" t="str">
        <f>LEFT(P1030,FIND("/",P1030)-1)</f>
        <v>music</v>
      </c>
      <c r="T1030" t="str">
        <f>RIGHT(P1030,LEN(P1030)-FIND("/",P1030))</f>
        <v>indie rock</v>
      </c>
    </row>
    <row r="1031" spans="1:20" ht="44.25" hidden="1" x14ac:dyDescent="0.7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 s="9">
        <f>(((I1031/60)/60)/24)+DATE(1970,1,1)</f>
        <v>41955.752233796295</v>
      </c>
      <c r="K1031">
        <v>1413997393</v>
      </c>
      <c r="L1031" s="9">
        <f>(((K1031/60)/60)/24)+DATE(1970,1,1)</f>
        <v>41934.71056712963</v>
      </c>
      <c r="M1031" t="b">
        <v>0</v>
      </c>
      <c r="N1031">
        <v>58</v>
      </c>
      <c r="O1031" t="b">
        <v>1</v>
      </c>
      <c r="P1031" t="s">
        <v>8279</v>
      </c>
      <c r="Q1031">
        <f>D1031/E1031*100</f>
        <v>92.822069375214653</v>
      </c>
      <c r="R1031">
        <f>E1031/N1031</f>
        <v>37.149310344827583</v>
      </c>
      <c r="S1031" t="str">
        <f>LEFT(P1031,FIND("/",P1031)-1)</f>
        <v>music</v>
      </c>
      <c r="T1031" t="str">
        <f>RIGHT(P1031,LEN(P1031)-FIND("/",P1031))</f>
        <v>indie rock</v>
      </c>
    </row>
    <row r="1032" spans="1:20" ht="59" hidden="1" x14ac:dyDescent="0.7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 s="9">
        <f>(((I1032/60)/60)/24)+DATE(1970,1,1)</f>
        <v>41162.163194444445</v>
      </c>
      <c r="K1032">
        <v>1344917580</v>
      </c>
      <c r="L1032" s="9">
        <f>(((K1032/60)/60)/24)+DATE(1970,1,1)</f>
        <v>41135.175694444442</v>
      </c>
      <c r="M1032" t="b">
        <v>0</v>
      </c>
      <c r="N1032">
        <v>191</v>
      </c>
      <c r="O1032" t="b">
        <v>1</v>
      </c>
      <c r="P1032" t="s">
        <v>8279</v>
      </c>
      <c r="Q1032">
        <f>D1032/E1032*100</f>
        <v>93.185789167152009</v>
      </c>
      <c r="R1032">
        <f>E1032/N1032</f>
        <v>89.895287958115176</v>
      </c>
      <c r="S1032" t="str">
        <f>LEFT(P1032,FIND("/",P1032)-1)</f>
        <v>music</v>
      </c>
      <c r="T1032" t="str">
        <f>RIGHT(P1032,LEN(P1032)-FIND("/",P1032))</f>
        <v>indie rock</v>
      </c>
    </row>
    <row r="1033" spans="1:20" ht="44.25" hidden="1" x14ac:dyDescent="0.7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 s="9">
        <f>(((I1033/60)/60)/24)+DATE(1970,1,1)</f>
        <v>42190.708530092597</v>
      </c>
      <c r="K1033">
        <v>1433523617</v>
      </c>
      <c r="L1033" s="9">
        <f>(((K1033/60)/60)/24)+DATE(1970,1,1)</f>
        <v>42160.708530092597</v>
      </c>
      <c r="M1033" t="b">
        <v>0</v>
      </c>
      <c r="N1033">
        <v>40</v>
      </c>
      <c r="O1033" t="b">
        <v>1</v>
      </c>
      <c r="P1033" t="s">
        <v>8279</v>
      </c>
      <c r="Q1033">
        <f>D1033/E1033*100</f>
        <v>93.874677305796766</v>
      </c>
      <c r="R1033">
        <f>E1033/N1033</f>
        <v>106.52500000000001</v>
      </c>
      <c r="S1033" t="str">
        <f>LEFT(P1033,FIND("/",P1033)-1)</f>
        <v>music</v>
      </c>
      <c r="T1033" t="str">
        <f>RIGHT(P1033,LEN(P1033)-FIND("/",P1033))</f>
        <v>indie rock</v>
      </c>
    </row>
    <row r="1034" spans="1:20" ht="29.5" hidden="1" x14ac:dyDescent="0.7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 s="9">
        <f>(((I1034/60)/60)/24)+DATE(1970,1,1)</f>
        <v>41787.207638888889</v>
      </c>
      <c r="K1034">
        <v>1398873969</v>
      </c>
      <c r="L1034" s="9">
        <f>(((K1034/60)/60)/24)+DATE(1970,1,1)</f>
        <v>41759.670937499999</v>
      </c>
      <c r="M1034" t="b">
        <v>0</v>
      </c>
      <c r="N1034">
        <v>38</v>
      </c>
      <c r="O1034" t="b">
        <v>1</v>
      </c>
      <c r="P1034" t="s">
        <v>8279</v>
      </c>
      <c r="Q1034">
        <f>D1034/E1034*100</f>
        <v>99.651220727453918</v>
      </c>
      <c r="R1034">
        <f>E1034/N1034</f>
        <v>52.815789473684212</v>
      </c>
      <c r="S1034" t="str">
        <f>LEFT(P1034,FIND("/",P1034)-1)</f>
        <v>music</v>
      </c>
      <c r="T1034" t="str">
        <f>RIGHT(P1034,LEN(P1034)-FIND("/",P1034))</f>
        <v>indie rock</v>
      </c>
    </row>
    <row r="1035" spans="1:20" ht="44.25" hidden="1" x14ac:dyDescent="0.7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 s="9">
        <f>(((I1035/60)/60)/24)+DATE(1970,1,1)</f>
        <v>40770.041666666664</v>
      </c>
      <c r="K1035">
        <v>1307594625</v>
      </c>
      <c r="L1035" s="9">
        <f>(((K1035/60)/60)/24)+DATE(1970,1,1)</f>
        <v>40703.197048611109</v>
      </c>
      <c r="M1035" t="b">
        <v>0</v>
      </c>
      <c r="N1035">
        <v>39</v>
      </c>
      <c r="O1035" t="b">
        <v>1</v>
      </c>
      <c r="P1035" t="s">
        <v>8279</v>
      </c>
      <c r="Q1035">
        <f>D1035/E1035*100</f>
        <v>93.896713615023472</v>
      </c>
      <c r="R1035">
        <f>E1035/N1035</f>
        <v>54.615384615384613</v>
      </c>
      <c r="S1035" t="str">
        <f>LEFT(P1035,FIND("/",P1035)-1)</f>
        <v>music</v>
      </c>
      <c r="T1035" t="str">
        <f>RIGHT(P1035,LEN(P1035)-FIND("/",P1035))</f>
        <v>indie rock</v>
      </c>
    </row>
    <row r="1036" spans="1:20" ht="44.25" hidden="1" x14ac:dyDescent="0.7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 s="9">
        <f>(((I1036/60)/60)/24)+DATE(1970,1,1)</f>
        <v>41379.928159722222</v>
      </c>
      <c r="K1036">
        <v>1364854593</v>
      </c>
      <c r="L1036" s="9">
        <f>(((K1036/60)/60)/24)+DATE(1970,1,1)</f>
        <v>41365.928159722222</v>
      </c>
      <c r="M1036" t="b">
        <v>0</v>
      </c>
      <c r="N1036">
        <v>11</v>
      </c>
      <c r="O1036" t="b">
        <v>1</v>
      </c>
      <c r="P1036" t="s">
        <v>8279</v>
      </c>
      <c r="Q1036">
        <f>D1036/E1036*100</f>
        <v>100</v>
      </c>
      <c r="R1036">
        <f>E1036/N1036</f>
        <v>27.272727272727273</v>
      </c>
      <c r="S1036" t="str">
        <f>LEFT(P1036,FIND("/",P1036)-1)</f>
        <v>music</v>
      </c>
      <c r="T1036" t="str">
        <f>RIGHT(P1036,LEN(P1036)-FIND("/",P1036))</f>
        <v>indie rock</v>
      </c>
    </row>
    <row r="1037" spans="1:20" ht="29.5" hidden="1" x14ac:dyDescent="0.7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 s="9">
        <f>(((I1037/60)/60)/24)+DATE(1970,1,1)</f>
        <v>41905.86546296296</v>
      </c>
      <c r="K1037">
        <v>1408481176</v>
      </c>
      <c r="L1037" s="9">
        <f>(((K1037/60)/60)/24)+DATE(1970,1,1)</f>
        <v>41870.86546296296</v>
      </c>
      <c r="M1037" t="b">
        <v>0</v>
      </c>
      <c r="N1037">
        <v>107</v>
      </c>
      <c r="O1037" t="b">
        <v>1</v>
      </c>
      <c r="P1037" t="s">
        <v>8279</v>
      </c>
      <c r="Q1037">
        <f>D1037/E1037*100</f>
        <v>95.367847411444146</v>
      </c>
      <c r="R1037">
        <f>E1037/N1037</f>
        <v>68.598130841121488</v>
      </c>
      <c r="S1037" t="str">
        <f>LEFT(P1037,FIND("/",P1037)-1)</f>
        <v>music</v>
      </c>
      <c r="T1037" t="str">
        <f>RIGHT(P1037,LEN(P1037)-FIND("/",P1037))</f>
        <v>indie rock</v>
      </c>
    </row>
    <row r="1038" spans="1:20" ht="44.25" hidden="1" x14ac:dyDescent="0.7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 s="9">
        <f>(((I1038/60)/60)/24)+DATE(1970,1,1)</f>
        <v>40521.207638888889</v>
      </c>
      <c r="K1038">
        <v>1286480070</v>
      </c>
      <c r="L1038" s="9">
        <f>(((K1038/60)/60)/24)+DATE(1970,1,1)</f>
        <v>40458.815625000003</v>
      </c>
      <c r="M1038" t="b">
        <v>0</v>
      </c>
      <c r="N1038">
        <v>147</v>
      </c>
      <c r="O1038" t="b">
        <v>1</v>
      </c>
      <c r="P1038" t="s">
        <v>8279</v>
      </c>
      <c r="Q1038">
        <f>D1038/E1038*100</f>
        <v>95.510983763132757</v>
      </c>
      <c r="R1038">
        <f>E1038/N1038</f>
        <v>35.612244897959187</v>
      </c>
      <c r="S1038" t="str">
        <f>LEFT(P1038,FIND("/",P1038)-1)</f>
        <v>music</v>
      </c>
      <c r="T1038" t="str">
        <f>RIGHT(P1038,LEN(P1038)-FIND("/",P1038))</f>
        <v>indie rock</v>
      </c>
    </row>
    <row r="1039" spans="1:20" ht="44.25" hidden="1" x14ac:dyDescent="0.7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 s="9">
        <f>(((I1039/60)/60)/24)+DATE(1970,1,1)</f>
        <v>40594.081030092595</v>
      </c>
      <c r="K1039">
        <v>1295575001</v>
      </c>
      <c r="L1039" s="9">
        <f>(((K1039/60)/60)/24)+DATE(1970,1,1)</f>
        <v>40564.081030092595</v>
      </c>
      <c r="M1039" t="b">
        <v>0</v>
      </c>
      <c r="N1039">
        <v>36</v>
      </c>
      <c r="O1039" t="b">
        <v>1</v>
      </c>
      <c r="P1039" t="s">
        <v>8279</v>
      </c>
      <c r="Q1039">
        <f>D1039/E1039*100</f>
        <v>44.313146233382575</v>
      </c>
      <c r="R1039">
        <f>E1039/N1039</f>
        <v>94.027777777777771</v>
      </c>
      <c r="S1039" t="str">
        <f>LEFT(P1039,FIND("/",P1039)-1)</f>
        <v>music</v>
      </c>
      <c r="T1039" t="str">
        <f>RIGHT(P1039,LEN(P1039)-FIND("/",P1039))</f>
        <v>indie rock</v>
      </c>
    </row>
    <row r="1040" spans="1:20" ht="44.25" hidden="1" x14ac:dyDescent="0.7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 s="9">
        <f>(((I1040/60)/60)/24)+DATE(1970,1,1)</f>
        <v>41184.777812500004</v>
      </c>
      <c r="K1040">
        <v>1345056003</v>
      </c>
      <c r="L1040" s="9">
        <f>(((K1040/60)/60)/24)+DATE(1970,1,1)</f>
        <v>41136.777812500004</v>
      </c>
      <c r="M1040" t="b">
        <v>0</v>
      </c>
      <c r="N1040">
        <v>92</v>
      </c>
      <c r="O1040" t="b">
        <v>1</v>
      </c>
      <c r="P1040" t="s">
        <v>8279</v>
      </c>
      <c r="Q1040">
        <f>D1040/E1040*100</f>
        <v>99.103935252095638</v>
      </c>
      <c r="R1040">
        <f>E1040/N1040</f>
        <v>526.45652173913038</v>
      </c>
      <c r="S1040" t="str">
        <f>LEFT(P1040,FIND("/",P1040)-1)</f>
        <v>music</v>
      </c>
      <c r="T1040" t="str">
        <f>RIGHT(P1040,LEN(P1040)-FIND("/",P1040))</f>
        <v>indie rock</v>
      </c>
    </row>
    <row r="1041" spans="1:20" ht="44.25" hidden="1" x14ac:dyDescent="0.7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 s="9">
        <f>(((I1041/60)/60)/24)+DATE(1970,1,1)</f>
        <v>42304.207638888889</v>
      </c>
      <c r="K1041">
        <v>1444699549</v>
      </c>
      <c r="L1041" s="9">
        <f>(((K1041/60)/60)/24)+DATE(1970,1,1)</f>
        <v>42290.059594907405</v>
      </c>
      <c r="M1041" t="b">
        <v>0</v>
      </c>
      <c r="N1041">
        <v>35</v>
      </c>
      <c r="O1041" t="b">
        <v>1</v>
      </c>
      <c r="P1041" t="s">
        <v>8279</v>
      </c>
      <c r="Q1041">
        <f>D1041/E1041*100</f>
        <v>67.681895093062607</v>
      </c>
      <c r="R1041">
        <f>E1041/N1041</f>
        <v>50.657142857142858</v>
      </c>
      <c r="S1041" t="str">
        <f>LEFT(P1041,FIND("/",P1041)-1)</f>
        <v>music</v>
      </c>
      <c r="T1041" t="str">
        <f>RIGHT(P1041,LEN(P1041)-FIND("/",P1041))</f>
        <v>indie rock</v>
      </c>
    </row>
    <row r="1042" spans="1:20" ht="29.5" hidden="1" x14ac:dyDescent="0.7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 s="9">
        <f>(((I1042/60)/60)/24)+DATE(1970,1,1)</f>
        <v>40748.839537037034</v>
      </c>
      <c r="K1042">
        <v>1308946136</v>
      </c>
      <c r="L1042" s="9">
        <f>(((K1042/60)/60)/24)+DATE(1970,1,1)</f>
        <v>40718.839537037034</v>
      </c>
      <c r="M1042" t="b">
        <v>0</v>
      </c>
      <c r="N1042">
        <v>17</v>
      </c>
      <c r="O1042" t="b">
        <v>1</v>
      </c>
      <c r="P1042" t="s">
        <v>8279</v>
      </c>
      <c r="Q1042">
        <f>D1042/E1042*100</f>
        <v>74.288133956363154</v>
      </c>
      <c r="R1042">
        <f>E1042/N1042</f>
        <v>79.182941176470578</v>
      </c>
      <c r="S1042" t="str">
        <f>LEFT(P1042,FIND("/",P1042)-1)</f>
        <v>music</v>
      </c>
      <c r="T1042" t="str">
        <f>RIGHT(P1042,LEN(P1042)-FIND("/",P1042))</f>
        <v>indie rock</v>
      </c>
    </row>
    <row r="1043" spans="1:20" ht="44.25" hidden="1" x14ac:dyDescent="0.7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 s="9">
        <f>(((I1043/60)/60)/24)+DATE(1970,1,1)</f>
        <v>41137.130150462966</v>
      </c>
      <c r="K1043">
        <v>1342494445</v>
      </c>
      <c r="L1043" s="9">
        <f>(((K1043/60)/60)/24)+DATE(1970,1,1)</f>
        <v>41107.130150462966</v>
      </c>
      <c r="M1043" t="b">
        <v>0</v>
      </c>
      <c r="N1043">
        <v>22</v>
      </c>
      <c r="O1043" t="b">
        <v>1</v>
      </c>
      <c r="P1043" t="s">
        <v>8279</v>
      </c>
      <c r="Q1043">
        <f>D1043/E1043*100</f>
        <v>99.255583126550874</v>
      </c>
      <c r="R1043">
        <f>E1043/N1043</f>
        <v>91.590909090909093</v>
      </c>
      <c r="S1043" t="str">
        <f>LEFT(P1043,FIND("/",P1043)-1)</f>
        <v>music</v>
      </c>
      <c r="T1043" t="str">
        <f>RIGHT(P1043,LEN(P1043)-FIND("/",P1043))</f>
        <v>indie rock</v>
      </c>
    </row>
    <row r="1044" spans="1:20" ht="44.25" hidden="1" x14ac:dyDescent="0.7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 s="9">
        <f>(((I1044/60)/60)/24)+DATE(1970,1,1)</f>
        <v>41640.964537037034</v>
      </c>
      <c r="K1044">
        <v>1384384136</v>
      </c>
      <c r="L1044" s="9">
        <f>(((K1044/60)/60)/24)+DATE(1970,1,1)</f>
        <v>41591.964537037034</v>
      </c>
      <c r="M1044" t="b">
        <v>0</v>
      </c>
      <c r="N1044">
        <v>69</v>
      </c>
      <c r="O1044" t="b">
        <v>1</v>
      </c>
      <c r="P1044" t="s">
        <v>8279</v>
      </c>
      <c r="Q1044">
        <f>D1044/E1044*100</f>
        <v>99.12730796252491</v>
      </c>
      <c r="R1044">
        <f>E1044/N1044</f>
        <v>116.96275362318841</v>
      </c>
      <c r="S1044" t="str">
        <f>LEFT(P1044,FIND("/",P1044)-1)</f>
        <v>music</v>
      </c>
      <c r="T1044" t="str">
        <f>RIGHT(P1044,LEN(P1044)-FIND("/",P1044))</f>
        <v>indie rock</v>
      </c>
    </row>
    <row r="1045" spans="1:20" ht="29.5" hidden="1" x14ac:dyDescent="0.7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 s="9">
        <f>(((I1045/60)/60)/24)+DATE(1970,1,1)</f>
        <v>42270.852534722217</v>
      </c>
      <c r="K1045">
        <v>1440448059</v>
      </c>
      <c r="L1045" s="9">
        <f>(((K1045/60)/60)/24)+DATE(1970,1,1)</f>
        <v>42240.852534722217</v>
      </c>
      <c r="M1045" t="b">
        <v>0</v>
      </c>
      <c r="N1045">
        <v>13</v>
      </c>
      <c r="O1045" t="b">
        <v>1</v>
      </c>
      <c r="P1045" t="s">
        <v>8276</v>
      </c>
      <c r="Q1045">
        <f>D1045/E1045*100</f>
        <v>86.393088552915771</v>
      </c>
      <c r="R1045">
        <f>E1045/N1045</f>
        <v>35.615384615384613</v>
      </c>
      <c r="S1045" t="str">
        <f>LEFT(P1045,FIND("/",P1045)-1)</f>
        <v>music</v>
      </c>
      <c r="T1045" t="str">
        <f>RIGHT(P1045,LEN(P1045)-FIND("/",P1045))</f>
        <v>rock</v>
      </c>
    </row>
    <row r="1046" spans="1:20" ht="44.25" hidden="1" x14ac:dyDescent="0.7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 s="9">
        <f>(((I1046/60)/60)/24)+DATE(1970,1,1)</f>
        <v>41844.766099537039</v>
      </c>
      <c r="K1046">
        <v>1403547791</v>
      </c>
      <c r="L1046" s="9">
        <f>(((K1046/60)/60)/24)+DATE(1970,1,1)</f>
        <v>41813.766099537039</v>
      </c>
      <c r="M1046" t="b">
        <v>0</v>
      </c>
      <c r="N1046">
        <v>58</v>
      </c>
      <c r="O1046" t="b">
        <v>1</v>
      </c>
      <c r="P1046" t="s">
        <v>8276</v>
      </c>
      <c r="Q1046">
        <f>D1046/E1046*100</f>
        <v>89.073634204275535</v>
      </c>
      <c r="R1046">
        <f>E1046/N1046</f>
        <v>87.103448275862064</v>
      </c>
      <c r="S1046" t="str">
        <f>LEFT(P1046,FIND("/",P1046)-1)</f>
        <v>music</v>
      </c>
      <c r="T1046" t="str">
        <f>RIGHT(P1046,LEN(P1046)-FIND("/",P1046))</f>
        <v>rock</v>
      </c>
    </row>
    <row r="1047" spans="1:20" ht="44.25" hidden="1" x14ac:dyDescent="0.7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 s="9">
        <f>(((I1047/60)/60)/24)+DATE(1970,1,1)</f>
        <v>42163.159722222219</v>
      </c>
      <c r="K1047">
        <v>1429306520</v>
      </c>
      <c r="L1047" s="9">
        <f>(((K1047/60)/60)/24)+DATE(1970,1,1)</f>
        <v>42111.899537037039</v>
      </c>
      <c r="M1047" t="b">
        <v>0</v>
      </c>
      <c r="N1047">
        <v>44</v>
      </c>
      <c r="O1047" t="b">
        <v>1</v>
      </c>
      <c r="P1047" t="s">
        <v>8276</v>
      </c>
      <c r="Q1047">
        <f>D1047/E1047*100</f>
        <v>75.642965204236006</v>
      </c>
      <c r="R1047">
        <f>E1047/N1047</f>
        <v>75.11363636363636</v>
      </c>
      <c r="S1047" t="str">
        <f>LEFT(P1047,FIND("/",P1047)-1)</f>
        <v>music</v>
      </c>
      <c r="T1047" t="str">
        <f>RIGHT(P1047,LEN(P1047)-FIND("/",P1047))</f>
        <v>rock</v>
      </c>
    </row>
    <row r="1048" spans="1:20" ht="29.5" hidden="1" x14ac:dyDescent="0.7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 s="9">
        <f>(((I1048/60)/60)/24)+DATE(1970,1,1)</f>
        <v>42546.165972222225</v>
      </c>
      <c r="K1048">
        <v>1464196414</v>
      </c>
      <c r="L1048" s="9">
        <f>(((K1048/60)/60)/24)+DATE(1970,1,1)</f>
        <v>42515.71775462963</v>
      </c>
      <c r="M1048" t="b">
        <v>0</v>
      </c>
      <c r="N1048">
        <v>83</v>
      </c>
      <c r="O1048" t="b">
        <v>1</v>
      </c>
      <c r="P1048" t="s">
        <v>8276</v>
      </c>
      <c r="Q1048">
        <f>D1048/E1048*100</f>
        <v>97.43135518157662</v>
      </c>
      <c r="R1048">
        <f>E1048/N1048</f>
        <v>68.01204819277109</v>
      </c>
      <c r="S1048" t="str">
        <f>LEFT(P1048,FIND("/",P1048)-1)</f>
        <v>music</v>
      </c>
      <c r="T1048" t="str">
        <f>RIGHT(P1048,LEN(P1048)-FIND("/",P1048))</f>
        <v>rock</v>
      </c>
    </row>
    <row r="1049" spans="1:20" ht="44.25" hidden="1" x14ac:dyDescent="0.7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 s="9">
        <f>(((I1049/60)/60)/24)+DATE(1970,1,1)</f>
        <v>42468.625405092593</v>
      </c>
      <c r="K1049">
        <v>1457539235</v>
      </c>
      <c r="L1049" s="9">
        <f>(((K1049/60)/60)/24)+DATE(1970,1,1)</f>
        <v>42438.667071759264</v>
      </c>
      <c r="M1049" t="b">
        <v>0</v>
      </c>
      <c r="N1049">
        <v>117</v>
      </c>
      <c r="O1049" t="b">
        <v>1</v>
      </c>
      <c r="P1049" t="s">
        <v>8276</v>
      </c>
      <c r="Q1049">
        <f>D1049/E1049*100</f>
        <v>72.129255626081928</v>
      </c>
      <c r="R1049">
        <f>E1049/N1049</f>
        <v>29.623931623931625</v>
      </c>
      <c r="S1049" t="str">
        <f>LEFT(P1049,FIND("/",P1049)-1)</f>
        <v>music</v>
      </c>
      <c r="T1049" t="str">
        <f>RIGHT(P1049,LEN(P1049)-FIND("/",P1049))</f>
        <v>rock</v>
      </c>
    </row>
    <row r="1050" spans="1:20" ht="59" hidden="1" x14ac:dyDescent="0.7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 s="9">
        <f>(((I1050/60)/60)/24)+DATE(1970,1,1)</f>
        <v>41978.879837962959</v>
      </c>
      <c r="K1050">
        <v>1413922018</v>
      </c>
      <c r="L1050" s="9">
        <f>(((K1050/60)/60)/24)+DATE(1970,1,1)</f>
        <v>41933.838171296295</v>
      </c>
      <c r="M1050" t="b">
        <v>0</v>
      </c>
      <c r="N1050">
        <v>32</v>
      </c>
      <c r="O1050" t="b">
        <v>1</v>
      </c>
      <c r="P1050" t="s">
        <v>8276</v>
      </c>
      <c r="Q1050">
        <f>D1050/E1050*100</f>
        <v>68.212824010914048</v>
      </c>
      <c r="R1050">
        <f>E1050/N1050</f>
        <v>91.625</v>
      </c>
      <c r="S1050" t="str">
        <f>LEFT(P1050,FIND("/",P1050)-1)</f>
        <v>music</v>
      </c>
      <c r="T1050" t="str">
        <f>RIGHT(P1050,LEN(P1050)-FIND("/",P1050))</f>
        <v>rock</v>
      </c>
    </row>
    <row r="1051" spans="1:20" ht="29.5" hidden="1" x14ac:dyDescent="0.7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 s="9">
        <f>(((I1051/60)/60)/24)+DATE(1970,1,1)</f>
        <v>41167.066400462965</v>
      </c>
      <c r="K1051">
        <v>1346463337</v>
      </c>
      <c r="L1051" s="9">
        <f>(((K1051/60)/60)/24)+DATE(1970,1,1)</f>
        <v>41153.066400462965</v>
      </c>
      <c r="M1051" t="b">
        <v>0</v>
      </c>
      <c r="N1051">
        <v>8</v>
      </c>
      <c r="O1051" t="b">
        <v>1</v>
      </c>
      <c r="P1051" t="s">
        <v>8276</v>
      </c>
      <c r="Q1051">
        <f>D1051/E1051*100</f>
        <v>83.333333333333343</v>
      </c>
      <c r="R1051">
        <f>E1051/N1051</f>
        <v>22.5</v>
      </c>
      <c r="S1051" t="str">
        <f>LEFT(P1051,FIND("/",P1051)-1)</f>
        <v>music</v>
      </c>
      <c r="T1051" t="str">
        <f>RIGHT(P1051,LEN(P1051)-FIND("/",P1051))</f>
        <v>rock</v>
      </c>
    </row>
    <row r="1052" spans="1:20" ht="44.25" hidden="1" x14ac:dyDescent="0.7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 s="9">
        <f>(((I1052/60)/60)/24)+DATE(1970,1,1)</f>
        <v>42776.208333333328</v>
      </c>
      <c r="K1052">
        <v>1484058261</v>
      </c>
      <c r="L1052" s="9">
        <f>(((K1052/60)/60)/24)+DATE(1970,1,1)</f>
        <v>42745.600243055553</v>
      </c>
      <c r="M1052" t="b">
        <v>0</v>
      </c>
      <c r="N1052">
        <v>340</v>
      </c>
      <c r="O1052" t="b">
        <v>1</v>
      </c>
      <c r="P1052" t="s">
        <v>8276</v>
      </c>
      <c r="Q1052">
        <f>D1052/E1052*100</f>
        <v>82.249280204563107</v>
      </c>
      <c r="R1052">
        <f>E1052/N1052</f>
        <v>64.366735294117646</v>
      </c>
      <c r="S1052" t="str">
        <f>LEFT(P1052,FIND("/",P1052)-1)</f>
        <v>music</v>
      </c>
      <c r="T1052" t="str">
        <f>RIGHT(P1052,LEN(P1052)-FIND("/",P1052))</f>
        <v>rock</v>
      </c>
    </row>
    <row r="1053" spans="1:20" ht="59" hidden="1" x14ac:dyDescent="0.7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 s="9">
        <f>(((I1053/60)/60)/24)+DATE(1970,1,1)</f>
        <v>42796.700821759259</v>
      </c>
      <c r="K1053">
        <v>1488214151</v>
      </c>
      <c r="L1053" s="9">
        <f>(((K1053/60)/60)/24)+DATE(1970,1,1)</f>
        <v>42793.700821759259</v>
      </c>
      <c r="M1053" t="b">
        <v>0</v>
      </c>
      <c r="N1053">
        <v>7</v>
      </c>
      <c r="O1053" t="b">
        <v>1</v>
      </c>
      <c r="P1053" t="s">
        <v>8276</v>
      </c>
      <c r="Q1053">
        <f>D1053/E1053*100</f>
        <v>100</v>
      </c>
      <c r="R1053">
        <f>E1053/N1053</f>
        <v>21.857142857142858</v>
      </c>
      <c r="S1053" t="str">
        <f>LEFT(P1053,FIND("/",P1053)-1)</f>
        <v>music</v>
      </c>
      <c r="T1053" t="str">
        <f>RIGHT(P1053,LEN(P1053)-FIND("/",P1053))</f>
        <v>rock</v>
      </c>
    </row>
    <row r="1054" spans="1:20" ht="44.25" hidden="1" x14ac:dyDescent="0.7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 s="9">
        <f>(((I1054/60)/60)/24)+DATE(1970,1,1)</f>
        <v>42238.750254629631</v>
      </c>
      <c r="K1054">
        <v>1436810422</v>
      </c>
      <c r="L1054" s="9">
        <f>(((K1054/60)/60)/24)+DATE(1970,1,1)</f>
        <v>42198.750254629631</v>
      </c>
      <c r="M1054" t="b">
        <v>0</v>
      </c>
      <c r="N1054">
        <v>19</v>
      </c>
      <c r="O1054" t="b">
        <v>1</v>
      </c>
      <c r="P1054" t="s">
        <v>8276</v>
      </c>
      <c r="Q1054">
        <f>D1054/E1054*100</f>
        <v>55.292259083728283</v>
      </c>
      <c r="R1054">
        <f>E1054/N1054</f>
        <v>33.315789473684212</v>
      </c>
      <c r="S1054" t="str">
        <f>LEFT(P1054,FIND("/",P1054)-1)</f>
        <v>music</v>
      </c>
      <c r="T1054" t="str">
        <f>RIGHT(P1054,LEN(P1054)-FIND("/",P1054))</f>
        <v>rock</v>
      </c>
    </row>
    <row r="1055" spans="1:20" ht="44.25" hidden="1" x14ac:dyDescent="0.7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 s="9">
        <f>(((I1055/60)/60)/24)+DATE(1970,1,1)</f>
        <v>42177.208333333328</v>
      </c>
      <c r="K1055">
        <v>1431903495</v>
      </c>
      <c r="L1055" s="9">
        <f>(((K1055/60)/60)/24)+DATE(1970,1,1)</f>
        <v>42141.95711805555</v>
      </c>
      <c r="M1055" t="b">
        <v>0</v>
      </c>
      <c r="N1055">
        <v>47</v>
      </c>
      <c r="O1055" t="b">
        <v>1</v>
      </c>
      <c r="P1055" t="s">
        <v>8276</v>
      </c>
      <c r="Q1055">
        <f>D1055/E1055*100</f>
        <v>94.272920103700216</v>
      </c>
      <c r="R1055">
        <f>E1055/N1055</f>
        <v>90.276595744680847</v>
      </c>
      <c r="S1055" t="str">
        <f>LEFT(P1055,FIND("/",P1055)-1)</f>
        <v>music</v>
      </c>
      <c r="T1055" t="str">
        <f>RIGHT(P1055,LEN(P1055)-FIND("/",P1055))</f>
        <v>rock</v>
      </c>
    </row>
    <row r="1056" spans="1:20" ht="44.25" hidden="1" x14ac:dyDescent="0.7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 s="9">
        <f>(((I1056/60)/60)/24)+DATE(1970,1,1)</f>
        <v>42112.580092592587</v>
      </c>
      <c r="K1056">
        <v>1426773320</v>
      </c>
      <c r="L1056" s="9">
        <f>(((K1056/60)/60)/24)+DATE(1970,1,1)</f>
        <v>42082.580092592587</v>
      </c>
      <c r="M1056" t="b">
        <v>0</v>
      </c>
      <c r="N1056">
        <v>13</v>
      </c>
      <c r="O1056" t="b">
        <v>1</v>
      </c>
      <c r="P1056" t="s">
        <v>8276</v>
      </c>
      <c r="Q1056">
        <f>D1056/E1056*100</f>
        <v>100</v>
      </c>
      <c r="R1056">
        <f>E1056/N1056</f>
        <v>76.92307692307692</v>
      </c>
      <c r="S1056" t="str">
        <f>LEFT(P1056,FIND("/",P1056)-1)</f>
        <v>music</v>
      </c>
      <c r="T1056" t="str">
        <f>RIGHT(P1056,LEN(P1056)-FIND("/",P1056))</f>
        <v>rock</v>
      </c>
    </row>
    <row r="1057" spans="1:20" ht="44.25" hidden="1" x14ac:dyDescent="0.7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 s="9">
        <f>(((I1057/60)/60)/24)+DATE(1970,1,1)</f>
        <v>41527.165972222225</v>
      </c>
      <c r="K1057">
        <v>1376066243</v>
      </c>
      <c r="L1057" s="9">
        <f>(((K1057/60)/60)/24)+DATE(1970,1,1)</f>
        <v>41495.692627314813</v>
      </c>
      <c r="M1057" t="b">
        <v>0</v>
      </c>
      <c r="N1057">
        <v>90</v>
      </c>
      <c r="O1057" t="b">
        <v>1</v>
      </c>
      <c r="P1057" t="s">
        <v>8276</v>
      </c>
      <c r="Q1057">
        <f>D1057/E1057*100</f>
        <v>78.784468204839612</v>
      </c>
      <c r="R1057">
        <f>E1057/N1057</f>
        <v>59.233333333333334</v>
      </c>
      <c r="S1057" t="str">
        <f>LEFT(P1057,FIND("/",P1057)-1)</f>
        <v>music</v>
      </c>
      <c r="T1057" t="str">
        <f>RIGHT(P1057,LEN(P1057)-FIND("/",P1057))</f>
        <v>rock</v>
      </c>
    </row>
    <row r="1058" spans="1:20" ht="59" hidden="1" x14ac:dyDescent="0.7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 s="9">
        <f>(((I1058/60)/60)/24)+DATE(1970,1,1)</f>
        <v>42495.542905092589</v>
      </c>
      <c r="K1058">
        <v>1459861307</v>
      </c>
      <c r="L1058" s="9">
        <f>(((K1058/60)/60)/24)+DATE(1970,1,1)</f>
        <v>42465.542905092589</v>
      </c>
      <c r="M1058" t="b">
        <v>0</v>
      </c>
      <c r="N1058">
        <v>63</v>
      </c>
      <c r="O1058" t="b">
        <v>1</v>
      </c>
      <c r="P1058" t="s">
        <v>8276</v>
      </c>
      <c r="Q1058">
        <f>D1058/E1058*100</f>
        <v>97.110949259529008</v>
      </c>
      <c r="R1058">
        <f>E1058/N1058</f>
        <v>65.38095238095238</v>
      </c>
      <c r="S1058" t="str">
        <f>LEFT(P1058,FIND("/",P1058)-1)</f>
        <v>music</v>
      </c>
      <c r="T1058" t="str">
        <f>RIGHT(P1058,LEN(P1058)-FIND("/",P1058))</f>
        <v>rock</v>
      </c>
    </row>
    <row r="1059" spans="1:20" ht="44.25" hidden="1" x14ac:dyDescent="0.7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 s="9">
        <f>(((I1059/60)/60)/24)+DATE(1970,1,1)</f>
        <v>42572.009097222224</v>
      </c>
      <c r="K1059">
        <v>1468455186</v>
      </c>
      <c r="L1059" s="9">
        <f>(((K1059/60)/60)/24)+DATE(1970,1,1)</f>
        <v>42565.009097222224</v>
      </c>
      <c r="M1059" t="b">
        <v>0</v>
      </c>
      <c r="N1059">
        <v>26</v>
      </c>
      <c r="O1059" t="b">
        <v>1</v>
      </c>
      <c r="P1059" t="s">
        <v>8276</v>
      </c>
      <c r="Q1059">
        <f>D1059/E1059*100</f>
        <v>40</v>
      </c>
      <c r="R1059">
        <f>E1059/N1059</f>
        <v>67.307692307692307</v>
      </c>
      <c r="S1059" t="str">
        <f>LEFT(P1059,FIND("/",P1059)-1)</f>
        <v>music</v>
      </c>
      <c r="T1059" t="str">
        <f>RIGHT(P1059,LEN(P1059)-FIND("/",P1059))</f>
        <v>rock</v>
      </c>
    </row>
    <row r="1060" spans="1:20" ht="44.25" hidden="1" x14ac:dyDescent="0.7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 s="9">
        <f>(((I1060/60)/60)/24)+DATE(1970,1,1)</f>
        <v>42126.633206018523</v>
      </c>
      <c r="K1060">
        <v>1427987509</v>
      </c>
      <c r="L1060" s="9">
        <f>(((K1060/60)/60)/24)+DATE(1970,1,1)</f>
        <v>42096.633206018523</v>
      </c>
      <c r="M1060" t="b">
        <v>0</v>
      </c>
      <c r="N1060">
        <v>71</v>
      </c>
      <c r="O1060" t="b">
        <v>1</v>
      </c>
      <c r="P1060" t="s">
        <v>8276</v>
      </c>
      <c r="Q1060">
        <f>D1060/E1060*100</f>
        <v>79.352483732740836</v>
      </c>
      <c r="R1060">
        <f>E1060/N1060</f>
        <v>88.74647887323944</v>
      </c>
      <c r="S1060" t="str">
        <f>LEFT(P1060,FIND("/",P1060)-1)</f>
        <v>music</v>
      </c>
      <c r="T1060" t="str">
        <f>RIGHT(P1060,LEN(P1060)-FIND("/",P1060))</f>
        <v>rock</v>
      </c>
    </row>
    <row r="1061" spans="1:20" ht="73.75" hidden="1" x14ac:dyDescent="0.7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 s="9">
        <f>(((I1061/60)/60)/24)+DATE(1970,1,1)</f>
        <v>42527.250775462962</v>
      </c>
      <c r="K1061">
        <v>1463032867</v>
      </c>
      <c r="L1061" s="9">
        <f>(((K1061/60)/60)/24)+DATE(1970,1,1)</f>
        <v>42502.250775462962</v>
      </c>
      <c r="M1061" t="b">
        <v>0</v>
      </c>
      <c r="N1061">
        <v>38</v>
      </c>
      <c r="O1061" t="b">
        <v>1</v>
      </c>
      <c r="P1061" t="s">
        <v>8276</v>
      </c>
      <c r="Q1061">
        <f>D1061/E1061*100</f>
        <v>99.88014382740711</v>
      </c>
      <c r="R1061">
        <f>E1061/N1061</f>
        <v>65.868421052631575</v>
      </c>
      <c r="S1061" t="str">
        <f>LEFT(P1061,FIND("/",P1061)-1)</f>
        <v>music</v>
      </c>
      <c r="T1061" t="str">
        <f>RIGHT(P1061,LEN(P1061)-FIND("/",P1061))</f>
        <v>rock</v>
      </c>
    </row>
    <row r="1062" spans="1:20" ht="44.25" hidden="1" x14ac:dyDescent="0.7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 s="9">
        <f>(((I1062/60)/60)/24)+DATE(1970,1,1)</f>
        <v>42753.63653935185</v>
      </c>
      <c r="K1062">
        <v>1482160597</v>
      </c>
      <c r="L1062" s="9">
        <f>(((K1062/60)/60)/24)+DATE(1970,1,1)</f>
        <v>42723.63653935185</v>
      </c>
      <c r="M1062" t="b">
        <v>0</v>
      </c>
      <c r="N1062">
        <v>859</v>
      </c>
      <c r="O1062" t="b">
        <v>1</v>
      </c>
      <c r="P1062" t="s">
        <v>8276</v>
      </c>
      <c r="Q1062">
        <f>D1062/E1062*100</f>
        <v>72.129255626081928</v>
      </c>
      <c r="R1062">
        <f>E1062/N1062</f>
        <v>40.349243306169967</v>
      </c>
      <c r="S1062" t="str">
        <f>LEFT(P1062,FIND("/",P1062)-1)</f>
        <v>music</v>
      </c>
      <c r="T1062" t="str">
        <f>RIGHT(P1062,LEN(P1062)-FIND("/",P1062))</f>
        <v>rock</v>
      </c>
    </row>
    <row r="1063" spans="1:20" ht="44.25" hidden="1" x14ac:dyDescent="0.7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 s="9">
        <f>(((I1063/60)/60)/24)+DATE(1970,1,1)</f>
        <v>42105.171203703707</v>
      </c>
      <c r="K1063">
        <v>1426133192</v>
      </c>
      <c r="L1063" s="9">
        <f>(((K1063/60)/60)/24)+DATE(1970,1,1)</f>
        <v>42075.171203703707</v>
      </c>
      <c r="M1063" t="b">
        <v>0</v>
      </c>
      <c r="N1063">
        <v>21</v>
      </c>
      <c r="O1063" t="b">
        <v>1</v>
      </c>
      <c r="P1063" t="s">
        <v>8276</v>
      </c>
      <c r="Q1063">
        <f>D1063/E1063*100</f>
        <v>61.957868649318456</v>
      </c>
      <c r="R1063">
        <f>E1063/N1063</f>
        <v>76.857142857142861</v>
      </c>
      <c r="S1063" t="str">
        <f>LEFT(P1063,FIND("/",P1063)-1)</f>
        <v>music</v>
      </c>
      <c r="T1063" t="str">
        <f>RIGHT(P1063,LEN(P1063)-FIND("/",P1063))</f>
        <v>rock</v>
      </c>
    </row>
    <row r="1064" spans="1:20" ht="29.5" hidden="1" x14ac:dyDescent="0.7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 s="9">
        <f>(((I1064/60)/60)/24)+DATE(1970,1,1)</f>
        <v>42321.711435185185</v>
      </c>
      <c r="K1064">
        <v>1443801868</v>
      </c>
      <c r="L1064" s="9">
        <f>(((K1064/60)/60)/24)+DATE(1970,1,1)</f>
        <v>42279.669768518521</v>
      </c>
      <c r="M1064" t="b">
        <v>0</v>
      </c>
      <c r="N1064">
        <v>78</v>
      </c>
      <c r="O1064" t="b">
        <v>1</v>
      </c>
      <c r="P1064" t="s">
        <v>8276</v>
      </c>
      <c r="Q1064">
        <f>D1064/E1064*100</f>
        <v>93.297333002438791</v>
      </c>
      <c r="R1064">
        <f>E1064/N1064</f>
        <v>68.707820512820518</v>
      </c>
      <c r="S1064" t="str">
        <f>LEFT(P1064,FIND("/",P1064)-1)</f>
        <v>music</v>
      </c>
      <c r="T1064" t="str">
        <f>RIGHT(P1064,LEN(P1064)-FIND("/",P1064))</f>
        <v>rock</v>
      </c>
    </row>
    <row r="1065" spans="1:20" ht="59" hidden="1" x14ac:dyDescent="0.7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 s="9">
        <f>(((I1065/60)/60)/24)+DATE(1970,1,1)</f>
        <v>42787.005243055552</v>
      </c>
      <c r="K1065">
        <v>1486426053</v>
      </c>
      <c r="L1065" s="9">
        <f>(((K1065/60)/60)/24)+DATE(1970,1,1)</f>
        <v>42773.005243055552</v>
      </c>
      <c r="M1065" t="b">
        <v>0</v>
      </c>
      <c r="N1065">
        <v>53</v>
      </c>
      <c r="O1065" t="b">
        <v>1</v>
      </c>
      <c r="P1065" t="s">
        <v>8297</v>
      </c>
      <c r="Q1065">
        <f>D1065/E1065*100</f>
        <v>65.316786414108435</v>
      </c>
      <c r="R1065">
        <f>E1065/N1065</f>
        <v>57.773584905660378</v>
      </c>
      <c r="S1065" t="str">
        <f>LEFT(P1065,FIND("/",P1065)-1)</f>
        <v>games</v>
      </c>
      <c r="T1065" t="str">
        <f>RIGHT(P1065,LEN(P1065)-FIND("/",P1065))</f>
        <v>tabletop games</v>
      </c>
    </row>
    <row r="1066" spans="1:20" ht="44.25" hidden="1" x14ac:dyDescent="0.7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 s="9">
        <f>(((I1066/60)/60)/24)+DATE(1970,1,1)</f>
        <v>41914.900752314818</v>
      </c>
      <c r="K1066">
        <v>1409261825</v>
      </c>
      <c r="L1066" s="9">
        <f>(((K1066/60)/60)/24)+DATE(1970,1,1)</f>
        <v>41879.900752314818</v>
      </c>
      <c r="M1066" t="b">
        <v>0</v>
      </c>
      <c r="N1066">
        <v>356</v>
      </c>
      <c r="O1066" t="b">
        <v>1</v>
      </c>
      <c r="P1066" t="s">
        <v>8297</v>
      </c>
      <c r="Q1066">
        <f>D1066/E1066*100</f>
        <v>19.077901430842608</v>
      </c>
      <c r="R1066">
        <f>E1066/N1066</f>
        <v>44.171348314606739</v>
      </c>
      <c r="S1066" t="str">
        <f>LEFT(P1066,FIND("/",P1066)-1)</f>
        <v>games</v>
      </c>
      <c r="T1066" t="str">
        <f>RIGHT(P1066,LEN(P1066)-FIND("/",P1066))</f>
        <v>tabletop games</v>
      </c>
    </row>
    <row r="1067" spans="1:20" ht="44.25" hidden="1" x14ac:dyDescent="0.7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 s="9">
        <f>(((I1067/60)/60)/24)+DATE(1970,1,1)</f>
        <v>42775.208333333328</v>
      </c>
      <c r="K1067">
        <v>1484037977</v>
      </c>
      <c r="L1067" s="9">
        <f>(((K1067/60)/60)/24)+DATE(1970,1,1)</f>
        <v>42745.365474537044</v>
      </c>
      <c r="M1067" t="b">
        <v>0</v>
      </c>
      <c r="N1067">
        <v>279</v>
      </c>
      <c r="O1067" t="b">
        <v>1</v>
      </c>
      <c r="P1067" t="s">
        <v>8297</v>
      </c>
      <c r="Q1067">
        <f>D1067/E1067*100</f>
        <v>20.438287725672762</v>
      </c>
      <c r="R1067">
        <f>E1067/N1067</f>
        <v>31.566308243727597</v>
      </c>
      <c r="S1067" t="str">
        <f>LEFT(P1067,FIND("/",P1067)-1)</f>
        <v>games</v>
      </c>
      <c r="T1067" t="str">
        <f>RIGHT(P1067,LEN(P1067)-FIND("/",P1067))</f>
        <v>tabletop games</v>
      </c>
    </row>
    <row r="1068" spans="1:20" ht="59" hidden="1" x14ac:dyDescent="0.7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 s="9">
        <f>(((I1068/60)/60)/24)+DATE(1970,1,1)</f>
        <v>42394.666666666672</v>
      </c>
      <c r="K1068">
        <v>1452530041</v>
      </c>
      <c r="L1068" s="9">
        <f>(((K1068/60)/60)/24)+DATE(1970,1,1)</f>
        <v>42380.690289351856</v>
      </c>
      <c r="M1068" t="b">
        <v>1</v>
      </c>
      <c r="N1068">
        <v>266</v>
      </c>
      <c r="O1068" t="b">
        <v>1</v>
      </c>
      <c r="P1068" t="s">
        <v>8297</v>
      </c>
      <c r="Q1068">
        <f>D1068/E1068*100</f>
        <v>35.119758376062371</v>
      </c>
      <c r="R1068">
        <f>E1068/N1068</f>
        <v>107.04511278195488</v>
      </c>
      <c r="S1068" t="str">
        <f>LEFT(P1068,FIND("/",P1068)-1)</f>
        <v>games</v>
      </c>
      <c r="T1068" t="str">
        <f>RIGHT(P1068,LEN(P1068)-FIND("/",P1068))</f>
        <v>tabletop games</v>
      </c>
    </row>
    <row r="1069" spans="1:20" ht="44.25" hidden="1" x14ac:dyDescent="0.7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 s="9">
        <f>(((I1069/60)/60)/24)+DATE(1970,1,1)</f>
        <v>41359.349988425929</v>
      </c>
      <c r="K1069">
        <v>1360830239</v>
      </c>
      <c r="L1069" s="9">
        <f>(((K1069/60)/60)/24)+DATE(1970,1,1)</f>
        <v>41319.349988425929</v>
      </c>
      <c r="M1069" t="b">
        <v>0</v>
      </c>
      <c r="N1069">
        <v>623</v>
      </c>
      <c r="O1069" t="b">
        <v>1</v>
      </c>
      <c r="P1069" t="s">
        <v>8297</v>
      </c>
      <c r="Q1069">
        <f>D1069/E1069*100</f>
        <v>5.3851166147002916</v>
      </c>
      <c r="R1069">
        <f>E1069/N1069</f>
        <v>149.03451043338683</v>
      </c>
      <c r="S1069" t="str">
        <f>LEFT(P1069,FIND("/",P1069)-1)</f>
        <v>games</v>
      </c>
      <c r="T1069" t="str">
        <f>RIGHT(P1069,LEN(P1069)-FIND("/",P1069))</f>
        <v>tabletop games</v>
      </c>
    </row>
    <row r="1070" spans="1:20" ht="44.25" hidden="1" x14ac:dyDescent="0.7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 s="9">
        <f>(((I1070/60)/60)/24)+DATE(1970,1,1)</f>
        <v>42620.083333333328</v>
      </c>
      <c r="K1070">
        <v>1470062743</v>
      </c>
      <c r="L1070" s="9">
        <f>(((K1070/60)/60)/24)+DATE(1970,1,1)</f>
        <v>42583.615081018521</v>
      </c>
      <c r="M1070" t="b">
        <v>0</v>
      </c>
      <c r="N1070">
        <v>392</v>
      </c>
      <c r="O1070" t="b">
        <v>1</v>
      </c>
      <c r="P1070" t="s">
        <v>8297</v>
      </c>
      <c r="Q1070">
        <f>D1070/E1070*100</f>
        <v>91.178481878276727</v>
      </c>
      <c r="R1070">
        <f>E1070/N1070</f>
        <v>55.956632653061227</v>
      </c>
      <c r="S1070" t="str">
        <f>LEFT(P1070,FIND("/",P1070)-1)</f>
        <v>games</v>
      </c>
      <c r="T1070" t="str">
        <f>RIGHT(P1070,LEN(P1070)-FIND("/",P1070))</f>
        <v>tabletop games</v>
      </c>
    </row>
    <row r="1071" spans="1:20" ht="44.25" hidden="1" x14ac:dyDescent="0.7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 s="9">
        <f>(((I1071/60)/60)/24)+DATE(1970,1,1)</f>
        <v>42097.165972222225</v>
      </c>
      <c r="K1071">
        <v>1425531666</v>
      </c>
      <c r="L1071" s="9">
        <f>(((K1071/60)/60)/24)+DATE(1970,1,1)</f>
        <v>42068.209097222221</v>
      </c>
      <c r="M1071" t="b">
        <v>1</v>
      </c>
      <c r="N1071">
        <v>3562</v>
      </c>
      <c r="O1071" t="b">
        <v>1</v>
      </c>
      <c r="P1071" t="s">
        <v>8297</v>
      </c>
      <c r="Q1071">
        <f>D1071/E1071*100</f>
        <v>9.8556880871834167</v>
      </c>
      <c r="R1071">
        <f>E1071/N1071</f>
        <v>56.970381807973048</v>
      </c>
      <c r="S1071" t="str">
        <f>LEFT(P1071,FIND("/",P1071)-1)</f>
        <v>games</v>
      </c>
      <c r="T1071" t="str">
        <f>RIGHT(P1071,LEN(P1071)-FIND("/",P1071))</f>
        <v>tabletop games</v>
      </c>
    </row>
    <row r="1072" spans="1:20" ht="44.25" hidden="1" x14ac:dyDescent="0.7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 s="9">
        <f>(((I1072/60)/60)/24)+DATE(1970,1,1)</f>
        <v>42668.708333333328</v>
      </c>
      <c r="K1072">
        <v>1474380241</v>
      </c>
      <c r="L1072" s="9">
        <f>(((K1072/60)/60)/24)+DATE(1970,1,1)</f>
        <v>42633.586122685185</v>
      </c>
      <c r="M1072" t="b">
        <v>0</v>
      </c>
      <c r="N1072">
        <v>514</v>
      </c>
      <c r="O1072" t="b">
        <v>1</v>
      </c>
      <c r="P1072" t="s">
        <v>8297</v>
      </c>
      <c r="Q1072">
        <f>D1072/E1072*100</f>
        <v>24.261426363435636</v>
      </c>
      <c r="R1072">
        <f>E1072/N1072</f>
        <v>44.056420233463037</v>
      </c>
      <c r="S1072" t="str">
        <f>LEFT(P1072,FIND("/",P1072)-1)</f>
        <v>games</v>
      </c>
      <c r="T1072" t="str">
        <f>RIGHT(P1072,LEN(P1072)-FIND("/",P1072))</f>
        <v>tabletop games</v>
      </c>
    </row>
    <row r="1073" spans="1:20" ht="44.25" hidden="1" x14ac:dyDescent="0.7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 s="9">
        <f>(((I1073/60)/60)/24)+DATE(1970,1,1)</f>
        <v>42481.916666666672</v>
      </c>
      <c r="K1073">
        <v>1460055300</v>
      </c>
      <c r="L1073" s="9">
        <f>(((K1073/60)/60)/24)+DATE(1970,1,1)</f>
        <v>42467.788194444445</v>
      </c>
      <c r="M1073" t="b">
        <v>0</v>
      </c>
      <c r="N1073">
        <v>88</v>
      </c>
      <c r="O1073" t="b">
        <v>1</v>
      </c>
      <c r="P1073" t="s">
        <v>8297</v>
      </c>
      <c r="Q1073">
        <f>D1073/E1073*100</f>
        <v>19.870839542970693</v>
      </c>
      <c r="R1073">
        <f>E1073/N1073</f>
        <v>68.625</v>
      </c>
      <c r="S1073" t="str">
        <f>LEFT(P1073,FIND("/",P1073)-1)</f>
        <v>games</v>
      </c>
      <c r="T1073" t="str">
        <f>RIGHT(P1073,LEN(P1073)-FIND("/",P1073))</f>
        <v>tabletop games</v>
      </c>
    </row>
    <row r="1074" spans="1:20" ht="44.25" hidden="1" x14ac:dyDescent="0.7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 s="9">
        <f>(((I1074/60)/60)/24)+DATE(1970,1,1)</f>
        <v>42452.290972222225</v>
      </c>
      <c r="K1074">
        <v>1455721204</v>
      </c>
      <c r="L1074" s="9">
        <f>(((K1074/60)/60)/24)+DATE(1970,1,1)</f>
        <v>42417.625046296293</v>
      </c>
      <c r="M1074" t="b">
        <v>0</v>
      </c>
      <c r="N1074">
        <v>537</v>
      </c>
      <c r="O1074" t="b">
        <v>1</v>
      </c>
      <c r="P1074" t="s">
        <v>8297</v>
      </c>
      <c r="Q1074">
        <f>D1074/E1074*100</f>
        <v>54.168092142775691</v>
      </c>
      <c r="R1074">
        <f>E1074/N1074</f>
        <v>65.318435754189949</v>
      </c>
      <c r="S1074" t="str">
        <f>LEFT(P1074,FIND("/",P1074)-1)</f>
        <v>games</v>
      </c>
      <c r="T1074" t="str">
        <f>RIGHT(P1074,LEN(P1074)-FIND("/",P1074))</f>
        <v>tabletop games</v>
      </c>
    </row>
    <row r="1075" spans="1:20" ht="59" hidden="1" x14ac:dyDescent="0.7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 s="9">
        <f>(((I1075/60)/60)/24)+DATE(1970,1,1)</f>
        <v>42780.833645833336</v>
      </c>
      <c r="K1075">
        <v>1486065627</v>
      </c>
      <c r="L1075" s="9">
        <f>(((K1075/60)/60)/24)+DATE(1970,1,1)</f>
        <v>42768.833645833336</v>
      </c>
      <c r="M1075" t="b">
        <v>0</v>
      </c>
      <c r="N1075">
        <v>25</v>
      </c>
      <c r="O1075" t="b">
        <v>1</v>
      </c>
      <c r="P1075" t="s">
        <v>8297</v>
      </c>
      <c r="Q1075">
        <f>D1075/E1075*100</f>
        <v>83.51893095768375</v>
      </c>
      <c r="R1075">
        <f>E1075/N1075</f>
        <v>35.92</v>
      </c>
      <c r="S1075" t="str">
        <f>LEFT(P1075,FIND("/",P1075)-1)</f>
        <v>games</v>
      </c>
      <c r="T1075" t="str">
        <f>RIGHT(P1075,LEN(P1075)-FIND("/",P1075))</f>
        <v>tabletop games</v>
      </c>
    </row>
    <row r="1076" spans="1:20" ht="59" hidden="1" x14ac:dyDescent="0.7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 s="9">
        <f>(((I1076/60)/60)/24)+DATE(1970,1,1)</f>
        <v>42719.958333333328</v>
      </c>
      <c r="K1076">
        <v>1479414344</v>
      </c>
      <c r="L1076" s="9">
        <f>(((K1076/60)/60)/24)+DATE(1970,1,1)</f>
        <v>42691.8512037037</v>
      </c>
      <c r="M1076" t="b">
        <v>0</v>
      </c>
      <c r="N1076">
        <v>3238</v>
      </c>
      <c r="O1076" t="b">
        <v>1</v>
      </c>
      <c r="P1076" t="s">
        <v>8297</v>
      </c>
      <c r="Q1076">
        <f>D1076/E1076*100</f>
        <v>9.2486390242315881</v>
      </c>
      <c r="R1076">
        <f>E1076/N1076</f>
        <v>40.070667078443485</v>
      </c>
      <c r="S1076" t="str">
        <f>LEFT(P1076,FIND("/",P1076)-1)</f>
        <v>games</v>
      </c>
      <c r="T1076" t="str">
        <f>RIGHT(P1076,LEN(P1076)-FIND("/",P1076))</f>
        <v>tabletop games</v>
      </c>
    </row>
    <row r="1077" spans="1:20" ht="59" hidden="1" x14ac:dyDescent="0.7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 s="9">
        <f>(((I1077/60)/60)/24)+DATE(1970,1,1)</f>
        <v>42695.207638888889</v>
      </c>
      <c r="K1077">
        <v>1477043072</v>
      </c>
      <c r="L1077" s="9">
        <f>(((K1077/60)/60)/24)+DATE(1970,1,1)</f>
        <v>42664.405925925923</v>
      </c>
      <c r="M1077" t="b">
        <v>0</v>
      </c>
      <c r="N1077">
        <v>897</v>
      </c>
      <c r="O1077" t="b">
        <v>1</v>
      </c>
      <c r="P1077" t="s">
        <v>8297</v>
      </c>
      <c r="Q1077">
        <f>D1077/E1077*100</f>
        <v>22.105635463334121</v>
      </c>
      <c r="R1077">
        <f>E1077/N1077</f>
        <v>75.647714604236342</v>
      </c>
      <c r="S1077" t="str">
        <f>LEFT(P1077,FIND("/",P1077)-1)</f>
        <v>games</v>
      </c>
      <c r="T1077" t="str">
        <f>RIGHT(P1077,LEN(P1077)-FIND("/",P1077))</f>
        <v>tabletop games</v>
      </c>
    </row>
    <row r="1078" spans="1:20" ht="59" hidden="1" x14ac:dyDescent="0.7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 s="9">
        <f>(((I1078/60)/60)/24)+DATE(1970,1,1)</f>
        <v>42455.716319444444</v>
      </c>
      <c r="K1078">
        <v>1456423890</v>
      </c>
      <c r="L1078" s="9">
        <f>(((K1078/60)/60)/24)+DATE(1970,1,1)</f>
        <v>42425.757986111115</v>
      </c>
      <c r="M1078" t="b">
        <v>0</v>
      </c>
      <c r="N1078">
        <v>878</v>
      </c>
      <c r="O1078" t="b">
        <v>1</v>
      </c>
      <c r="P1078" t="s">
        <v>8297</v>
      </c>
      <c r="Q1078">
        <f>D1078/E1078*100</f>
        <v>18.609151980944226</v>
      </c>
      <c r="R1078">
        <f>E1078/N1078</f>
        <v>61.203872437357631</v>
      </c>
      <c r="S1078" t="str">
        <f>LEFT(P1078,FIND("/",P1078)-1)</f>
        <v>games</v>
      </c>
      <c r="T1078" t="str">
        <f>RIGHT(P1078,LEN(P1078)-FIND("/",P1078))</f>
        <v>tabletop games</v>
      </c>
    </row>
    <row r="1079" spans="1:20" ht="29.5" hidden="1" x14ac:dyDescent="0.7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 s="9">
        <f>(((I1079/60)/60)/24)+DATE(1970,1,1)</f>
        <v>42227.771990740745</v>
      </c>
      <c r="K1079">
        <v>1436725900</v>
      </c>
      <c r="L1079" s="9">
        <f>(((K1079/60)/60)/24)+DATE(1970,1,1)</f>
        <v>42197.771990740745</v>
      </c>
      <c r="M1079" t="b">
        <v>0</v>
      </c>
      <c r="N1079">
        <v>115</v>
      </c>
      <c r="O1079" t="b">
        <v>1</v>
      </c>
      <c r="P1079" t="s">
        <v>8297</v>
      </c>
      <c r="Q1079">
        <f>D1079/E1079*100</f>
        <v>83.107497741644082</v>
      </c>
      <c r="R1079">
        <f>E1079/N1079</f>
        <v>48.130434782608695</v>
      </c>
      <c r="S1079" t="str">
        <f>LEFT(P1079,FIND("/",P1079)-1)</f>
        <v>games</v>
      </c>
      <c r="T1079" t="str">
        <f>RIGHT(P1079,LEN(P1079)-FIND("/",P1079))</f>
        <v>tabletop games</v>
      </c>
    </row>
    <row r="1080" spans="1:20" ht="29.5" hidden="1" x14ac:dyDescent="0.7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 s="9">
        <f>(((I1080/60)/60)/24)+DATE(1970,1,1)</f>
        <v>42706.291666666672</v>
      </c>
      <c r="K1080">
        <v>1478000502</v>
      </c>
      <c r="L1080" s="9">
        <f>(((K1080/60)/60)/24)+DATE(1970,1,1)</f>
        <v>42675.487291666665</v>
      </c>
      <c r="M1080" t="b">
        <v>0</v>
      </c>
      <c r="N1080">
        <v>234</v>
      </c>
      <c r="O1080" t="b">
        <v>1</v>
      </c>
      <c r="P1080" t="s">
        <v>8297</v>
      </c>
      <c r="Q1080">
        <f>D1080/E1080*100</f>
        <v>87.845893204492683</v>
      </c>
      <c r="R1080">
        <f>E1080/N1080</f>
        <v>68.106837606837601</v>
      </c>
      <c r="S1080" t="str">
        <f>LEFT(P1080,FIND("/",P1080)-1)</f>
        <v>games</v>
      </c>
      <c r="T1080" t="str">
        <f>RIGHT(P1080,LEN(P1080)-FIND("/",P1080))</f>
        <v>tabletop games</v>
      </c>
    </row>
    <row r="1081" spans="1:20" ht="44.25" hidden="1" x14ac:dyDescent="0.7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 s="9">
        <f>(((I1081/60)/60)/24)+DATE(1970,1,1)</f>
        <v>42063.584016203706</v>
      </c>
      <c r="K1081">
        <v>1422540059</v>
      </c>
      <c r="L1081" s="9">
        <f>(((K1081/60)/60)/24)+DATE(1970,1,1)</f>
        <v>42033.584016203706</v>
      </c>
      <c r="M1081" t="b">
        <v>0</v>
      </c>
      <c r="N1081">
        <v>4330</v>
      </c>
      <c r="O1081" t="b">
        <v>1</v>
      </c>
      <c r="P1081" t="s">
        <v>8297</v>
      </c>
      <c r="Q1081">
        <f>D1081/E1081*100</f>
        <v>10.51490324554055</v>
      </c>
      <c r="R1081">
        <f>E1081/N1081</f>
        <v>65.891300230946882</v>
      </c>
      <c r="S1081" t="str">
        <f>LEFT(P1081,FIND("/",P1081)-1)</f>
        <v>games</v>
      </c>
      <c r="T1081" t="str">
        <f>RIGHT(P1081,LEN(P1081)-FIND("/",P1081))</f>
        <v>tabletop games</v>
      </c>
    </row>
    <row r="1082" spans="1:20" ht="44.25" hidden="1" x14ac:dyDescent="0.7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 s="9">
        <f>(((I1082/60)/60)/24)+DATE(1970,1,1)</f>
        <v>42322.555555555555</v>
      </c>
      <c r="K1082">
        <v>1444911600</v>
      </c>
      <c r="L1082" s="9">
        <f>(((K1082/60)/60)/24)+DATE(1970,1,1)</f>
        <v>42292.513888888891</v>
      </c>
      <c r="M1082" t="b">
        <v>0</v>
      </c>
      <c r="N1082">
        <v>651</v>
      </c>
      <c r="O1082" t="b">
        <v>1</v>
      </c>
      <c r="P1082" t="s">
        <v>8297</v>
      </c>
      <c r="Q1082">
        <f>D1082/E1082*100</f>
        <v>75.248791316289484</v>
      </c>
      <c r="R1082">
        <f>E1082/N1082</f>
        <v>81.654377880184327</v>
      </c>
      <c r="S1082" t="str">
        <f>LEFT(P1082,FIND("/",P1082)-1)</f>
        <v>games</v>
      </c>
      <c r="T1082" t="str">
        <f>RIGHT(P1082,LEN(P1082)-FIND("/",P1082))</f>
        <v>tabletop games</v>
      </c>
    </row>
    <row r="1083" spans="1:20" ht="29.5" hidden="1" x14ac:dyDescent="0.7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 s="9">
        <f>(((I1083/60)/60)/24)+DATE(1970,1,1)</f>
        <v>42292.416643518518</v>
      </c>
      <c r="K1083">
        <v>1442311198</v>
      </c>
      <c r="L1083" s="9">
        <f>(((K1083/60)/60)/24)+DATE(1970,1,1)</f>
        <v>42262.416643518518</v>
      </c>
      <c r="M1083" t="b">
        <v>1</v>
      </c>
      <c r="N1083">
        <v>251</v>
      </c>
      <c r="O1083" t="b">
        <v>1</v>
      </c>
      <c r="P1083" t="s">
        <v>8297</v>
      </c>
      <c r="Q1083">
        <f>D1083/E1083*100</f>
        <v>68.037496220139104</v>
      </c>
      <c r="R1083">
        <f>E1083/N1083</f>
        <v>52.701195219123505</v>
      </c>
      <c r="S1083" t="str">
        <f>LEFT(P1083,FIND("/",P1083)-1)</f>
        <v>games</v>
      </c>
      <c r="T1083" t="str">
        <f>RIGHT(P1083,LEN(P1083)-FIND("/",P1083))</f>
        <v>tabletop games</v>
      </c>
    </row>
    <row r="1084" spans="1:20" ht="44.25" hidden="1" x14ac:dyDescent="0.7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 s="9">
        <f>(((I1084/60)/60)/24)+DATE(1970,1,1)</f>
        <v>42191.125</v>
      </c>
      <c r="K1084">
        <v>1433775668</v>
      </c>
      <c r="L1084" s="9">
        <f>(((K1084/60)/60)/24)+DATE(1970,1,1)</f>
        <v>42163.625787037032</v>
      </c>
      <c r="M1084" t="b">
        <v>0</v>
      </c>
      <c r="N1084">
        <v>263</v>
      </c>
      <c r="O1084" t="b">
        <v>1</v>
      </c>
      <c r="P1084" t="s">
        <v>8297</v>
      </c>
      <c r="Q1084">
        <f>D1084/E1084*100</f>
        <v>18.445079774970026</v>
      </c>
      <c r="R1084">
        <f>E1084/N1084</f>
        <v>41.228136882129277</v>
      </c>
      <c r="S1084" t="str">
        <f>LEFT(P1084,FIND("/",P1084)-1)</f>
        <v>games</v>
      </c>
      <c r="T1084" t="str">
        <f>RIGHT(P1084,LEN(P1084)-FIND("/",P1084))</f>
        <v>tabletop games</v>
      </c>
    </row>
    <row r="1085" spans="1:20" ht="44.25" hidden="1" x14ac:dyDescent="0.7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 s="9">
        <f>(((I1085/60)/60)/24)+DATE(1970,1,1)</f>
        <v>41290.846817129634</v>
      </c>
      <c r="K1085">
        <v>1357157965</v>
      </c>
      <c r="L1085" s="9">
        <f>(((K1085/60)/60)/24)+DATE(1970,1,1)</f>
        <v>41276.846817129634</v>
      </c>
      <c r="M1085" t="b">
        <v>0</v>
      </c>
      <c r="N1085">
        <v>28</v>
      </c>
      <c r="O1085" t="b">
        <v>1</v>
      </c>
      <c r="P1085" t="s">
        <v>8280</v>
      </c>
      <c r="Q1085">
        <f>D1085/E1085*100</f>
        <v>26.128886671892442</v>
      </c>
      <c r="R1085">
        <f>E1085/N1085</f>
        <v>15.035357142857142</v>
      </c>
      <c r="S1085" t="str">
        <f>LEFT(P1085,FIND("/",P1085)-1)</f>
        <v>music</v>
      </c>
      <c r="T1085" t="str">
        <f>RIGHT(P1085,LEN(P1085)-FIND("/",P1085))</f>
        <v>electronic music</v>
      </c>
    </row>
    <row r="1086" spans="1:20" ht="29.5" hidden="1" x14ac:dyDescent="0.7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 s="9">
        <f>(((I1086/60)/60)/24)+DATE(1970,1,1)</f>
        <v>41214.849166666667</v>
      </c>
      <c r="K1086">
        <v>1349209368</v>
      </c>
      <c r="L1086" s="9">
        <f>(((K1086/60)/60)/24)+DATE(1970,1,1)</f>
        <v>41184.849166666667</v>
      </c>
      <c r="M1086" t="b">
        <v>0</v>
      </c>
      <c r="N1086">
        <v>721</v>
      </c>
      <c r="O1086" t="b">
        <v>1</v>
      </c>
      <c r="P1086" t="s">
        <v>8280</v>
      </c>
      <c r="Q1086">
        <f>D1086/E1086*100</f>
        <v>14.200889330694336</v>
      </c>
      <c r="R1086">
        <f>E1086/N1086</f>
        <v>39.066920943134534</v>
      </c>
      <c r="S1086" t="str">
        <f>LEFT(P1086,FIND("/",P1086)-1)</f>
        <v>music</v>
      </c>
      <c r="T1086" t="str">
        <f>RIGHT(P1086,LEN(P1086)-FIND("/",P1086))</f>
        <v>electronic music</v>
      </c>
    </row>
    <row r="1087" spans="1:20" ht="44.25" hidden="1" x14ac:dyDescent="0.7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 s="9">
        <f>(((I1087/60)/60)/24)+DATE(1970,1,1)</f>
        <v>42271.85974537037</v>
      </c>
      <c r="K1087">
        <v>1440535082</v>
      </c>
      <c r="L1087" s="9">
        <f>(((K1087/60)/60)/24)+DATE(1970,1,1)</f>
        <v>42241.85974537037</v>
      </c>
      <c r="M1087" t="b">
        <v>0</v>
      </c>
      <c r="N1087">
        <v>50</v>
      </c>
      <c r="O1087" t="b">
        <v>1</v>
      </c>
      <c r="P1087" t="s">
        <v>8280</v>
      </c>
      <c r="Q1087">
        <f>D1087/E1087*100</f>
        <v>91.282519397535367</v>
      </c>
      <c r="R1087">
        <f>E1087/N1087</f>
        <v>43.82</v>
      </c>
      <c r="S1087" t="str">
        <f>LEFT(P1087,FIND("/",P1087)-1)</f>
        <v>music</v>
      </c>
      <c r="T1087" t="str">
        <f>RIGHT(P1087,LEN(P1087)-FIND("/",P1087))</f>
        <v>electronic music</v>
      </c>
    </row>
    <row r="1088" spans="1:20" ht="44.25" hidden="1" x14ac:dyDescent="0.7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 s="9">
        <f>(((I1088/60)/60)/24)+DATE(1970,1,1)</f>
        <v>41342.311562499999</v>
      </c>
      <c r="K1088">
        <v>1360222119</v>
      </c>
      <c r="L1088" s="9">
        <f>(((K1088/60)/60)/24)+DATE(1970,1,1)</f>
        <v>41312.311562499999</v>
      </c>
      <c r="M1088" t="b">
        <v>0</v>
      </c>
      <c r="N1088">
        <v>73</v>
      </c>
      <c r="O1088" t="b">
        <v>1</v>
      </c>
      <c r="P1088" t="s">
        <v>8280</v>
      </c>
      <c r="Q1088">
        <f>D1088/E1088*100</f>
        <v>75.263421976919219</v>
      </c>
      <c r="R1088">
        <f>E1088/N1088</f>
        <v>27.301369863013697</v>
      </c>
      <c r="S1088" t="str">
        <f>LEFT(P1088,FIND("/",P1088)-1)</f>
        <v>music</v>
      </c>
      <c r="T1088" t="str">
        <f>RIGHT(P1088,LEN(P1088)-FIND("/",P1088))</f>
        <v>electronic music</v>
      </c>
    </row>
    <row r="1089" spans="1:20" ht="44.25" hidden="1" x14ac:dyDescent="0.7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 s="9">
        <f>(((I1089/60)/60)/24)+DATE(1970,1,1)</f>
        <v>41061.82163194444</v>
      </c>
      <c r="K1089">
        <v>1335987789</v>
      </c>
      <c r="L1089" s="9">
        <f>(((K1089/60)/60)/24)+DATE(1970,1,1)</f>
        <v>41031.82163194444</v>
      </c>
      <c r="M1089" t="b">
        <v>0</v>
      </c>
      <c r="N1089">
        <v>27</v>
      </c>
      <c r="O1089" t="b">
        <v>1</v>
      </c>
      <c r="P1089" t="s">
        <v>8280</v>
      </c>
      <c r="Q1089">
        <f>D1089/E1089*100</f>
        <v>65.789473684210535</v>
      </c>
      <c r="R1089">
        <f>E1089/N1089</f>
        <v>42.222222222222221</v>
      </c>
      <c r="S1089" t="str">
        <f>LEFT(P1089,FIND("/",P1089)-1)</f>
        <v>music</v>
      </c>
      <c r="T1089" t="str">
        <f>RIGHT(P1089,LEN(P1089)-FIND("/",P1089))</f>
        <v>electronic music</v>
      </c>
    </row>
    <row r="1090" spans="1:20" ht="44.25" hidden="1" x14ac:dyDescent="0.7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 s="9">
        <f>(((I1090/60)/60)/24)+DATE(1970,1,1)</f>
        <v>41015.257222222222</v>
      </c>
      <c r="K1090">
        <v>1333001424</v>
      </c>
      <c r="L1090" s="9">
        <f>(((K1090/60)/60)/24)+DATE(1970,1,1)</f>
        <v>40997.257222222222</v>
      </c>
      <c r="M1090" t="b">
        <v>0</v>
      </c>
      <c r="N1090">
        <v>34</v>
      </c>
      <c r="O1090" t="b">
        <v>1</v>
      </c>
      <c r="P1090" t="s">
        <v>8280</v>
      </c>
      <c r="Q1090">
        <f>D1090/E1090*100</f>
        <v>97.345132743362825</v>
      </c>
      <c r="R1090">
        <f>E1090/N1090</f>
        <v>33.235294117647058</v>
      </c>
      <c r="S1090" t="str">
        <f>LEFT(P1090,FIND("/",P1090)-1)</f>
        <v>music</v>
      </c>
      <c r="T1090" t="str">
        <f>RIGHT(P1090,LEN(P1090)-FIND("/",P1090))</f>
        <v>electronic music</v>
      </c>
    </row>
    <row r="1091" spans="1:20" ht="44.25" hidden="1" x14ac:dyDescent="0.7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 s="9">
        <f>(((I1091/60)/60)/24)+DATE(1970,1,1)</f>
        <v>41594.235798611109</v>
      </c>
      <c r="K1091">
        <v>1381984773</v>
      </c>
      <c r="L1091" s="9">
        <f>(((K1091/60)/60)/24)+DATE(1970,1,1)</f>
        <v>41564.194131944445</v>
      </c>
      <c r="M1091" t="b">
        <v>0</v>
      </c>
      <c r="N1091">
        <v>7</v>
      </c>
      <c r="O1091" t="b">
        <v>1</v>
      </c>
      <c r="P1091" t="s">
        <v>8280</v>
      </c>
      <c r="Q1091">
        <f>D1091/E1091*100</f>
        <v>100</v>
      </c>
      <c r="R1091">
        <f>E1091/N1091</f>
        <v>285.71428571428572</v>
      </c>
      <c r="S1091" t="str">
        <f>LEFT(P1091,FIND("/",P1091)-1)</f>
        <v>music</v>
      </c>
      <c r="T1091" t="str">
        <f>RIGHT(P1091,LEN(P1091)-FIND("/",P1091))</f>
        <v>electronic music</v>
      </c>
    </row>
    <row r="1092" spans="1:20" ht="44.25" hidden="1" x14ac:dyDescent="0.7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 s="9">
        <f>(((I1092/60)/60)/24)+DATE(1970,1,1)</f>
        <v>41006.166666666664</v>
      </c>
      <c r="K1092">
        <v>1328649026</v>
      </c>
      <c r="L1092" s="9">
        <f>(((K1092/60)/60)/24)+DATE(1970,1,1)</f>
        <v>40946.882245370369</v>
      </c>
      <c r="M1092" t="b">
        <v>0</v>
      </c>
      <c r="N1092">
        <v>24</v>
      </c>
      <c r="O1092" t="b">
        <v>1</v>
      </c>
      <c r="P1092" t="s">
        <v>8280</v>
      </c>
      <c r="Q1092">
        <f>D1092/E1092*100</f>
        <v>98.425196850393704</v>
      </c>
      <c r="R1092">
        <f>E1092/N1092</f>
        <v>42.333333333333336</v>
      </c>
      <c r="S1092" t="str">
        <f>LEFT(P1092,FIND("/",P1092)-1)</f>
        <v>music</v>
      </c>
      <c r="T1092" t="str">
        <f>RIGHT(P1092,LEN(P1092)-FIND("/",P1092))</f>
        <v>electronic music</v>
      </c>
    </row>
    <row r="1093" spans="1:20" ht="29.5" hidden="1" x14ac:dyDescent="0.7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 s="9">
        <f>(((I1093/60)/60)/24)+DATE(1970,1,1)</f>
        <v>41743.958333333336</v>
      </c>
      <c r="K1093">
        <v>1396524644</v>
      </c>
      <c r="L1093" s="9">
        <f>(((K1093/60)/60)/24)+DATE(1970,1,1)</f>
        <v>41732.479675925926</v>
      </c>
      <c r="M1093" t="b">
        <v>0</v>
      </c>
      <c r="N1093">
        <v>15</v>
      </c>
      <c r="O1093" t="b">
        <v>1</v>
      </c>
      <c r="P1093" t="s">
        <v>8280</v>
      </c>
      <c r="Q1093">
        <f>D1093/E1093*100</f>
        <v>66.312997347480106</v>
      </c>
      <c r="R1093">
        <f>E1093/N1093</f>
        <v>50.266666666666666</v>
      </c>
      <c r="S1093" t="str">
        <f>LEFT(P1093,FIND("/",P1093)-1)</f>
        <v>music</v>
      </c>
      <c r="T1093" t="str">
        <f>RIGHT(P1093,LEN(P1093)-FIND("/",P1093))</f>
        <v>electronic music</v>
      </c>
    </row>
    <row r="1094" spans="1:20" ht="44.25" hidden="1" x14ac:dyDescent="0.7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 s="9">
        <f>(((I1094/60)/60)/24)+DATE(1970,1,1)</f>
        <v>41013.73333333333</v>
      </c>
      <c r="K1094">
        <v>1329442510</v>
      </c>
      <c r="L1094" s="9">
        <f>(((K1094/60)/60)/24)+DATE(1970,1,1)</f>
        <v>40956.066087962965</v>
      </c>
      <c r="M1094" t="b">
        <v>0</v>
      </c>
      <c r="N1094">
        <v>72</v>
      </c>
      <c r="O1094" t="b">
        <v>1</v>
      </c>
      <c r="P1094" t="s">
        <v>8280</v>
      </c>
      <c r="Q1094">
        <f>D1094/E1094*100</f>
        <v>89.746466232892075</v>
      </c>
      <c r="R1094">
        <f>E1094/N1094</f>
        <v>61.902777777777779</v>
      </c>
      <c r="S1094" t="str">
        <f>LEFT(P1094,FIND("/",P1094)-1)</f>
        <v>music</v>
      </c>
      <c r="T1094" t="str">
        <f>RIGHT(P1094,LEN(P1094)-FIND("/",P1094))</f>
        <v>electronic music</v>
      </c>
    </row>
    <row r="1095" spans="1:20" ht="59" hidden="1" x14ac:dyDescent="0.7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 s="9">
        <f>(((I1095/60)/60)/24)+DATE(1970,1,1)</f>
        <v>41739.290972222225</v>
      </c>
      <c r="K1095">
        <v>1395168625</v>
      </c>
      <c r="L1095" s="9">
        <f>(((K1095/60)/60)/24)+DATE(1970,1,1)</f>
        <v>41716.785011574073</v>
      </c>
      <c r="M1095" t="b">
        <v>0</v>
      </c>
      <c r="N1095">
        <v>120</v>
      </c>
      <c r="O1095" t="b">
        <v>1</v>
      </c>
      <c r="P1095" t="s">
        <v>8280</v>
      </c>
      <c r="Q1095">
        <f>D1095/E1095*100</f>
        <v>51.124744376278116</v>
      </c>
      <c r="R1095">
        <f>E1095/N1095</f>
        <v>40.75</v>
      </c>
      <c r="S1095" t="str">
        <f>LEFT(P1095,FIND("/",P1095)-1)</f>
        <v>music</v>
      </c>
      <c r="T1095" t="str">
        <f>RIGHT(P1095,LEN(P1095)-FIND("/",P1095))</f>
        <v>electronic music</v>
      </c>
    </row>
    <row r="1096" spans="1:20" ht="59" hidden="1" x14ac:dyDescent="0.7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 s="9">
        <f>(((I1096/60)/60)/24)+DATE(1970,1,1)</f>
        <v>41582.041666666664</v>
      </c>
      <c r="K1096">
        <v>1380650177</v>
      </c>
      <c r="L1096" s="9">
        <f>(((K1096/60)/60)/24)+DATE(1970,1,1)</f>
        <v>41548.747418981482</v>
      </c>
      <c r="M1096" t="b">
        <v>0</v>
      </c>
      <c r="N1096">
        <v>123</v>
      </c>
      <c r="O1096" t="b">
        <v>1</v>
      </c>
      <c r="P1096" t="s">
        <v>8280</v>
      </c>
      <c r="Q1096">
        <f>D1096/E1096*100</f>
        <v>87.425324202243914</v>
      </c>
      <c r="R1096">
        <f>E1096/N1096</f>
        <v>55.796747967479675</v>
      </c>
      <c r="S1096" t="str">
        <f>LEFT(P1096,FIND("/",P1096)-1)</f>
        <v>music</v>
      </c>
      <c r="T1096" t="str">
        <f>RIGHT(P1096,LEN(P1096)-FIND("/",P1096))</f>
        <v>electronic music</v>
      </c>
    </row>
    <row r="1097" spans="1:20" ht="73.75" hidden="1" x14ac:dyDescent="0.7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 s="9">
        <f>(((I1097/60)/60)/24)+DATE(1970,1,1)</f>
        <v>42139.826145833329</v>
      </c>
      <c r="K1097">
        <v>1429127379</v>
      </c>
      <c r="L1097" s="9">
        <f>(((K1097/60)/60)/24)+DATE(1970,1,1)</f>
        <v>42109.826145833329</v>
      </c>
      <c r="M1097" t="b">
        <v>0</v>
      </c>
      <c r="N1097">
        <v>1</v>
      </c>
      <c r="O1097" t="b">
        <v>1</v>
      </c>
      <c r="P1097" t="s">
        <v>8280</v>
      </c>
      <c r="Q1097">
        <f>D1097/E1097*100</f>
        <v>50</v>
      </c>
      <c r="R1097">
        <f>E1097/N1097</f>
        <v>10</v>
      </c>
      <c r="S1097" t="str">
        <f>LEFT(P1097,FIND("/",P1097)-1)</f>
        <v>music</v>
      </c>
      <c r="T1097" t="str">
        <f>RIGHT(P1097,LEN(P1097)-FIND("/",P1097))</f>
        <v>electronic music</v>
      </c>
    </row>
    <row r="1098" spans="1:20" ht="44.25" hidden="1" x14ac:dyDescent="0.7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 s="9">
        <f>(((I1098/60)/60)/24)+DATE(1970,1,1)</f>
        <v>41676.792222222226</v>
      </c>
      <c r="K1098">
        <v>1389121248</v>
      </c>
      <c r="L1098" s="9">
        <f>(((K1098/60)/60)/24)+DATE(1970,1,1)</f>
        <v>41646.792222222226</v>
      </c>
      <c r="M1098" t="b">
        <v>0</v>
      </c>
      <c r="N1098">
        <v>24</v>
      </c>
      <c r="O1098" t="b">
        <v>1</v>
      </c>
      <c r="P1098" t="s">
        <v>8280</v>
      </c>
      <c r="Q1098">
        <f>D1098/E1098*100</f>
        <v>34.187839385530566</v>
      </c>
      <c r="R1098">
        <f>E1098/N1098</f>
        <v>73.125416666666666</v>
      </c>
      <c r="S1098" t="str">
        <f>LEFT(P1098,FIND("/",P1098)-1)</f>
        <v>music</v>
      </c>
      <c r="T1098" t="str">
        <f>RIGHT(P1098,LEN(P1098)-FIND("/",P1098))</f>
        <v>electronic music</v>
      </c>
    </row>
    <row r="1099" spans="1:20" ht="29.5" hidden="1" x14ac:dyDescent="0.7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 s="9">
        <f>(((I1099/60)/60)/24)+DATE(1970,1,1)</f>
        <v>40981.290972222225</v>
      </c>
      <c r="K1099">
        <v>1329671572</v>
      </c>
      <c r="L1099" s="9">
        <f>(((K1099/60)/60)/24)+DATE(1970,1,1)</f>
        <v>40958.717268518521</v>
      </c>
      <c r="M1099" t="b">
        <v>0</v>
      </c>
      <c r="N1099">
        <v>33</v>
      </c>
      <c r="O1099" t="b">
        <v>1</v>
      </c>
      <c r="P1099" t="s">
        <v>8280</v>
      </c>
      <c r="Q1099">
        <f>D1099/E1099*100</f>
        <v>63.953488372093027</v>
      </c>
      <c r="R1099">
        <f>E1099/N1099</f>
        <v>26.060606060606062</v>
      </c>
      <c r="S1099" t="str">
        <f>LEFT(P1099,FIND("/",P1099)-1)</f>
        <v>music</v>
      </c>
      <c r="T1099" t="str">
        <f>RIGHT(P1099,LEN(P1099)-FIND("/",P1099))</f>
        <v>electronic music</v>
      </c>
    </row>
    <row r="1100" spans="1:20" ht="44.25" hidden="1" x14ac:dyDescent="0.7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 s="9">
        <f>(((I1100/60)/60)/24)+DATE(1970,1,1)</f>
        <v>42208.751678240747</v>
      </c>
      <c r="K1100">
        <v>1436464945</v>
      </c>
      <c r="L1100" s="9">
        <f>(((K1100/60)/60)/24)+DATE(1970,1,1)</f>
        <v>42194.751678240747</v>
      </c>
      <c r="M1100" t="b">
        <v>0</v>
      </c>
      <c r="N1100">
        <v>14</v>
      </c>
      <c r="O1100" t="b">
        <v>1</v>
      </c>
      <c r="P1100" t="s">
        <v>8280</v>
      </c>
      <c r="Q1100">
        <f>D1100/E1100*100</f>
        <v>94.637223974763401</v>
      </c>
      <c r="R1100">
        <f>E1100/N1100</f>
        <v>22.642857142857142</v>
      </c>
      <c r="S1100" t="str">
        <f>LEFT(P1100,FIND("/",P1100)-1)</f>
        <v>music</v>
      </c>
      <c r="T1100" t="str">
        <f>RIGHT(P1100,LEN(P1100)-FIND("/",P1100))</f>
        <v>electronic music</v>
      </c>
    </row>
    <row r="1101" spans="1:20" ht="44.25" hidden="1" x14ac:dyDescent="0.7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 s="9">
        <f>(((I1101/60)/60)/24)+DATE(1970,1,1)</f>
        <v>42310.333333333328</v>
      </c>
      <c r="K1101">
        <v>1445539113</v>
      </c>
      <c r="L1101" s="9">
        <f>(((K1101/60)/60)/24)+DATE(1970,1,1)</f>
        <v>42299.776770833334</v>
      </c>
      <c r="M1101" t="b">
        <v>0</v>
      </c>
      <c r="N1101">
        <v>9</v>
      </c>
      <c r="O1101" t="b">
        <v>1</v>
      </c>
      <c r="P1101" t="s">
        <v>8280</v>
      </c>
      <c r="Q1101">
        <f>D1101/E1101*100</f>
        <v>98.82352941176471</v>
      </c>
      <c r="R1101">
        <f>E1101/N1101</f>
        <v>47.222222222222221</v>
      </c>
      <c r="S1101" t="str">
        <f>LEFT(P1101,FIND("/",P1101)-1)</f>
        <v>music</v>
      </c>
      <c r="T1101" t="str">
        <f>RIGHT(P1101,LEN(P1101)-FIND("/",P1101))</f>
        <v>electronic music</v>
      </c>
    </row>
    <row r="1102" spans="1:20" ht="44.25" hidden="1" x14ac:dyDescent="0.7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 s="9">
        <f>(((I1102/60)/60)/24)+DATE(1970,1,1)</f>
        <v>41150</v>
      </c>
      <c r="K1102">
        <v>1344281383</v>
      </c>
      <c r="L1102" s="9">
        <f>(((K1102/60)/60)/24)+DATE(1970,1,1)</f>
        <v>41127.812303240738</v>
      </c>
      <c r="M1102" t="b">
        <v>0</v>
      </c>
      <c r="N1102">
        <v>76</v>
      </c>
      <c r="O1102" t="b">
        <v>1</v>
      </c>
      <c r="P1102" t="s">
        <v>8280</v>
      </c>
      <c r="Q1102">
        <f>D1102/E1102*100</f>
        <v>81.411347113560694</v>
      </c>
      <c r="R1102">
        <f>E1102/N1102</f>
        <v>32.324473684210524</v>
      </c>
      <c r="S1102" t="str">
        <f>LEFT(P1102,FIND("/",P1102)-1)</f>
        <v>music</v>
      </c>
      <c r="T1102" t="str">
        <f>RIGHT(P1102,LEN(P1102)-FIND("/",P1102))</f>
        <v>electronic music</v>
      </c>
    </row>
    <row r="1103" spans="1:20" ht="44.25" hidden="1" x14ac:dyDescent="0.7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 s="9">
        <f>(((I1103/60)/60)/24)+DATE(1970,1,1)</f>
        <v>42235.718888888892</v>
      </c>
      <c r="K1103">
        <v>1437412512</v>
      </c>
      <c r="L1103" s="9">
        <f>(((K1103/60)/60)/24)+DATE(1970,1,1)</f>
        <v>42205.718888888892</v>
      </c>
      <c r="M1103" t="b">
        <v>0</v>
      </c>
      <c r="N1103">
        <v>19</v>
      </c>
      <c r="O1103" t="b">
        <v>1</v>
      </c>
      <c r="P1103" t="s">
        <v>8280</v>
      </c>
      <c r="Q1103">
        <f>D1103/E1103*100</f>
        <v>98.522167487684726</v>
      </c>
      <c r="R1103">
        <f>E1103/N1103</f>
        <v>53.421052631578945</v>
      </c>
      <c r="S1103" t="str">
        <f>LEFT(P1103,FIND("/",P1103)-1)</f>
        <v>music</v>
      </c>
      <c r="T1103" t="str">
        <f>RIGHT(P1103,LEN(P1103)-FIND("/",P1103))</f>
        <v>electronic music</v>
      </c>
    </row>
    <row r="1104" spans="1:20" ht="44.25" hidden="1" x14ac:dyDescent="0.7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 s="9">
        <f>(((I1104/60)/60)/24)+DATE(1970,1,1)</f>
        <v>41482.060601851852</v>
      </c>
      <c r="K1104">
        <v>1372296436</v>
      </c>
      <c r="L1104" s="9">
        <f>(((K1104/60)/60)/24)+DATE(1970,1,1)</f>
        <v>41452.060601851852</v>
      </c>
      <c r="M1104" t="b">
        <v>0</v>
      </c>
      <c r="N1104">
        <v>69</v>
      </c>
      <c r="O1104" t="b">
        <v>1</v>
      </c>
      <c r="P1104" t="s">
        <v>8280</v>
      </c>
      <c r="Q1104">
        <f>D1104/E1104*100</f>
        <v>98.870056497175142</v>
      </c>
      <c r="R1104">
        <f>E1104/N1104</f>
        <v>51.304347826086953</v>
      </c>
      <c r="S1104" t="str">
        <f>LEFT(P1104,FIND("/",P1104)-1)</f>
        <v>music</v>
      </c>
      <c r="T1104" t="str">
        <f>RIGHT(P1104,LEN(P1104)-FIND("/",P1104))</f>
        <v>electronic music</v>
      </c>
    </row>
    <row r="1105" spans="1:20" ht="44.25" hidden="1" x14ac:dyDescent="0.7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 s="9">
        <f>(((I1105/60)/60)/24)+DATE(1970,1,1)</f>
        <v>42483</v>
      </c>
      <c r="K1105">
        <v>1458748809</v>
      </c>
      <c r="L1105" s="9">
        <f>(((K1105/60)/60)/24)+DATE(1970,1,1)</f>
        <v>42452.666770833333</v>
      </c>
      <c r="M1105" t="b">
        <v>0</v>
      </c>
      <c r="N1105">
        <v>218</v>
      </c>
      <c r="O1105" t="b">
        <v>1</v>
      </c>
      <c r="P1105" t="s">
        <v>8297</v>
      </c>
      <c r="Q1105">
        <f>D1105/E1105*100</f>
        <v>92.489826119126889</v>
      </c>
      <c r="R1105">
        <f>E1105/N1105</f>
        <v>37.197247706422019</v>
      </c>
      <c r="S1105" t="str">
        <f>LEFT(P1105,FIND("/",P1105)-1)</f>
        <v>games</v>
      </c>
      <c r="T1105" t="str">
        <f>RIGHT(P1105,LEN(P1105)-FIND("/",P1105))</f>
        <v>tabletop games</v>
      </c>
    </row>
    <row r="1106" spans="1:20" ht="44.25" hidden="1" x14ac:dyDescent="0.7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 s="9">
        <f>(((I1106/60)/60)/24)+DATE(1970,1,1)</f>
        <v>40936.787581018521</v>
      </c>
      <c r="K1106">
        <v>1325184847</v>
      </c>
      <c r="L1106" s="9">
        <f>(((K1106/60)/60)/24)+DATE(1970,1,1)</f>
        <v>40906.787581018521</v>
      </c>
      <c r="M1106" t="b">
        <v>0</v>
      </c>
      <c r="N1106">
        <v>30</v>
      </c>
      <c r="O1106" t="b">
        <v>1</v>
      </c>
      <c r="P1106" t="s">
        <v>8297</v>
      </c>
      <c r="Q1106">
        <f>D1106/E1106*100</f>
        <v>61.500615006150063</v>
      </c>
      <c r="R1106">
        <f>E1106/N1106</f>
        <v>27.1</v>
      </c>
      <c r="S1106" t="str">
        <f>LEFT(P1106,FIND("/",P1106)-1)</f>
        <v>games</v>
      </c>
      <c r="T1106" t="str">
        <f>RIGHT(P1106,LEN(P1106)-FIND("/",P1106))</f>
        <v>tabletop games</v>
      </c>
    </row>
    <row r="1107" spans="1:20" ht="59" hidden="1" x14ac:dyDescent="0.7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 s="9">
        <f>(((I1107/60)/60)/24)+DATE(1970,1,1)</f>
        <v>42182.640833333338</v>
      </c>
      <c r="K1107">
        <v>1432826568</v>
      </c>
      <c r="L1107" s="9">
        <f>(((K1107/60)/60)/24)+DATE(1970,1,1)</f>
        <v>42152.640833333338</v>
      </c>
      <c r="M1107" t="b">
        <v>0</v>
      </c>
      <c r="N1107">
        <v>100</v>
      </c>
      <c r="O1107" t="b">
        <v>1</v>
      </c>
      <c r="P1107" t="s">
        <v>8297</v>
      </c>
      <c r="Q1107">
        <f>D1107/E1107*100</f>
        <v>94.517958412098295</v>
      </c>
      <c r="R1107">
        <f>E1107/N1107</f>
        <v>206.31</v>
      </c>
      <c r="S1107" t="str">
        <f>LEFT(P1107,FIND("/",P1107)-1)</f>
        <v>games</v>
      </c>
      <c r="T1107" t="str">
        <f>RIGHT(P1107,LEN(P1107)-FIND("/",P1107))</f>
        <v>tabletop games</v>
      </c>
    </row>
    <row r="1108" spans="1:20" ht="44.25" hidden="1" x14ac:dyDescent="0.7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 s="9">
        <f>(((I1108/60)/60)/24)+DATE(1970,1,1)</f>
        <v>42672.791666666672</v>
      </c>
      <c r="K1108">
        <v>1475337675</v>
      </c>
      <c r="L1108" s="9">
        <f>(((K1108/60)/60)/24)+DATE(1970,1,1)</f>
        <v>42644.667534722219</v>
      </c>
      <c r="M1108" t="b">
        <v>0</v>
      </c>
      <c r="N1108">
        <v>296</v>
      </c>
      <c r="O1108" t="b">
        <v>1</v>
      </c>
      <c r="P1108" t="s">
        <v>8297</v>
      </c>
      <c r="Q1108">
        <f>D1108/E1108*100</f>
        <v>41.126876413736376</v>
      </c>
      <c r="R1108">
        <f>E1108/N1108</f>
        <v>82.145270270270274</v>
      </c>
      <c r="S1108" t="str">
        <f>LEFT(P1108,FIND("/",P1108)-1)</f>
        <v>games</v>
      </c>
      <c r="T1108" t="str">
        <f>RIGHT(P1108,LEN(P1108)-FIND("/",P1108))</f>
        <v>tabletop games</v>
      </c>
    </row>
    <row r="1109" spans="1:20" ht="44.25" hidden="1" x14ac:dyDescent="0.7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 s="9">
        <f>(((I1109/60)/60)/24)+DATE(1970,1,1)</f>
        <v>41903.79184027778</v>
      </c>
      <c r="K1109">
        <v>1408734015</v>
      </c>
      <c r="L1109" s="9">
        <f>(((K1109/60)/60)/24)+DATE(1970,1,1)</f>
        <v>41873.79184027778</v>
      </c>
      <c r="M1109" t="b">
        <v>0</v>
      </c>
      <c r="N1109">
        <v>1204</v>
      </c>
      <c r="O1109" t="b">
        <v>1</v>
      </c>
      <c r="P1109" t="s">
        <v>8297</v>
      </c>
      <c r="Q1109">
        <f>D1109/E1109*100</f>
        <v>10.583876693602969</v>
      </c>
      <c r="R1109">
        <f>E1109/N1109</f>
        <v>164.79651993355483</v>
      </c>
      <c r="S1109" t="str">
        <f>LEFT(P1109,FIND("/",P1109)-1)</f>
        <v>games</v>
      </c>
      <c r="T1109" t="str">
        <f>RIGHT(P1109,LEN(P1109)-FIND("/",P1109))</f>
        <v>tabletop games</v>
      </c>
    </row>
    <row r="1110" spans="1:20" ht="44.25" hidden="1" x14ac:dyDescent="0.7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 s="9">
        <f>(((I1110/60)/60)/24)+DATE(1970,1,1)</f>
        <v>42412.207638888889</v>
      </c>
      <c r="K1110">
        <v>1452625822</v>
      </c>
      <c r="L1110" s="9">
        <f>(((K1110/60)/60)/24)+DATE(1970,1,1)</f>
        <v>42381.79886574074</v>
      </c>
      <c r="M1110" t="b">
        <v>0</v>
      </c>
      <c r="N1110">
        <v>321</v>
      </c>
      <c r="O1110" t="b">
        <v>1</v>
      </c>
      <c r="P1110" t="s">
        <v>8297</v>
      </c>
      <c r="Q1110">
        <f>D1110/E1110*100</f>
        <v>92.197480857498022</v>
      </c>
      <c r="R1110">
        <f>E1110/N1110</f>
        <v>60.820280373831778</v>
      </c>
      <c r="S1110" t="str">
        <f>LEFT(P1110,FIND("/",P1110)-1)</f>
        <v>games</v>
      </c>
      <c r="T1110" t="str">
        <f>RIGHT(P1110,LEN(P1110)-FIND("/",P1110))</f>
        <v>tabletop games</v>
      </c>
    </row>
    <row r="1111" spans="1:20" ht="44.25" hidden="1" x14ac:dyDescent="0.7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 s="9">
        <f>(((I1111/60)/60)/24)+DATE(1970,1,1)</f>
        <v>41591.849016203705</v>
      </c>
      <c r="K1111">
        <v>1381778555</v>
      </c>
      <c r="L1111" s="9">
        <f>(((K1111/60)/60)/24)+DATE(1970,1,1)</f>
        <v>41561.807349537034</v>
      </c>
      <c r="M1111" t="b">
        <v>0</v>
      </c>
      <c r="N1111">
        <v>301</v>
      </c>
      <c r="O1111" t="b">
        <v>1</v>
      </c>
      <c r="P1111" t="s">
        <v>8297</v>
      </c>
      <c r="Q1111">
        <f>D1111/E1111*100</f>
        <v>63.541717581504479</v>
      </c>
      <c r="R1111">
        <f>E1111/N1111</f>
        <v>67.970099667774093</v>
      </c>
      <c r="S1111" t="str">
        <f>LEFT(P1111,FIND("/",P1111)-1)</f>
        <v>games</v>
      </c>
      <c r="T1111" t="str">
        <f>RIGHT(P1111,LEN(P1111)-FIND("/",P1111))</f>
        <v>tabletop games</v>
      </c>
    </row>
    <row r="1112" spans="1:20" ht="59" hidden="1" x14ac:dyDescent="0.7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 s="9">
        <f>(((I1112/60)/60)/24)+DATE(1970,1,1)</f>
        <v>42232.278194444443</v>
      </c>
      <c r="K1112">
        <v>1437115236</v>
      </c>
      <c r="L1112" s="9">
        <f>(((K1112/60)/60)/24)+DATE(1970,1,1)</f>
        <v>42202.278194444443</v>
      </c>
      <c r="M1112" t="b">
        <v>0</v>
      </c>
      <c r="N1112">
        <v>144</v>
      </c>
      <c r="O1112" t="b">
        <v>1</v>
      </c>
      <c r="P1112" t="s">
        <v>8297</v>
      </c>
      <c r="Q1112">
        <f>D1112/E1112*100</f>
        <v>8.5143338810888132</v>
      </c>
      <c r="R1112">
        <f>E1112/N1112</f>
        <v>81.561805555555551</v>
      </c>
      <c r="S1112" t="str">
        <f>LEFT(P1112,FIND("/",P1112)-1)</f>
        <v>games</v>
      </c>
      <c r="T1112" t="str">
        <f>RIGHT(P1112,LEN(P1112)-FIND("/",P1112))</f>
        <v>tabletop games</v>
      </c>
    </row>
    <row r="1113" spans="1:20" ht="59" hidden="1" x14ac:dyDescent="0.7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 s="9">
        <f>(((I1113/60)/60)/24)+DATE(1970,1,1)</f>
        <v>41520.166666666664</v>
      </c>
      <c r="K1113">
        <v>1375113391</v>
      </c>
      <c r="L1113" s="9">
        <f>(((K1113/60)/60)/24)+DATE(1970,1,1)</f>
        <v>41484.664247685185</v>
      </c>
      <c r="M1113" t="b">
        <v>0</v>
      </c>
      <c r="N1113">
        <v>539</v>
      </c>
      <c r="O1113" t="b">
        <v>1</v>
      </c>
      <c r="P1113" t="s">
        <v>8297</v>
      </c>
      <c r="Q1113">
        <f>D1113/E1113*100</f>
        <v>58.46327401631455</v>
      </c>
      <c r="R1113">
        <f>E1113/N1113</f>
        <v>25.42547309833024</v>
      </c>
      <c r="S1113" t="str">
        <f>LEFT(P1113,FIND("/",P1113)-1)</f>
        <v>games</v>
      </c>
      <c r="T1113" t="str">
        <f>RIGHT(P1113,LEN(P1113)-FIND("/",P1113))</f>
        <v>tabletop games</v>
      </c>
    </row>
    <row r="1114" spans="1:20" ht="44.25" hidden="1" x14ac:dyDescent="0.7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 s="9">
        <f>(((I1114/60)/60)/24)+DATE(1970,1,1)</f>
        <v>41754.881099537037</v>
      </c>
      <c r="K1114">
        <v>1395868127</v>
      </c>
      <c r="L1114" s="9">
        <f>(((K1114/60)/60)/24)+DATE(1970,1,1)</f>
        <v>41724.881099537037</v>
      </c>
      <c r="M1114" t="b">
        <v>0</v>
      </c>
      <c r="N1114">
        <v>498</v>
      </c>
      <c r="O1114" t="b">
        <v>1</v>
      </c>
      <c r="P1114" t="s">
        <v>8297</v>
      </c>
      <c r="Q1114">
        <f>D1114/E1114*100</f>
        <v>79.394731926022786</v>
      </c>
      <c r="R1114">
        <f>E1114/N1114</f>
        <v>21.497991967871485</v>
      </c>
      <c r="S1114" t="str">
        <f>LEFT(P1114,FIND("/",P1114)-1)</f>
        <v>games</v>
      </c>
      <c r="T1114" t="str">
        <f>RIGHT(P1114,LEN(P1114)-FIND("/",P1114))</f>
        <v>tabletop games</v>
      </c>
    </row>
    <row r="1115" spans="1:20" ht="44.25" hidden="1" x14ac:dyDescent="0.7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 s="9">
        <f>(((I1115/60)/60)/24)+DATE(1970,1,1)</f>
        <v>41450.208333333336</v>
      </c>
      <c r="K1115">
        <v>1369864301</v>
      </c>
      <c r="L1115" s="9">
        <f>(((K1115/60)/60)/24)+DATE(1970,1,1)</f>
        <v>41423.910891203705</v>
      </c>
      <c r="M1115" t="b">
        <v>0</v>
      </c>
      <c r="N1115">
        <v>1113</v>
      </c>
      <c r="O1115" t="b">
        <v>1</v>
      </c>
      <c r="P1115" t="s">
        <v>8297</v>
      </c>
      <c r="Q1115">
        <f>D1115/E1115*100</f>
        <v>8.2499429103950597</v>
      </c>
      <c r="R1115">
        <f>E1115/N1115</f>
        <v>27.226630727762803</v>
      </c>
      <c r="S1115" t="str">
        <f>LEFT(P1115,FIND("/",P1115)-1)</f>
        <v>games</v>
      </c>
      <c r="T1115" t="str">
        <f>RIGHT(P1115,LEN(P1115)-FIND("/",P1115))</f>
        <v>tabletop games</v>
      </c>
    </row>
    <row r="1116" spans="1:20" ht="44.25" hidden="1" x14ac:dyDescent="0.7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 s="9">
        <f>(((I1116/60)/60)/24)+DATE(1970,1,1)</f>
        <v>41839.125</v>
      </c>
      <c r="K1116">
        <v>1402945408</v>
      </c>
      <c r="L1116" s="9">
        <f>(((K1116/60)/60)/24)+DATE(1970,1,1)</f>
        <v>41806.794074074074</v>
      </c>
      <c r="M1116" t="b">
        <v>0</v>
      </c>
      <c r="N1116">
        <v>988</v>
      </c>
      <c r="O1116" t="b">
        <v>1</v>
      </c>
      <c r="P1116" t="s">
        <v>8297</v>
      </c>
      <c r="Q1116">
        <f>D1116/E1116*100</f>
        <v>20.169423154497782</v>
      </c>
      <c r="R1116">
        <f>E1116/N1116</f>
        <v>25.091093117408906</v>
      </c>
      <c r="S1116" t="str">
        <f>LEFT(P1116,FIND("/",P1116)-1)</f>
        <v>games</v>
      </c>
      <c r="T1116" t="str">
        <f>RIGHT(P1116,LEN(P1116)-FIND("/",P1116))</f>
        <v>tabletop games</v>
      </c>
    </row>
    <row r="1117" spans="1:20" ht="44.25" hidden="1" x14ac:dyDescent="0.7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 s="9">
        <f>(((I1117/60)/60)/24)+DATE(1970,1,1)</f>
        <v>42352</v>
      </c>
      <c r="K1117">
        <v>1448269539</v>
      </c>
      <c r="L1117" s="9">
        <f>(((K1117/60)/60)/24)+DATE(1970,1,1)</f>
        <v>42331.378923611104</v>
      </c>
      <c r="M1117" t="b">
        <v>0</v>
      </c>
      <c r="N1117">
        <v>391</v>
      </c>
      <c r="O1117" t="b">
        <v>1</v>
      </c>
      <c r="P1117" t="s">
        <v>8297</v>
      </c>
      <c r="Q1117">
        <f>D1117/E1117*100</f>
        <v>30.116853391157694</v>
      </c>
      <c r="R1117">
        <f>E1117/N1117</f>
        <v>21.230179028132991</v>
      </c>
      <c r="S1117" t="str">
        <f>LEFT(P1117,FIND("/",P1117)-1)</f>
        <v>games</v>
      </c>
      <c r="T1117" t="str">
        <f>RIGHT(P1117,LEN(P1117)-FIND("/",P1117))</f>
        <v>tabletop games</v>
      </c>
    </row>
    <row r="1118" spans="1:20" ht="44.25" hidden="1" x14ac:dyDescent="0.7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 s="9">
        <f>(((I1118/60)/60)/24)+DATE(1970,1,1)</f>
        <v>42740.824618055558</v>
      </c>
      <c r="K1118">
        <v>1481053647</v>
      </c>
      <c r="L1118" s="9">
        <f>(((K1118/60)/60)/24)+DATE(1970,1,1)</f>
        <v>42710.824618055558</v>
      </c>
      <c r="M1118" t="b">
        <v>0</v>
      </c>
      <c r="N1118">
        <v>28</v>
      </c>
      <c r="O1118" t="b">
        <v>1</v>
      </c>
      <c r="P1118" t="s">
        <v>8297</v>
      </c>
      <c r="Q1118">
        <f>D1118/E1118*100</f>
        <v>8.5836909871244629</v>
      </c>
      <c r="R1118">
        <f>E1118/N1118</f>
        <v>41.607142857142854</v>
      </c>
      <c r="S1118" t="str">
        <f>LEFT(P1118,FIND("/",P1118)-1)</f>
        <v>games</v>
      </c>
      <c r="T1118" t="str">
        <f>RIGHT(P1118,LEN(P1118)-FIND("/",P1118))</f>
        <v>tabletop games</v>
      </c>
    </row>
    <row r="1119" spans="1:20" ht="29.5" hidden="1" x14ac:dyDescent="0.7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 s="9">
        <f>(((I1119/60)/60)/24)+DATE(1970,1,1)</f>
        <v>42091.980451388896</v>
      </c>
      <c r="K1119">
        <v>1424997111</v>
      </c>
      <c r="L1119" s="9">
        <f>(((K1119/60)/60)/24)+DATE(1970,1,1)</f>
        <v>42062.022118055553</v>
      </c>
      <c r="M1119" t="b">
        <v>0</v>
      </c>
      <c r="N1119">
        <v>147</v>
      </c>
      <c r="O1119" t="b">
        <v>1</v>
      </c>
      <c r="P1119" t="s">
        <v>8297</v>
      </c>
      <c r="Q1119">
        <f>D1119/E1119*100</f>
        <v>65.225026340876028</v>
      </c>
      <c r="R1119">
        <f>E1119/N1119</f>
        <v>135.58503401360545</v>
      </c>
      <c r="S1119" t="str">
        <f>LEFT(P1119,FIND("/",P1119)-1)</f>
        <v>games</v>
      </c>
      <c r="T1119" t="str">
        <f>RIGHT(P1119,LEN(P1119)-FIND("/",P1119))</f>
        <v>tabletop games</v>
      </c>
    </row>
    <row r="1120" spans="1:20" ht="44.25" hidden="1" x14ac:dyDescent="0.7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 s="9">
        <f>(((I1120/60)/60)/24)+DATE(1970,1,1)</f>
        <v>42401.617164351846</v>
      </c>
      <c r="K1120">
        <v>1451746123</v>
      </c>
      <c r="L1120" s="9">
        <f>(((K1120/60)/60)/24)+DATE(1970,1,1)</f>
        <v>42371.617164351846</v>
      </c>
      <c r="M1120" t="b">
        <v>0</v>
      </c>
      <c r="N1120">
        <v>680</v>
      </c>
      <c r="O1120" t="b">
        <v>1</v>
      </c>
      <c r="P1120" t="s">
        <v>8297</v>
      </c>
      <c r="Q1120">
        <f>D1120/E1120*100</f>
        <v>18.618259192765478</v>
      </c>
      <c r="R1120">
        <f>E1120/N1120</f>
        <v>22.116176470588236</v>
      </c>
      <c r="S1120" t="str">
        <f>LEFT(P1120,FIND("/",P1120)-1)</f>
        <v>games</v>
      </c>
      <c r="T1120" t="str">
        <f>RIGHT(P1120,LEN(P1120)-FIND("/",P1120))</f>
        <v>tabletop games</v>
      </c>
    </row>
    <row r="1121" spans="1:20" ht="44.25" hidden="1" x14ac:dyDescent="0.7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 s="9">
        <f>(((I1121/60)/60)/24)+DATE(1970,1,1)</f>
        <v>41955.332638888889</v>
      </c>
      <c r="K1121">
        <v>1412294683</v>
      </c>
      <c r="L1121" s="9">
        <f>(((K1121/60)/60)/24)+DATE(1970,1,1)</f>
        <v>41915.003275462965</v>
      </c>
      <c r="M1121" t="b">
        <v>0</v>
      </c>
      <c r="N1121">
        <v>983</v>
      </c>
      <c r="O1121" t="b">
        <v>1</v>
      </c>
      <c r="P1121" t="s">
        <v>8297</v>
      </c>
      <c r="Q1121">
        <f>D1121/E1121*100</f>
        <v>28.334408991452452</v>
      </c>
      <c r="R1121">
        <f>E1121/N1121</f>
        <v>64.625635808748726</v>
      </c>
      <c r="S1121" t="str">
        <f>LEFT(P1121,FIND("/",P1121)-1)</f>
        <v>games</v>
      </c>
      <c r="T1121" t="str">
        <f>RIGHT(P1121,LEN(P1121)-FIND("/",P1121))</f>
        <v>tabletop games</v>
      </c>
    </row>
    <row r="1122" spans="1:20" ht="29.5" hidden="1" x14ac:dyDescent="0.7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 s="9">
        <f>(((I1122/60)/60)/24)+DATE(1970,1,1)</f>
        <v>42804.621712962966</v>
      </c>
      <c r="K1122">
        <v>1486565716</v>
      </c>
      <c r="L1122" s="9">
        <f>(((K1122/60)/60)/24)+DATE(1970,1,1)</f>
        <v>42774.621712962966</v>
      </c>
      <c r="M1122" t="b">
        <v>0</v>
      </c>
      <c r="N1122">
        <v>79</v>
      </c>
      <c r="O1122" t="b">
        <v>1</v>
      </c>
      <c r="P1122" t="s">
        <v>8297</v>
      </c>
      <c r="Q1122">
        <f>D1122/E1122*100</f>
        <v>72.780203784570602</v>
      </c>
      <c r="R1122">
        <f>E1122/N1122</f>
        <v>69.569620253164558</v>
      </c>
      <c r="S1122" t="str">
        <f>LEFT(P1122,FIND("/",P1122)-1)</f>
        <v>games</v>
      </c>
      <c r="T1122" t="str">
        <f>RIGHT(P1122,LEN(P1122)-FIND("/",P1122))</f>
        <v>tabletop games</v>
      </c>
    </row>
    <row r="1123" spans="1:20" ht="29.5" hidden="1" x14ac:dyDescent="0.7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 s="9">
        <f>(((I1123/60)/60)/24)+DATE(1970,1,1)</f>
        <v>41609.168055555558</v>
      </c>
      <c r="K1123">
        <v>1382742014</v>
      </c>
      <c r="L1123" s="9">
        <f>(((K1123/60)/60)/24)+DATE(1970,1,1)</f>
        <v>41572.958495370374</v>
      </c>
      <c r="M1123" t="b">
        <v>0</v>
      </c>
      <c r="N1123">
        <v>426</v>
      </c>
      <c r="O1123" t="b">
        <v>1</v>
      </c>
      <c r="P1123" t="s">
        <v>8297</v>
      </c>
      <c r="Q1123">
        <f>D1123/E1123*100</f>
        <v>78.108719213838867</v>
      </c>
      <c r="R1123">
        <f>E1123/N1123</f>
        <v>75.133028169014082</v>
      </c>
      <c r="S1123" t="str">
        <f>LEFT(P1123,FIND("/",P1123)-1)</f>
        <v>games</v>
      </c>
      <c r="T1123" t="str">
        <f>RIGHT(P1123,LEN(P1123)-FIND("/",P1123))</f>
        <v>tabletop games</v>
      </c>
    </row>
    <row r="1124" spans="1:20" ht="44.25" hidden="1" x14ac:dyDescent="0.7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 s="9">
        <f>(((I1124/60)/60)/24)+DATE(1970,1,1)</f>
        <v>42482.825740740736</v>
      </c>
      <c r="K1124">
        <v>1458762544</v>
      </c>
      <c r="L1124" s="9">
        <f>(((K1124/60)/60)/24)+DATE(1970,1,1)</f>
        <v>42452.825740740736</v>
      </c>
      <c r="M1124" t="b">
        <v>0</v>
      </c>
      <c r="N1124">
        <v>96</v>
      </c>
      <c r="O1124" t="b">
        <v>1</v>
      </c>
      <c r="P1124" t="s">
        <v>8297</v>
      </c>
      <c r="Q1124">
        <f>D1124/E1124*100</f>
        <v>36.943992906753365</v>
      </c>
      <c r="R1124">
        <f>E1124/N1124</f>
        <v>140.97916666666666</v>
      </c>
      <c r="S1124" t="str">
        <f>LEFT(P1124,FIND("/",P1124)-1)</f>
        <v>games</v>
      </c>
      <c r="T1124" t="str">
        <f>RIGHT(P1124,LEN(P1124)-FIND("/",P1124))</f>
        <v>tabletop games</v>
      </c>
    </row>
    <row r="1125" spans="1:20" ht="44.25" hidden="1" x14ac:dyDescent="0.7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 s="9">
        <f>(((I1125/60)/60)/24)+DATE(1970,1,1)</f>
        <v>42796.827546296292</v>
      </c>
      <c r="K1125">
        <v>1485892300</v>
      </c>
      <c r="L1125" s="9">
        <f>(((K1125/60)/60)/24)+DATE(1970,1,1)</f>
        <v>42766.827546296292</v>
      </c>
      <c r="M1125" t="b">
        <v>0</v>
      </c>
      <c r="N1125">
        <v>163</v>
      </c>
      <c r="O1125" t="b">
        <v>1</v>
      </c>
      <c r="P1125" t="s">
        <v>8297</v>
      </c>
      <c r="Q1125">
        <f>D1125/E1125*100</f>
        <v>12.400793650793652</v>
      </c>
      <c r="R1125">
        <f>E1125/N1125</f>
        <v>49.472392638036808</v>
      </c>
      <c r="S1125" t="str">
        <f>LEFT(P1125,FIND("/",P1125)-1)</f>
        <v>games</v>
      </c>
      <c r="T1125" t="str">
        <f>RIGHT(P1125,LEN(P1125)-FIND("/",P1125))</f>
        <v>tabletop games</v>
      </c>
    </row>
    <row r="1126" spans="1:20" ht="29.5" hidden="1" x14ac:dyDescent="0.7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 s="9">
        <f>(((I1126/60)/60)/24)+DATE(1970,1,1)</f>
        <v>41605.126388888886</v>
      </c>
      <c r="K1126">
        <v>1382449733</v>
      </c>
      <c r="L1126" s="9">
        <f>(((K1126/60)/60)/24)+DATE(1970,1,1)</f>
        <v>41569.575613425928</v>
      </c>
      <c r="M1126" t="b">
        <v>0</v>
      </c>
      <c r="N1126">
        <v>2525</v>
      </c>
      <c r="O1126" t="b">
        <v>1</v>
      </c>
      <c r="P1126" t="s">
        <v>8297</v>
      </c>
      <c r="Q1126">
        <f>D1126/E1126*100</f>
        <v>7.3524135326758904</v>
      </c>
      <c r="R1126">
        <f>E1126/N1126</f>
        <v>53.865251485148519</v>
      </c>
      <c r="S1126" t="str">
        <f>LEFT(P1126,FIND("/",P1126)-1)</f>
        <v>games</v>
      </c>
      <c r="T1126" t="str">
        <f>RIGHT(P1126,LEN(P1126)-FIND("/",P1126))</f>
        <v>tabletop games</v>
      </c>
    </row>
    <row r="1127" spans="1:20" ht="44.25" hidden="1" x14ac:dyDescent="0.7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 s="9">
        <f>(((I1127/60)/60)/24)+DATE(1970,1,1)</f>
        <v>42807.125</v>
      </c>
      <c r="K1127">
        <v>1488823290</v>
      </c>
      <c r="L1127" s="9">
        <f>(((K1127/60)/60)/24)+DATE(1970,1,1)</f>
        <v>42800.751041666663</v>
      </c>
      <c r="M1127" t="b">
        <v>0</v>
      </c>
      <c r="N1127">
        <v>2035</v>
      </c>
      <c r="O1127" t="b">
        <v>1</v>
      </c>
      <c r="P1127" t="s">
        <v>8297</v>
      </c>
      <c r="Q1127">
        <f>D1127/E1127*100</f>
        <v>1.0749798441279226E-2</v>
      </c>
      <c r="R1127">
        <f>E1127/N1127</f>
        <v>4.5712530712530715</v>
      </c>
      <c r="S1127" t="str">
        <f>LEFT(P1127,FIND("/",P1127)-1)</f>
        <v>games</v>
      </c>
      <c r="T1127" t="str">
        <f>RIGHT(P1127,LEN(P1127)-FIND("/",P1127))</f>
        <v>tabletop games</v>
      </c>
    </row>
    <row r="1128" spans="1:20" ht="44.25" hidden="1" x14ac:dyDescent="0.7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 s="9">
        <f>(((I1128/60)/60)/24)+DATE(1970,1,1)</f>
        <v>42659.854166666672</v>
      </c>
      <c r="K1128">
        <v>1475609946</v>
      </c>
      <c r="L1128" s="9">
        <f>(((K1128/60)/60)/24)+DATE(1970,1,1)</f>
        <v>42647.818819444445</v>
      </c>
      <c r="M1128" t="b">
        <v>0</v>
      </c>
      <c r="N1128">
        <v>290</v>
      </c>
      <c r="O1128" t="b">
        <v>1</v>
      </c>
      <c r="P1128" t="s">
        <v>8297</v>
      </c>
      <c r="Q1128">
        <f>D1128/E1128*100</f>
        <v>26.523791841281628</v>
      </c>
      <c r="R1128">
        <f>E1128/N1128</f>
        <v>65.00344827586207</v>
      </c>
      <c r="S1128" t="str">
        <f>LEFT(P1128,FIND("/",P1128)-1)</f>
        <v>games</v>
      </c>
      <c r="T1128" t="str">
        <f>RIGHT(P1128,LEN(P1128)-FIND("/",P1128))</f>
        <v>tabletop games</v>
      </c>
    </row>
    <row r="1129" spans="1:20" ht="44.25" hidden="1" x14ac:dyDescent="0.7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 s="9">
        <f>(((I1129/60)/60)/24)+DATE(1970,1,1)</f>
        <v>41691.75</v>
      </c>
      <c r="K1129">
        <v>1390323617</v>
      </c>
      <c r="L1129" s="9">
        <f>(((K1129/60)/60)/24)+DATE(1970,1,1)</f>
        <v>41660.708530092597</v>
      </c>
      <c r="M1129" t="b">
        <v>0</v>
      </c>
      <c r="N1129">
        <v>1980</v>
      </c>
      <c r="O1129" t="b">
        <v>1</v>
      </c>
      <c r="P1129" t="s">
        <v>8297</v>
      </c>
      <c r="Q1129">
        <f>D1129/E1129*100</f>
        <v>3.7778260499995273</v>
      </c>
      <c r="R1129">
        <f>E1129/N1129</f>
        <v>53.475252525252522</v>
      </c>
      <c r="S1129" t="str">
        <f>LEFT(P1129,FIND("/",P1129)-1)</f>
        <v>games</v>
      </c>
      <c r="T1129" t="str">
        <f>RIGHT(P1129,LEN(P1129)-FIND("/",P1129))</f>
        <v>tabletop games</v>
      </c>
    </row>
    <row r="1130" spans="1:20" ht="44.25" hidden="1" x14ac:dyDescent="0.7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 s="9">
        <f>(((I1130/60)/60)/24)+DATE(1970,1,1)</f>
        <v>42251.79178240741</v>
      </c>
      <c r="K1130">
        <v>1438801210</v>
      </c>
      <c r="L1130" s="9">
        <f>(((K1130/60)/60)/24)+DATE(1970,1,1)</f>
        <v>42221.79178240741</v>
      </c>
      <c r="M1130" t="b">
        <v>0</v>
      </c>
      <c r="N1130">
        <v>57</v>
      </c>
      <c r="O1130" t="b">
        <v>1</v>
      </c>
      <c r="P1130" t="s">
        <v>8297</v>
      </c>
      <c r="Q1130">
        <f>D1130/E1130*100</f>
        <v>99.88014382740711</v>
      </c>
      <c r="R1130">
        <f>E1130/N1130</f>
        <v>43.912280701754383</v>
      </c>
      <c r="S1130" t="str">
        <f>LEFT(P1130,FIND("/",P1130)-1)</f>
        <v>games</v>
      </c>
      <c r="T1130" t="str">
        <f>RIGHT(P1130,LEN(P1130)-FIND("/",P1130))</f>
        <v>tabletop games</v>
      </c>
    </row>
    <row r="1131" spans="1:20" ht="29.5" hidden="1" x14ac:dyDescent="0.7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 s="9">
        <f>(((I1131/60)/60)/24)+DATE(1970,1,1)</f>
        <v>42214.666261574079</v>
      </c>
      <c r="K1131">
        <v>1436975965</v>
      </c>
      <c r="L1131" s="9">
        <f>(((K1131/60)/60)/24)+DATE(1970,1,1)</f>
        <v>42200.666261574079</v>
      </c>
      <c r="M1131" t="b">
        <v>0</v>
      </c>
      <c r="N1131">
        <v>380</v>
      </c>
      <c r="O1131" t="b">
        <v>1</v>
      </c>
      <c r="P1131" t="s">
        <v>8297</v>
      </c>
      <c r="Q1131">
        <f>D1131/E1131*100</f>
        <v>95.735872490167665</v>
      </c>
      <c r="R1131">
        <f>E1131/N1131</f>
        <v>50.852631578947367</v>
      </c>
      <c r="S1131" t="str">
        <f>LEFT(P1131,FIND("/",P1131)-1)</f>
        <v>games</v>
      </c>
      <c r="T1131" t="str">
        <f>RIGHT(P1131,LEN(P1131)-FIND("/",P1131))</f>
        <v>tabletop games</v>
      </c>
    </row>
    <row r="1132" spans="1:20" ht="44.25" hidden="1" x14ac:dyDescent="0.7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 s="9">
        <f>(((I1132/60)/60)/24)+DATE(1970,1,1)</f>
        <v>42718.875902777778</v>
      </c>
      <c r="K1132">
        <v>1479157278</v>
      </c>
      <c r="L1132" s="9">
        <f>(((K1132/60)/60)/24)+DATE(1970,1,1)</f>
        <v>42688.875902777778</v>
      </c>
      <c r="M1132" t="b">
        <v>0</v>
      </c>
      <c r="N1132">
        <v>128</v>
      </c>
      <c r="O1132" t="b">
        <v>1</v>
      </c>
      <c r="P1132" t="s">
        <v>8297</v>
      </c>
      <c r="Q1132">
        <f>D1132/E1132*100</f>
        <v>93.271152564956694</v>
      </c>
      <c r="R1132">
        <f>E1132/N1132</f>
        <v>58.6328125</v>
      </c>
      <c r="S1132" t="str">
        <f>LEFT(P1132,FIND("/",P1132)-1)</f>
        <v>games</v>
      </c>
      <c r="T1132" t="str">
        <f>RIGHT(P1132,LEN(P1132)-FIND("/",P1132))</f>
        <v>tabletop games</v>
      </c>
    </row>
    <row r="1133" spans="1:20" ht="44.25" hidden="1" x14ac:dyDescent="0.7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 s="9">
        <f>(((I1133/60)/60)/24)+DATE(1970,1,1)</f>
        <v>41366.661631944444</v>
      </c>
      <c r="K1133">
        <v>1362329565</v>
      </c>
      <c r="L1133" s="9">
        <f>(((K1133/60)/60)/24)+DATE(1970,1,1)</f>
        <v>41336.703298611108</v>
      </c>
      <c r="M1133" t="b">
        <v>0</v>
      </c>
      <c r="N1133">
        <v>180</v>
      </c>
      <c r="O1133" t="b">
        <v>1</v>
      </c>
      <c r="P1133" t="s">
        <v>8297</v>
      </c>
      <c r="Q1133">
        <f>D1133/E1133*100</f>
        <v>59.251735229388856</v>
      </c>
      <c r="R1133">
        <f>E1133/N1133</f>
        <v>32.81666666666667</v>
      </c>
      <c r="S1133" t="str">
        <f>LEFT(P1133,FIND("/",P1133)-1)</f>
        <v>games</v>
      </c>
      <c r="T1133" t="str">
        <f>RIGHT(P1133,LEN(P1133)-FIND("/",P1133))</f>
        <v>tabletop games</v>
      </c>
    </row>
    <row r="1134" spans="1:20" ht="44.25" hidden="1" x14ac:dyDescent="0.7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 s="9">
        <f>(((I1134/60)/60)/24)+DATE(1970,1,1)</f>
        <v>42707.0471412037</v>
      </c>
      <c r="K1134">
        <v>1478131673</v>
      </c>
      <c r="L1134" s="9">
        <f>(((K1134/60)/60)/24)+DATE(1970,1,1)</f>
        <v>42677.005474537036</v>
      </c>
      <c r="M1134" t="b">
        <v>0</v>
      </c>
      <c r="N1134">
        <v>571</v>
      </c>
      <c r="O1134" t="b">
        <v>1</v>
      </c>
      <c r="P1134" t="s">
        <v>8297</v>
      </c>
      <c r="Q1134">
        <f>D1134/E1134*100</f>
        <v>10.255232219478378</v>
      </c>
      <c r="R1134">
        <f>E1134/N1134</f>
        <v>426.93169877408059</v>
      </c>
      <c r="S1134" t="str">
        <f>LEFT(P1134,FIND("/",P1134)-1)</f>
        <v>games</v>
      </c>
      <c r="T1134" t="str">
        <f>RIGHT(P1134,LEN(P1134)-FIND("/",P1134))</f>
        <v>tabletop games</v>
      </c>
    </row>
    <row r="1135" spans="1:20" ht="44.25" hidden="1" x14ac:dyDescent="0.7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 s="9">
        <f>(((I1135/60)/60)/24)+DATE(1970,1,1)</f>
        <v>41867.34579861111</v>
      </c>
      <c r="K1135">
        <v>1406362677</v>
      </c>
      <c r="L1135" s="9">
        <f>(((K1135/60)/60)/24)+DATE(1970,1,1)</f>
        <v>41846.34579861111</v>
      </c>
      <c r="M1135" t="b">
        <v>0</v>
      </c>
      <c r="N1135">
        <v>480</v>
      </c>
      <c r="O1135" t="b">
        <v>1</v>
      </c>
      <c r="P1135" t="s">
        <v>8297</v>
      </c>
      <c r="Q1135">
        <f>D1135/E1135*100</f>
        <v>74.377482348473379</v>
      </c>
      <c r="R1135">
        <f>E1135/N1135</f>
        <v>23.808729166666669</v>
      </c>
      <c r="S1135" t="str">
        <f>LEFT(P1135,FIND("/",P1135)-1)</f>
        <v>games</v>
      </c>
      <c r="T1135" t="str">
        <f>RIGHT(P1135,LEN(P1135)-FIND("/",P1135))</f>
        <v>tabletop games</v>
      </c>
    </row>
    <row r="1136" spans="1:20" ht="44.25" hidden="1" x14ac:dyDescent="0.7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 s="9">
        <f>(((I1136/60)/60)/24)+DATE(1970,1,1)</f>
        <v>42588.327986111108</v>
      </c>
      <c r="K1136">
        <v>1469173938</v>
      </c>
      <c r="L1136" s="9">
        <f>(((K1136/60)/60)/24)+DATE(1970,1,1)</f>
        <v>42573.327986111108</v>
      </c>
      <c r="M1136" t="b">
        <v>0</v>
      </c>
      <c r="N1136">
        <v>249</v>
      </c>
      <c r="O1136" t="b">
        <v>1</v>
      </c>
      <c r="P1136" t="s">
        <v>8297</v>
      </c>
      <c r="Q1136">
        <f>D1136/E1136*100</f>
        <v>36.727198530912055</v>
      </c>
      <c r="R1136">
        <f>E1136/N1136</f>
        <v>98.413654618473899</v>
      </c>
      <c r="S1136" t="str">
        <f>LEFT(P1136,FIND("/",P1136)-1)</f>
        <v>games</v>
      </c>
      <c r="T1136" t="str">
        <f>RIGHT(P1136,LEN(P1136)-FIND("/",P1136))</f>
        <v>tabletop games</v>
      </c>
    </row>
    <row r="1137" spans="1:20" ht="44.25" hidden="1" x14ac:dyDescent="0.7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 s="9">
        <f>(((I1137/60)/60)/24)+DATE(1970,1,1)</f>
        <v>42326.672997685186</v>
      </c>
      <c r="K1137">
        <v>1445267347</v>
      </c>
      <c r="L1137" s="9">
        <f>(((K1137/60)/60)/24)+DATE(1970,1,1)</f>
        <v>42296.631331018521</v>
      </c>
      <c r="M1137" t="b">
        <v>0</v>
      </c>
      <c r="N1137">
        <v>84</v>
      </c>
      <c r="O1137" t="b">
        <v>1</v>
      </c>
      <c r="P1137" t="s">
        <v>8297</v>
      </c>
      <c r="Q1137">
        <f>D1137/E1137*100</f>
        <v>88.740987243483076</v>
      </c>
      <c r="R1137">
        <f>E1137/N1137</f>
        <v>107.32142857142857</v>
      </c>
      <c r="S1137" t="str">
        <f>LEFT(P1137,FIND("/",P1137)-1)</f>
        <v>games</v>
      </c>
      <c r="T1137" t="str">
        <f>RIGHT(P1137,LEN(P1137)-FIND("/",P1137))</f>
        <v>tabletop games</v>
      </c>
    </row>
    <row r="1138" spans="1:20" ht="44.25" hidden="1" x14ac:dyDescent="0.7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 s="9">
        <f>(((I1138/60)/60)/24)+DATE(1970,1,1)</f>
        <v>42759.647777777776</v>
      </c>
      <c r="K1138">
        <v>1484667168</v>
      </c>
      <c r="L1138" s="9">
        <f>(((K1138/60)/60)/24)+DATE(1970,1,1)</f>
        <v>42752.647777777776</v>
      </c>
      <c r="M1138" t="b">
        <v>0</v>
      </c>
      <c r="N1138">
        <v>197</v>
      </c>
      <c r="O1138" t="b">
        <v>1</v>
      </c>
      <c r="P1138" t="s">
        <v>8297</v>
      </c>
      <c r="Q1138">
        <f>D1138/E1138*100</f>
        <v>21.748586341887776</v>
      </c>
      <c r="R1138">
        <f>E1138/N1138</f>
        <v>11.67005076142132</v>
      </c>
      <c r="S1138" t="str">
        <f>LEFT(P1138,FIND("/",P1138)-1)</f>
        <v>games</v>
      </c>
      <c r="T1138" t="str">
        <f>RIGHT(P1138,LEN(P1138)-FIND("/",P1138))</f>
        <v>tabletop games</v>
      </c>
    </row>
    <row r="1139" spans="1:20" ht="29.5" hidden="1" x14ac:dyDescent="0.7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 s="9">
        <f>(((I1139/60)/60)/24)+DATE(1970,1,1)</f>
        <v>42497.951979166668</v>
      </c>
      <c r="K1139">
        <v>1460069451</v>
      </c>
      <c r="L1139" s="9">
        <f>(((K1139/60)/60)/24)+DATE(1970,1,1)</f>
        <v>42467.951979166668</v>
      </c>
      <c r="M1139" t="b">
        <v>0</v>
      </c>
      <c r="N1139">
        <v>271</v>
      </c>
      <c r="O1139" t="b">
        <v>1</v>
      </c>
      <c r="P1139" t="s">
        <v>8297</v>
      </c>
      <c r="Q1139">
        <f>D1139/E1139*100</f>
        <v>34.884747858341427</v>
      </c>
      <c r="R1139">
        <f>E1139/N1139</f>
        <v>41.782287822878232</v>
      </c>
      <c r="S1139" t="str">
        <f>LEFT(P1139,FIND("/",P1139)-1)</f>
        <v>games</v>
      </c>
      <c r="T1139" t="str">
        <f>RIGHT(P1139,LEN(P1139)-FIND("/",P1139))</f>
        <v>tabletop games</v>
      </c>
    </row>
    <row r="1140" spans="1:20" ht="44.25" hidden="1" x14ac:dyDescent="0.7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 s="9">
        <f>(((I1140/60)/60)/24)+DATE(1970,1,1)</f>
        <v>42696.451921296291</v>
      </c>
      <c r="K1140">
        <v>1478602246</v>
      </c>
      <c r="L1140" s="9">
        <f>(((K1140/60)/60)/24)+DATE(1970,1,1)</f>
        <v>42682.451921296291</v>
      </c>
      <c r="M1140" t="b">
        <v>0</v>
      </c>
      <c r="N1140">
        <v>50</v>
      </c>
      <c r="O1140" t="b">
        <v>1</v>
      </c>
      <c r="P1140" t="s">
        <v>8297</v>
      </c>
      <c r="Q1140">
        <f>D1140/E1140*100</f>
        <v>44.901777362020582</v>
      </c>
      <c r="R1140">
        <f>E1140/N1140</f>
        <v>21.38</v>
      </c>
      <c r="S1140" t="str">
        <f>LEFT(P1140,FIND("/",P1140)-1)</f>
        <v>games</v>
      </c>
      <c r="T1140" t="str">
        <f>RIGHT(P1140,LEN(P1140)-FIND("/",P1140))</f>
        <v>tabletop games</v>
      </c>
    </row>
    <row r="1141" spans="1:20" ht="59" hidden="1" x14ac:dyDescent="0.7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 s="9">
        <f>(((I1141/60)/60)/24)+DATE(1970,1,1)</f>
        <v>42540.958333333328</v>
      </c>
      <c r="K1141">
        <v>1463351329</v>
      </c>
      <c r="L1141" s="9">
        <f>(((K1141/60)/60)/24)+DATE(1970,1,1)</f>
        <v>42505.936678240745</v>
      </c>
      <c r="M1141" t="b">
        <v>0</v>
      </c>
      <c r="N1141">
        <v>169</v>
      </c>
      <c r="O1141" t="b">
        <v>1</v>
      </c>
      <c r="P1141" t="s">
        <v>8297</v>
      </c>
      <c r="Q1141">
        <f>D1141/E1141*100</f>
        <v>15.719810104693934</v>
      </c>
      <c r="R1141">
        <f>E1141/N1141</f>
        <v>94.103550295857985</v>
      </c>
      <c r="S1141" t="str">
        <f>LEFT(P1141,FIND("/",P1141)-1)</f>
        <v>games</v>
      </c>
      <c r="T1141" t="str">
        <f>RIGHT(P1141,LEN(P1141)-FIND("/",P1141))</f>
        <v>tabletop games</v>
      </c>
    </row>
    <row r="1142" spans="1:20" ht="29.5" hidden="1" x14ac:dyDescent="0.7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 s="9">
        <f>(((I1142/60)/60)/24)+DATE(1970,1,1)</f>
        <v>42166.75100694444</v>
      </c>
      <c r="K1142">
        <v>1431453687</v>
      </c>
      <c r="L1142" s="9">
        <f>(((K1142/60)/60)/24)+DATE(1970,1,1)</f>
        <v>42136.75100694444</v>
      </c>
      <c r="M1142" t="b">
        <v>0</v>
      </c>
      <c r="N1142">
        <v>205</v>
      </c>
      <c r="O1142" t="b">
        <v>1</v>
      </c>
      <c r="P1142" t="s">
        <v>8297</v>
      </c>
      <c r="Q1142">
        <f>D1142/E1142*100</f>
        <v>68.25938566552901</v>
      </c>
      <c r="R1142">
        <f>E1142/N1142</f>
        <v>15.721951219512196</v>
      </c>
      <c r="S1142" t="str">
        <f>LEFT(P1142,FIND("/",P1142)-1)</f>
        <v>games</v>
      </c>
      <c r="T1142" t="str">
        <f>RIGHT(P1142,LEN(P1142)-FIND("/",P1142))</f>
        <v>tabletop games</v>
      </c>
    </row>
    <row r="1143" spans="1:20" ht="44.25" hidden="1" x14ac:dyDescent="0.7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 s="9">
        <f>(((I1143/60)/60)/24)+DATE(1970,1,1)</f>
        <v>42712.804814814815</v>
      </c>
      <c r="K1143">
        <v>1480360736</v>
      </c>
      <c r="L1143" s="9">
        <f>(((K1143/60)/60)/24)+DATE(1970,1,1)</f>
        <v>42702.804814814815</v>
      </c>
      <c r="M1143" t="b">
        <v>0</v>
      </c>
      <c r="N1143">
        <v>206</v>
      </c>
      <c r="O1143" t="b">
        <v>1</v>
      </c>
      <c r="P1143" t="s">
        <v>8297</v>
      </c>
      <c r="Q1143">
        <f>D1143/E1143*100</f>
        <v>5.3558995233249425</v>
      </c>
      <c r="R1143">
        <f>E1143/N1143</f>
        <v>90.635922330097088</v>
      </c>
      <c r="S1143" t="str">
        <f>LEFT(P1143,FIND("/",P1143)-1)</f>
        <v>games</v>
      </c>
      <c r="T1143" t="str">
        <f>RIGHT(P1143,LEN(P1143)-FIND("/",P1143))</f>
        <v>tabletop games</v>
      </c>
    </row>
    <row r="1144" spans="1:20" ht="44.25" hidden="1" x14ac:dyDescent="0.7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 s="9">
        <f>(((I1144/60)/60)/24)+DATE(1970,1,1)</f>
        <v>41724.975115740745</v>
      </c>
      <c r="K1144">
        <v>1393287850</v>
      </c>
      <c r="L1144" s="9">
        <f>(((K1144/60)/60)/24)+DATE(1970,1,1)</f>
        <v>41695.016782407409</v>
      </c>
      <c r="M1144" t="b">
        <v>0</v>
      </c>
      <c r="N1144">
        <v>84</v>
      </c>
      <c r="O1144" t="b">
        <v>1</v>
      </c>
      <c r="P1144" t="s">
        <v>8297</v>
      </c>
      <c r="Q1144">
        <f>D1144/E1144*100</f>
        <v>30.588523186100574</v>
      </c>
      <c r="R1144">
        <f>E1144/N1144</f>
        <v>97.297619047619051</v>
      </c>
      <c r="S1144" t="str">
        <f>LEFT(P1144,FIND("/",P1144)-1)</f>
        <v>games</v>
      </c>
      <c r="T1144" t="str">
        <f>RIGHT(P1144,LEN(P1144)-FIND("/",P1144))</f>
        <v>tabletop games</v>
      </c>
    </row>
    <row r="1145" spans="1:20" ht="44.25" hidden="1" x14ac:dyDescent="0.7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 s="9">
        <f>(((I1145/60)/60)/24)+DATE(1970,1,1)</f>
        <v>42780.724768518514</v>
      </c>
      <c r="K1145">
        <v>1485278620</v>
      </c>
      <c r="L1145" s="9">
        <f>(((K1145/60)/60)/24)+DATE(1970,1,1)</f>
        <v>42759.724768518514</v>
      </c>
      <c r="M1145" t="b">
        <v>0</v>
      </c>
      <c r="N1145">
        <v>210</v>
      </c>
      <c r="O1145" t="b">
        <v>1</v>
      </c>
      <c r="P1145" t="s">
        <v>8297</v>
      </c>
      <c r="Q1145">
        <f>D1145/E1145*100</f>
        <v>12.828736369467608</v>
      </c>
      <c r="R1145">
        <f>E1145/N1145</f>
        <v>37.11904761904762</v>
      </c>
      <c r="S1145" t="str">
        <f>LEFT(P1145,FIND("/",P1145)-1)</f>
        <v>games</v>
      </c>
      <c r="T1145" t="str">
        <f>RIGHT(P1145,LEN(P1145)-FIND("/",P1145))</f>
        <v>tabletop games</v>
      </c>
    </row>
    <row r="1146" spans="1:20" ht="44.25" hidden="1" x14ac:dyDescent="0.7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 s="9">
        <f>(((I1146/60)/60)/24)+DATE(1970,1,1)</f>
        <v>41961</v>
      </c>
      <c r="K1146">
        <v>1413295358</v>
      </c>
      <c r="L1146" s="9">
        <f>(((K1146/60)/60)/24)+DATE(1970,1,1)</f>
        <v>41926.585162037038</v>
      </c>
      <c r="M1146" t="b">
        <v>0</v>
      </c>
      <c r="N1146">
        <v>181</v>
      </c>
      <c r="O1146" t="b">
        <v>1</v>
      </c>
      <c r="P1146" t="s">
        <v>8297</v>
      </c>
      <c r="Q1146">
        <f>D1146/E1146*100</f>
        <v>64.871240416748577</v>
      </c>
      <c r="R1146">
        <f>E1146/N1146</f>
        <v>28.104972375690608</v>
      </c>
      <c r="S1146" t="str">
        <f>LEFT(P1146,FIND("/",P1146)-1)</f>
        <v>games</v>
      </c>
      <c r="T1146" t="str">
        <f>RIGHT(P1146,LEN(P1146)-FIND("/",P1146))</f>
        <v>tabletop games</v>
      </c>
    </row>
    <row r="1147" spans="1:20" ht="44.25" hidden="1" x14ac:dyDescent="0.7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 s="9">
        <f>(((I1147/60)/60)/24)+DATE(1970,1,1)</f>
        <v>42035.832326388889</v>
      </c>
      <c r="K1147">
        <v>1420919913</v>
      </c>
      <c r="L1147" s="9">
        <f>(((K1147/60)/60)/24)+DATE(1970,1,1)</f>
        <v>42014.832326388889</v>
      </c>
      <c r="M1147" t="b">
        <v>0</v>
      </c>
      <c r="N1147">
        <v>60</v>
      </c>
      <c r="O1147" t="b">
        <v>1</v>
      </c>
      <c r="P1147" t="s">
        <v>8297</v>
      </c>
      <c r="Q1147">
        <f>D1147/E1147*100</f>
        <v>86.545118855296565</v>
      </c>
      <c r="R1147">
        <f>E1147/N1147</f>
        <v>144.43333333333334</v>
      </c>
      <c r="S1147" t="str">
        <f>LEFT(P1147,FIND("/",P1147)-1)</f>
        <v>games</v>
      </c>
      <c r="T1147" t="str">
        <f>RIGHT(P1147,LEN(P1147)-FIND("/",P1147))</f>
        <v>tabletop games</v>
      </c>
    </row>
    <row r="1148" spans="1:20" ht="59" hidden="1" x14ac:dyDescent="0.7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 s="9">
        <f>(((I1148/60)/60)/24)+DATE(1970,1,1)</f>
        <v>42513.125</v>
      </c>
      <c r="K1148">
        <v>1462543114</v>
      </c>
      <c r="L1148" s="9">
        <f>(((K1148/60)/60)/24)+DATE(1970,1,1)</f>
        <v>42496.582337962958</v>
      </c>
      <c r="M1148" t="b">
        <v>0</v>
      </c>
      <c r="N1148">
        <v>445</v>
      </c>
      <c r="O1148" t="b">
        <v>1</v>
      </c>
      <c r="P1148" t="s">
        <v>8297</v>
      </c>
      <c r="Q1148">
        <f>D1148/E1148*100</f>
        <v>55.545269394556563</v>
      </c>
      <c r="R1148">
        <f>E1148/N1148</f>
        <v>24.274157303370785</v>
      </c>
      <c r="S1148" t="str">
        <f>LEFT(P1148,FIND("/",P1148)-1)</f>
        <v>games</v>
      </c>
      <c r="T1148" t="str">
        <f>RIGHT(P1148,LEN(P1148)-FIND("/",P1148))</f>
        <v>tabletop games</v>
      </c>
    </row>
    <row r="1149" spans="1:20" ht="44.25" hidden="1" x14ac:dyDescent="0.7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 s="9">
        <f>(((I1149/60)/60)/24)+DATE(1970,1,1)</f>
        <v>42696.853090277778</v>
      </c>
      <c r="K1149">
        <v>1479241707</v>
      </c>
      <c r="L1149" s="9">
        <f>(((K1149/60)/60)/24)+DATE(1970,1,1)</f>
        <v>42689.853090277778</v>
      </c>
      <c r="M1149" t="b">
        <v>0</v>
      </c>
      <c r="N1149">
        <v>17</v>
      </c>
      <c r="O1149" t="b">
        <v>1</v>
      </c>
      <c r="P1149" t="s">
        <v>8297</v>
      </c>
      <c r="Q1149">
        <f>D1149/E1149*100</f>
        <v>33.500837520938028</v>
      </c>
      <c r="R1149">
        <f>E1149/N1149</f>
        <v>35.117647058823529</v>
      </c>
      <c r="S1149" t="str">
        <f>LEFT(P1149,FIND("/",P1149)-1)</f>
        <v>games</v>
      </c>
      <c r="T1149" t="str">
        <f>RIGHT(P1149,LEN(P1149)-FIND("/",P1149))</f>
        <v>tabletop games</v>
      </c>
    </row>
    <row r="1150" spans="1:20" ht="44.25" hidden="1" x14ac:dyDescent="0.7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 s="9">
        <f>(((I1150/60)/60)/24)+DATE(1970,1,1)</f>
        <v>42487.083333333328</v>
      </c>
      <c r="K1150">
        <v>1460235592</v>
      </c>
      <c r="L1150" s="9">
        <f>(((K1150/60)/60)/24)+DATE(1970,1,1)</f>
        <v>42469.874907407408</v>
      </c>
      <c r="M1150" t="b">
        <v>0</v>
      </c>
      <c r="N1150">
        <v>194</v>
      </c>
      <c r="O1150" t="b">
        <v>1</v>
      </c>
      <c r="P1150" t="s">
        <v>8297</v>
      </c>
      <c r="Q1150">
        <f>D1150/E1150*100</f>
        <v>31.223980016652792</v>
      </c>
      <c r="R1150">
        <f>E1150/N1150</f>
        <v>24.762886597938145</v>
      </c>
      <c r="S1150" t="str">
        <f>LEFT(P1150,FIND("/",P1150)-1)</f>
        <v>games</v>
      </c>
      <c r="T1150" t="str">
        <f>RIGHT(P1150,LEN(P1150)-FIND("/",P1150))</f>
        <v>tabletop games</v>
      </c>
    </row>
    <row r="1151" spans="1:20" ht="44.25" hidden="1" x14ac:dyDescent="0.7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 s="9">
        <f>(((I1151/60)/60)/24)+DATE(1970,1,1)</f>
        <v>41994.041666666672</v>
      </c>
      <c r="K1151">
        <v>1416945297</v>
      </c>
      <c r="L1151" s="9">
        <f>(((K1151/60)/60)/24)+DATE(1970,1,1)</f>
        <v>41968.829826388886</v>
      </c>
      <c r="M1151" t="b">
        <v>0</v>
      </c>
      <c r="N1151">
        <v>404</v>
      </c>
      <c r="O1151" t="b">
        <v>1</v>
      </c>
      <c r="P1151" t="s">
        <v>8297</v>
      </c>
      <c r="Q1151">
        <f>D1151/E1151*100</f>
        <v>26.279482294198804</v>
      </c>
      <c r="R1151">
        <f>E1151/N1151</f>
        <v>188.37871287128712</v>
      </c>
      <c r="S1151" t="str">
        <f>LEFT(P1151,FIND("/",P1151)-1)</f>
        <v>games</v>
      </c>
      <c r="T1151" t="str">
        <f>RIGHT(P1151,LEN(P1151)-FIND("/",P1151))</f>
        <v>tabletop games</v>
      </c>
    </row>
    <row r="1152" spans="1:20" ht="44.25" hidden="1" x14ac:dyDescent="0.7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 s="9">
        <f>(((I1152/60)/60)/24)+DATE(1970,1,1)</f>
        <v>42806.082349537035</v>
      </c>
      <c r="K1152">
        <v>1486691915</v>
      </c>
      <c r="L1152" s="9">
        <f>(((K1152/60)/60)/24)+DATE(1970,1,1)</f>
        <v>42776.082349537035</v>
      </c>
      <c r="M1152" t="b">
        <v>0</v>
      </c>
      <c r="N1152">
        <v>194</v>
      </c>
      <c r="O1152" t="b">
        <v>1</v>
      </c>
      <c r="P1152" t="s">
        <v>8297</v>
      </c>
      <c r="Q1152">
        <f>D1152/E1152*100</f>
        <v>97.465886939571149</v>
      </c>
      <c r="R1152">
        <f>E1152/N1152</f>
        <v>148.08247422680412</v>
      </c>
      <c r="S1152" t="str">
        <f>LEFT(P1152,FIND("/",P1152)-1)</f>
        <v>games</v>
      </c>
      <c r="T1152" t="str">
        <f>RIGHT(P1152,LEN(P1152)-FIND("/",P1152))</f>
        <v>tabletop games</v>
      </c>
    </row>
    <row r="1153" spans="1:20" ht="44.25" hidden="1" x14ac:dyDescent="0.7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 s="9">
        <f>(((I1153/60)/60)/24)+DATE(1970,1,1)</f>
        <v>42801.208333333328</v>
      </c>
      <c r="K1153">
        <v>1486745663</v>
      </c>
      <c r="L1153" s="9">
        <f>(((K1153/60)/60)/24)+DATE(1970,1,1)</f>
        <v>42776.704432870371</v>
      </c>
      <c r="M1153" t="b">
        <v>0</v>
      </c>
      <c r="N1153">
        <v>902</v>
      </c>
      <c r="O1153" t="b">
        <v>1</v>
      </c>
      <c r="P1153" t="s">
        <v>8297</v>
      </c>
      <c r="Q1153">
        <f>D1153/E1153*100</f>
        <v>5.550498434759441</v>
      </c>
      <c r="R1153">
        <f>E1153/N1153</f>
        <v>49.934589800443462</v>
      </c>
      <c r="S1153" t="str">
        <f>LEFT(P1153,FIND("/",P1153)-1)</f>
        <v>games</v>
      </c>
      <c r="T1153" t="str">
        <f>RIGHT(P1153,LEN(P1153)-FIND("/",P1153))</f>
        <v>tabletop games</v>
      </c>
    </row>
    <row r="1154" spans="1:20" ht="44.25" hidden="1" x14ac:dyDescent="0.7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 s="9">
        <f>(((I1154/60)/60)/24)+DATE(1970,1,1)</f>
        <v>42745.915972222225</v>
      </c>
      <c r="K1154">
        <v>1482353513</v>
      </c>
      <c r="L1154" s="9">
        <f>(((K1154/60)/60)/24)+DATE(1970,1,1)</f>
        <v>42725.869363425925</v>
      </c>
      <c r="M1154" t="b">
        <v>0</v>
      </c>
      <c r="N1154">
        <v>1670</v>
      </c>
      <c r="O1154" t="b">
        <v>1</v>
      </c>
      <c r="P1154" t="s">
        <v>8297</v>
      </c>
      <c r="Q1154">
        <f>D1154/E1154*100</f>
        <v>13.884106585509437</v>
      </c>
      <c r="R1154">
        <f>E1154/N1154</f>
        <v>107.82155688622754</v>
      </c>
      <c r="S1154" t="str">
        <f>LEFT(P1154,FIND("/",P1154)-1)</f>
        <v>games</v>
      </c>
      <c r="T1154" t="str">
        <f>RIGHT(P1154,LEN(P1154)-FIND("/",P1154))</f>
        <v>tabletop games</v>
      </c>
    </row>
    <row r="1155" spans="1:20" ht="44.25" hidden="1" x14ac:dyDescent="0.7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 s="9">
        <f>(((I1155/60)/60)/24)+DATE(1970,1,1)</f>
        <v>42714.000046296293</v>
      </c>
      <c r="K1155">
        <v>1478736004</v>
      </c>
      <c r="L1155" s="9">
        <f>(((K1155/60)/60)/24)+DATE(1970,1,1)</f>
        <v>42684.000046296293</v>
      </c>
      <c r="M1155" t="b">
        <v>0</v>
      </c>
      <c r="N1155">
        <v>1328</v>
      </c>
      <c r="O1155" t="b">
        <v>1</v>
      </c>
      <c r="P1155" t="s">
        <v>8297</v>
      </c>
      <c r="Q1155">
        <f>D1155/E1155*100</f>
        <v>35.324455120279765</v>
      </c>
      <c r="R1155">
        <f>E1155/N1155</f>
        <v>42.63403614457831</v>
      </c>
      <c r="S1155" t="str">
        <f>LEFT(P1155,FIND("/",P1155)-1)</f>
        <v>games</v>
      </c>
      <c r="T1155" t="str">
        <f>RIGHT(P1155,LEN(P1155)-FIND("/",P1155))</f>
        <v>tabletop games</v>
      </c>
    </row>
    <row r="1156" spans="1:20" ht="44.25" hidden="1" x14ac:dyDescent="0.7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 s="9">
        <f>(((I1156/60)/60)/24)+DATE(1970,1,1)</f>
        <v>42345.699490740735</v>
      </c>
      <c r="K1156">
        <v>1446914836</v>
      </c>
      <c r="L1156" s="9">
        <f>(((K1156/60)/60)/24)+DATE(1970,1,1)</f>
        <v>42315.699490740735</v>
      </c>
      <c r="M1156" t="b">
        <v>0</v>
      </c>
      <c r="N1156">
        <v>944</v>
      </c>
      <c r="O1156" t="b">
        <v>1</v>
      </c>
      <c r="P1156" t="s">
        <v>8297</v>
      </c>
      <c r="Q1156">
        <f>D1156/E1156*100</f>
        <v>7.3713696004717679</v>
      </c>
      <c r="R1156">
        <f>E1156/N1156</f>
        <v>14.370762711864407</v>
      </c>
      <c r="S1156" t="str">
        <f>LEFT(P1156,FIND("/",P1156)-1)</f>
        <v>games</v>
      </c>
      <c r="T1156" t="str">
        <f>RIGHT(P1156,LEN(P1156)-FIND("/",P1156))</f>
        <v>tabletop games</v>
      </c>
    </row>
    <row r="1157" spans="1:20" ht="44.25" hidden="1" x14ac:dyDescent="0.7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 s="9">
        <f>(((I1157/60)/60)/24)+DATE(1970,1,1)</f>
        <v>42806.507430555561</v>
      </c>
      <c r="K1157">
        <v>1487164242</v>
      </c>
      <c r="L1157" s="9">
        <f>(((K1157/60)/60)/24)+DATE(1970,1,1)</f>
        <v>42781.549097222218</v>
      </c>
      <c r="M1157" t="b">
        <v>0</v>
      </c>
      <c r="N1157">
        <v>147</v>
      </c>
      <c r="O1157" t="b">
        <v>1</v>
      </c>
      <c r="P1157" t="s">
        <v>8297</v>
      </c>
      <c r="Q1157">
        <f>D1157/E1157*100</f>
        <v>45.380286803412595</v>
      </c>
      <c r="R1157">
        <f>E1157/N1157</f>
        <v>37.476190476190474</v>
      </c>
      <c r="S1157" t="str">
        <f>LEFT(P1157,FIND("/",P1157)-1)</f>
        <v>games</v>
      </c>
      <c r="T1157" t="str">
        <f>RIGHT(P1157,LEN(P1157)-FIND("/",P1157))</f>
        <v>tabletop games</v>
      </c>
    </row>
    <row r="1158" spans="1:20" ht="59" hidden="1" x14ac:dyDescent="0.7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 s="9">
        <f>(((I1158/60)/60)/24)+DATE(1970,1,1)</f>
        <v>41693.500659722224</v>
      </c>
      <c r="K1158">
        <v>1390564857</v>
      </c>
      <c r="L1158" s="9">
        <f>(((K1158/60)/60)/24)+DATE(1970,1,1)</f>
        <v>41663.500659722224</v>
      </c>
      <c r="M1158" t="b">
        <v>0</v>
      </c>
      <c r="N1158">
        <v>99</v>
      </c>
      <c r="O1158" t="b">
        <v>1</v>
      </c>
      <c r="P1158" t="s">
        <v>8297</v>
      </c>
      <c r="Q1158">
        <f>D1158/E1158*100</f>
        <v>83.61204013377926</v>
      </c>
      <c r="R1158">
        <f>E1158/N1158</f>
        <v>30.202020202020201</v>
      </c>
      <c r="S1158" t="str">
        <f>LEFT(P1158,FIND("/",P1158)-1)</f>
        <v>games</v>
      </c>
      <c r="T1158" t="str">
        <f>RIGHT(P1158,LEN(P1158)-FIND("/",P1158))</f>
        <v>tabletop games</v>
      </c>
    </row>
    <row r="1159" spans="1:20" ht="44.25" hidden="1" x14ac:dyDescent="0.7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 s="9">
        <f>(((I1159/60)/60)/24)+DATE(1970,1,1)</f>
        <v>41995.616655092599</v>
      </c>
      <c r="K1159">
        <v>1416667679</v>
      </c>
      <c r="L1159" s="9">
        <f>(((K1159/60)/60)/24)+DATE(1970,1,1)</f>
        <v>41965.616655092599</v>
      </c>
      <c r="M1159" t="b">
        <v>0</v>
      </c>
      <c r="N1159">
        <v>79</v>
      </c>
      <c r="O1159" t="b">
        <v>1</v>
      </c>
      <c r="P1159" t="s">
        <v>8297</v>
      </c>
      <c r="Q1159">
        <f>D1159/E1159*100</f>
        <v>24.523674778343711</v>
      </c>
      <c r="R1159">
        <f>E1159/N1159</f>
        <v>33.550632911392405</v>
      </c>
      <c r="S1159" t="str">
        <f>LEFT(P1159,FIND("/",P1159)-1)</f>
        <v>games</v>
      </c>
      <c r="T1159" t="str">
        <f>RIGHT(P1159,LEN(P1159)-FIND("/",P1159))</f>
        <v>tabletop games</v>
      </c>
    </row>
    <row r="1160" spans="1:20" ht="59" hidden="1" x14ac:dyDescent="0.7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 s="9">
        <f>(((I1160/60)/60)/24)+DATE(1970,1,1)</f>
        <v>41644.651493055557</v>
      </c>
      <c r="K1160">
        <v>1386344289</v>
      </c>
      <c r="L1160" s="9">
        <f>(((K1160/60)/60)/24)+DATE(1970,1,1)</f>
        <v>41614.651493055557</v>
      </c>
      <c r="M1160" t="b">
        <v>0</v>
      </c>
      <c r="N1160">
        <v>75</v>
      </c>
      <c r="O1160" t="b">
        <v>1</v>
      </c>
      <c r="P1160" t="s">
        <v>8297</v>
      </c>
      <c r="Q1160">
        <f>D1160/E1160*100</f>
        <v>94.501647446457994</v>
      </c>
      <c r="R1160">
        <f>E1160/N1160</f>
        <v>64.74666666666667</v>
      </c>
      <c r="S1160" t="str">
        <f>LEFT(P1160,FIND("/",P1160)-1)</f>
        <v>games</v>
      </c>
      <c r="T1160" t="str">
        <f>RIGHT(P1160,LEN(P1160)-FIND("/",P1160))</f>
        <v>tabletop games</v>
      </c>
    </row>
    <row r="1161" spans="1:20" ht="44.25" hidden="1" x14ac:dyDescent="0.7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 s="9">
        <f>(((I1161/60)/60)/24)+DATE(1970,1,1)</f>
        <v>40966.678506944445</v>
      </c>
      <c r="K1161">
        <v>1327767423</v>
      </c>
      <c r="L1161" s="9">
        <f>(((K1161/60)/60)/24)+DATE(1970,1,1)</f>
        <v>40936.678506944445</v>
      </c>
      <c r="M1161" t="b">
        <v>0</v>
      </c>
      <c r="N1161">
        <v>207</v>
      </c>
      <c r="O1161" t="b">
        <v>1</v>
      </c>
      <c r="P1161" t="s">
        <v>8297</v>
      </c>
      <c r="Q1161">
        <f>D1161/E1161*100</f>
        <v>70.880587058038685</v>
      </c>
      <c r="R1161">
        <f>E1161/N1161</f>
        <v>57.932367149758456</v>
      </c>
      <c r="S1161" t="str">
        <f>LEFT(P1161,FIND("/",P1161)-1)</f>
        <v>games</v>
      </c>
      <c r="T1161" t="str">
        <f>RIGHT(P1161,LEN(P1161)-FIND("/",P1161))</f>
        <v>tabletop games</v>
      </c>
    </row>
    <row r="1162" spans="1:20" ht="29.5" hidden="1" x14ac:dyDescent="0.7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 s="9">
        <f>(((I1162/60)/60)/24)+DATE(1970,1,1)</f>
        <v>42372.957638888889</v>
      </c>
      <c r="K1162">
        <v>1448902867</v>
      </c>
      <c r="L1162" s="9">
        <f>(((K1162/60)/60)/24)+DATE(1970,1,1)</f>
        <v>42338.709108796291</v>
      </c>
      <c r="M1162" t="b">
        <v>0</v>
      </c>
      <c r="N1162">
        <v>102</v>
      </c>
      <c r="O1162" t="b">
        <v>1</v>
      </c>
      <c r="P1162" t="s">
        <v>8297</v>
      </c>
      <c r="Q1162">
        <f>D1162/E1162*100</f>
        <v>36.941263391207983</v>
      </c>
      <c r="R1162">
        <f>E1162/N1162</f>
        <v>53.078431372549019</v>
      </c>
      <c r="S1162" t="str">
        <f>LEFT(P1162,FIND("/",P1162)-1)</f>
        <v>games</v>
      </c>
      <c r="T1162" t="str">
        <f>RIGHT(P1162,LEN(P1162)-FIND("/",P1162))</f>
        <v>tabletop games</v>
      </c>
    </row>
    <row r="1163" spans="1:20" ht="59" hidden="1" x14ac:dyDescent="0.7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 s="9">
        <f>(((I1163/60)/60)/24)+DATE(1970,1,1)</f>
        <v>42039.166666666672</v>
      </c>
      <c r="K1163">
        <v>1421436099</v>
      </c>
      <c r="L1163" s="9">
        <f>(((K1163/60)/60)/24)+DATE(1970,1,1)</f>
        <v>42020.806701388887</v>
      </c>
      <c r="M1163" t="b">
        <v>0</v>
      </c>
      <c r="N1163">
        <v>32</v>
      </c>
      <c r="O1163" t="b">
        <v>1</v>
      </c>
      <c r="P1163" t="s">
        <v>8297</v>
      </c>
      <c r="Q1163">
        <f>D1163/E1163*100</f>
        <v>65.019505851755525</v>
      </c>
      <c r="R1163">
        <f>E1163/N1163</f>
        <v>48.0625</v>
      </c>
      <c r="S1163" t="str">
        <f>LEFT(P1163,FIND("/",P1163)-1)</f>
        <v>games</v>
      </c>
      <c r="T1163" t="str">
        <f>RIGHT(P1163,LEN(P1163)-FIND("/",P1163))</f>
        <v>tabletop games</v>
      </c>
    </row>
    <row r="1164" spans="1:20" ht="59" hidden="1" x14ac:dyDescent="0.7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 s="9">
        <f>(((I1164/60)/60)/24)+DATE(1970,1,1)</f>
        <v>42264.624895833331</v>
      </c>
      <c r="K1164">
        <v>1439909991</v>
      </c>
      <c r="L1164" s="9">
        <f>(((K1164/60)/60)/24)+DATE(1970,1,1)</f>
        <v>42234.624895833331</v>
      </c>
      <c r="M1164" t="b">
        <v>0</v>
      </c>
      <c r="N1164">
        <v>480</v>
      </c>
      <c r="O1164" t="b">
        <v>1</v>
      </c>
      <c r="P1164" t="s">
        <v>8297</v>
      </c>
      <c r="Q1164">
        <f>D1164/E1164*100</f>
        <v>24.778447807233789</v>
      </c>
      <c r="R1164">
        <f>E1164/N1164</f>
        <v>82.396874999999994</v>
      </c>
      <c r="S1164" t="str">
        <f>LEFT(P1164,FIND("/",P1164)-1)</f>
        <v>games</v>
      </c>
      <c r="T1164" t="str">
        <f>RIGHT(P1164,LEN(P1164)-FIND("/",P1164))</f>
        <v>tabletop games</v>
      </c>
    </row>
    <row r="1165" spans="1:20" ht="44.25" hidden="1" x14ac:dyDescent="0.7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 s="9">
        <f>(((I1165/60)/60)/24)+DATE(1970,1,1)</f>
        <v>40749.284722222219</v>
      </c>
      <c r="K1165">
        <v>1306219897</v>
      </c>
      <c r="L1165" s="9">
        <f>(((K1165/60)/60)/24)+DATE(1970,1,1)</f>
        <v>40687.285844907405</v>
      </c>
      <c r="M1165" t="b">
        <v>0</v>
      </c>
      <c r="N1165">
        <v>11</v>
      </c>
      <c r="O1165" t="b">
        <v>1</v>
      </c>
      <c r="P1165" t="s">
        <v>8276</v>
      </c>
      <c r="Q1165">
        <f>D1165/E1165*100</f>
        <v>54.054054054054056</v>
      </c>
      <c r="R1165">
        <f>E1165/N1165</f>
        <v>50.454545454545453</v>
      </c>
      <c r="S1165" t="str">
        <f>LEFT(P1165,FIND("/",P1165)-1)</f>
        <v>music</v>
      </c>
      <c r="T1165" t="str">
        <f>RIGHT(P1165,LEN(P1165)-FIND("/",P1165))</f>
        <v>rock</v>
      </c>
    </row>
    <row r="1166" spans="1:20" ht="29.5" hidden="1" x14ac:dyDescent="0.7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 s="9">
        <f>(((I1166/60)/60)/24)+DATE(1970,1,1)</f>
        <v>42383.17460648148</v>
      </c>
      <c r="K1166">
        <v>1447560686</v>
      </c>
      <c r="L1166" s="9">
        <f>(((K1166/60)/60)/24)+DATE(1970,1,1)</f>
        <v>42323.17460648148</v>
      </c>
      <c r="M1166" t="b">
        <v>0</v>
      </c>
      <c r="N1166">
        <v>12</v>
      </c>
      <c r="O1166" t="b">
        <v>1</v>
      </c>
      <c r="P1166" t="s">
        <v>8276</v>
      </c>
      <c r="Q1166">
        <f>D1166/E1166*100</f>
        <v>53.956834532374096</v>
      </c>
      <c r="R1166">
        <f>E1166/N1166</f>
        <v>115.83333333333333</v>
      </c>
      <c r="S1166" t="str">
        <f>LEFT(P1166,FIND("/",P1166)-1)</f>
        <v>music</v>
      </c>
      <c r="T1166" t="str">
        <f>RIGHT(P1166,LEN(P1166)-FIND("/",P1166))</f>
        <v>rock</v>
      </c>
    </row>
    <row r="1167" spans="1:20" ht="44.25" hidden="1" x14ac:dyDescent="0.7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 s="9">
        <f>(((I1167/60)/60)/24)+DATE(1970,1,1)</f>
        <v>41038.083379629628</v>
      </c>
      <c r="K1167">
        <v>1331348404</v>
      </c>
      <c r="L1167" s="9">
        <f>(((K1167/60)/60)/24)+DATE(1970,1,1)</f>
        <v>40978.125046296293</v>
      </c>
      <c r="M1167" t="b">
        <v>0</v>
      </c>
      <c r="N1167">
        <v>48</v>
      </c>
      <c r="O1167" t="b">
        <v>1</v>
      </c>
      <c r="P1167" t="s">
        <v>8276</v>
      </c>
      <c r="Q1167">
        <f>D1167/E1167*100</f>
        <v>99.151920572701499</v>
      </c>
      <c r="R1167">
        <f>E1167/N1167</f>
        <v>63.03458333333333</v>
      </c>
      <c r="S1167" t="str">
        <f>LEFT(P1167,FIND("/",P1167)-1)</f>
        <v>music</v>
      </c>
      <c r="T1167" t="str">
        <f>RIGHT(P1167,LEN(P1167)-FIND("/",P1167))</f>
        <v>rock</v>
      </c>
    </row>
    <row r="1168" spans="1:20" ht="29.5" hidden="1" x14ac:dyDescent="0.7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 s="9">
        <f>(((I1168/60)/60)/24)+DATE(1970,1,1)</f>
        <v>40614.166666666664</v>
      </c>
      <c r="K1168">
        <v>1297451245</v>
      </c>
      <c r="L1168" s="9">
        <f>(((K1168/60)/60)/24)+DATE(1970,1,1)</f>
        <v>40585.796817129631</v>
      </c>
      <c r="M1168" t="b">
        <v>0</v>
      </c>
      <c r="N1168">
        <v>59</v>
      </c>
      <c r="O1168" t="b">
        <v>1</v>
      </c>
      <c r="P1168" t="s">
        <v>8276</v>
      </c>
      <c r="Q1168">
        <f>D1168/E1168*100</f>
        <v>94.143194937606594</v>
      </c>
      <c r="R1168">
        <f>E1168/N1168</f>
        <v>108.02152542372882</v>
      </c>
      <c r="S1168" t="str">
        <f>LEFT(P1168,FIND("/",P1168)-1)</f>
        <v>music</v>
      </c>
      <c r="T1168" t="str">
        <f>RIGHT(P1168,LEN(P1168)-FIND("/",P1168))</f>
        <v>rock</v>
      </c>
    </row>
    <row r="1169" spans="1:20" ht="44.25" hidden="1" x14ac:dyDescent="0.7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 s="9">
        <f>(((I1169/60)/60)/24)+DATE(1970,1,1)</f>
        <v>41089.185682870368</v>
      </c>
      <c r="K1169">
        <v>1338352043</v>
      </c>
      <c r="L1169" s="9">
        <f>(((K1169/60)/60)/24)+DATE(1970,1,1)</f>
        <v>41059.185682870368</v>
      </c>
      <c r="M1169" t="b">
        <v>0</v>
      </c>
      <c r="N1169">
        <v>79</v>
      </c>
      <c r="O1169" t="b">
        <v>1</v>
      </c>
      <c r="P1169" t="s">
        <v>8276</v>
      </c>
      <c r="Q1169">
        <f>D1169/E1169*100</f>
        <v>82.394946443284809</v>
      </c>
      <c r="R1169">
        <f>E1169/N1169</f>
        <v>46.088607594936711</v>
      </c>
      <c r="S1169" t="str">
        <f>LEFT(P1169,FIND("/",P1169)-1)</f>
        <v>music</v>
      </c>
      <c r="T1169" t="str">
        <f>RIGHT(P1169,LEN(P1169)-FIND("/",P1169))</f>
        <v>rock</v>
      </c>
    </row>
    <row r="1170" spans="1:20" ht="44.25" hidden="1" x14ac:dyDescent="0.7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 s="9">
        <f>(((I1170/60)/60)/24)+DATE(1970,1,1)</f>
        <v>41523.165972222225</v>
      </c>
      <c r="K1170">
        <v>1376003254</v>
      </c>
      <c r="L1170" s="9">
        <f>(((K1170/60)/60)/24)+DATE(1970,1,1)</f>
        <v>41494.963587962964</v>
      </c>
      <c r="M1170" t="b">
        <v>0</v>
      </c>
      <c r="N1170">
        <v>14</v>
      </c>
      <c r="O1170" t="b">
        <v>1</v>
      </c>
      <c r="P1170" t="s">
        <v>8276</v>
      </c>
      <c r="Q1170">
        <f>D1170/E1170*100</f>
        <v>99.933377748167885</v>
      </c>
      <c r="R1170">
        <f>E1170/N1170</f>
        <v>107.21428571428571</v>
      </c>
      <c r="S1170" t="str">
        <f>LEFT(P1170,FIND("/",P1170)-1)</f>
        <v>music</v>
      </c>
      <c r="T1170" t="str">
        <f>RIGHT(P1170,LEN(P1170)-FIND("/",P1170))</f>
        <v>rock</v>
      </c>
    </row>
    <row r="1171" spans="1:20" ht="44.25" hidden="1" x14ac:dyDescent="0.7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 s="9">
        <f>(((I1171/60)/60)/24)+DATE(1970,1,1)</f>
        <v>41813.667361111111</v>
      </c>
      <c r="K1171">
        <v>1401724860</v>
      </c>
      <c r="L1171" s="9">
        <f>(((K1171/60)/60)/24)+DATE(1970,1,1)</f>
        <v>41792.667361111111</v>
      </c>
      <c r="M1171" t="b">
        <v>0</v>
      </c>
      <c r="N1171">
        <v>106</v>
      </c>
      <c r="O1171" t="b">
        <v>1</v>
      </c>
      <c r="P1171" t="s">
        <v>8276</v>
      </c>
      <c r="Q1171">
        <f>D1171/E1171*100</f>
        <v>83.348922668869548</v>
      </c>
      <c r="R1171">
        <f>E1171/N1171</f>
        <v>50.9338679245283</v>
      </c>
      <c r="S1171" t="str">
        <f>LEFT(P1171,FIND("/",P1171)-1)</f>
        <v>music</v>
      </c>
      <c r="T1171" t="str">
        <f>RIGHT(P1171,LEN(P1171)-FIND("/",P1171))</f>
        <v>rock</v>
      </c>
    </row>
    <row r="1172" spans="1:20" ht="44.25" hidden="1" x14ac:dyDescent="0.7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 s="9">
        <f>(((I1172/60)/60)/24)+DATE(1970,1,1)</f>
        <v>41086.75</v>
      </c>
      <c r="K1172">
        <v>1339098689</v>
      </c>
      <c r="L1172" s="9">
        <f>(((K1172/60)/60)/24)+DATE(1970,1,1)</f>
        <v>41067.827418981484</v>
      </c>
      <c r="M1172" t="b">
        <v>0</v>
      </c>
      <c r="N1172">
        <v>25</v>
      </c>
      <c r="O1172" t="b">
        <v>1</v>
      </c>
      <c r="P1172" t="s">
        <v>8276</v>
      </c>
      <c r="Q1172">
        <f>D1172/E1172*100</f>
        <v>99.900099900099903</v>
      </c>
      <c r="R1172">
        <f>E1172/N1172</f>
        <v>40.04</v>
      </c>
      <c r="S1172" t="str">
        <f>LEFT(P1172,FIND("/",P1172)-1)</f>
        <v>music</v>
      </c>
      <c r="T1172" t="str">
        <f>RIGHT(P1172,LEN(P1172)-FIND("/",P1172))</f>
        <v>rock</v>
      </c>
    </row>
    <row r="1173" spans="1:20" ht="44.25" hidden="1" x14ac:dyDescent="0.7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 s="9">
        <f>(((I1173/60)/60)/24)+DATE(1970,1,1)</f>
        <v>41614.973611111112</v>
      </c>
      <c r="K1173">
        <v>1382659060</v>
      </c>
      <c r="L1173" s="9">
        <f>(((K1173/60)/60)/24)+DATE(1970,1,1)</f>
        <v>41571.998379629629</v>
      </c>
      <c r="M1173" t="b">
        <v>0</v>
      </c>
      <c r="N1173">
        <v>25</v>
      </c>
      <c r="O1173" t="b">
        <v>1</v>
      </c>
      <c r="P1173" t="s">
        <v>8276</v>
      </c>
      <c r="Q1173">
        <f>D1173/E1173*100</f>
        <v>93.109869646182503</v>
      </c>
      <c r="R1173">
        <f>E1173/N1173</f>
        <v>64.44</v>
      </c>
      <c r="S1173" t="str">
        <f>LEFT(P1173,FIND("/",P1173)-1)</f>
        <v>music</v>
      </c>
      <c r="T1173" t="str">
        <f>RIGHT(P1173,LEN(P1173)-FIND("/",P1173))</f>
        <v>rock</v>
      </c>
    </row>
    <row r="1174" spans="1:20" ht="44.25" hidden="1" x14ac:dyDescent="0.7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 s="9">
        <f>(((I1174/60)/60)/24)+DATE(1970,1,1)</f>
        <v>40148.708333333336</v>
      </c>
      <c r="K1174">
        <v>1252908330</v>
      </c>
      <c r="L1174" s="9">
        <f>(((K1174/60)/60)/24)+DATE(1970,1,1)</f>
        <v>40070.253819444442</v>
      </c>
      <c r="M1174" t="b">
        <v>0</v>
      </c>
      <c r="N1174">
        <v>29</v>
      </c>
      <c r="O1174" t="b">
        <v>1</v>
      </c>
      <c r="P1174" t="s">
        <v>8276</v>
      </c>
      <c r="Q1174">
        <f>D1174/E1174*100</f>
        <v>96.092248558616262</v>
      </c>
      <c r="R1174">
        <f>E1174/N1174</f>
        <v>53.827586206896555</v>
      </c>
      <c r="S1174" t="str">
        <f>LEFT(P1174,FIND("/",P1174)-1)</f>
        <v>music</v>
      </c>
      <c r="T1174" t="str">
        <f>RIGHT(P1174,LEN(P1174)-FIND("/",P1174))</f>
        <v>rock</v>
      </c>
    </row>
    <row r="1175" spans="1:20" ht="44.25" hidden="1" x14ac:dyDescent="0.7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 s="9">
        <f>(((I1175/60)/60)/24)+DATE(1970,1,1)</f>
        <v>41022.166666666664</v>
      </c>
      <c r="K1175">
        <v>1332199618</v>
      </c>
      <c r="L1175" s="9">
        <f>(((K1175/60)/60)/24)+DATE(1970,1,1)</f>
        <v>40987.977060185185</v>
      </c>
      <c r="M1175" t="b">
        <v>0</v>
      </c>
      <c r="N1175">
        <v>43</v>
      </c>
      <c r="O1175" t="b">
        <v>1</v>
      </c>
      <c r="P1175" t="s">
        <v>8276</v>
      </c>
      <c r="Q1175">
        <f>D1175/E1175*100</f>
        <v>57.870370370370374</v>
      </c>
      <c r="R1175">
        <f>E1175/N1175</f>
        <v>100.46511627906976</v>
      </c>
      <c r="S1175" t="str">
        <f>LEFT(P1175,FIND("/",P1175)-1)</f>
        <v>music</v>
      </c>
      <c r="T1175" t="str">
        <f>RIGHT(P1175,LEN(P1175)-FIND("/",P1175))</f>
        <v>rock</v>
      </c>
    </row>
    <row r="1176" spans="1:20" ht="44.25" hidden="1" x14ac:dyDescent="0.7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 s="9">
        <f>(((I1176/60)/60)/24)+DATE(1970,1,1)</f>
        <v>41017.697638888887</v>
      </c>
      <c r="K1176">
        <v>1332175476</v>
      </c>
      <c r="L1176" s="9">
        <f>(((K1176/60)/60)/24)+DATE(1970,1,1)</f>
        <v>40987.697638888887</v>
      </c>
      <c r="M1176" t="b">
        <v>0</v>
      </c>
      <c r="N1176">
        <v>46</v>
      </c>
      <c r="O1176" t="b">
        <v>1</v>
      </c>
      <c r="P1176" t="s">
        <v>8276</v>
      </c>
      <c r="Q1176">
        <f>D1176/E1176*100</f>
        <v>93.239658556370358</v>
      </c>
      <c r="R1176">
        <f>E1176/N1176</f>
        <v>46.630652173913049</v>
      </c>
      <c r="S1176" t="str">
        <f>LEFT(P1176,FIND("/",P1176)-1)</f>
        <v>music</v>
      </c>
      <c r="T1176" t="str">
        <f>RIGHT(P1176,LEN(P1176)-FIND("/",P1176))</f>
        <v>rock</v>
      </c>
    </row>
    <row r="1177" spans="1:20" ht="29.5" hidden="1" x14ac:dyDescent="0.7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 s="9">
        <f>(((I1177/60)/60)/24)+DATE(1970,1,1)</f>
        <v>41177.165972222225</v>
      </c>
      <c r="K1177">
        <v>1346345999</v>
      </c>
      <c r="L1177" s="9">
        <f>(((K1177/60)/60)/24)+DATE(1970,1,1)</f>
        <v>41151.708321759259</v>
      </c>
      <c r="M1177" t="b">
        <v>0</v>
      </c>
      <c r="N1177">
        <v>27</v>
      </c>
      <c r="O1177" t="b">
        <v>1</v>
      </c>
      <c r="P1177" t="s">
        <v>8276</v>
      </c>
      <c r="Q1177">
        <f>D1177/E1177*100</f>
        <v>92.391304347826093</v>
      </c>
      <c r="R1177">
        <f>E1177/N1177</f>
        <v>34.074074074074076</v>
      </c>
      <c r="S1177" t="str">
        <f>LEFT(P1177,FIND("/",P1177)-1)</f>
        <v>music</v>
      </c>
      <c r="T1177" t="str">
        <f>RIGHT(P1177,LEN(P1177)-FIND("/",P1177))</f>
        <v>rock</v>
      </c>
    </row>
    <row r="1178" spans="1:20" ht="59" hidden="1" x14ac:dyDescent="0.7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 s="9">
        <f>(((I1178/60)/60)/24)+DATE(1970,1,1)</f>
        <v>41294.72314814815</v>
      </c>
      <c r="K1178">
        <v>1356110480</v>
      </c>
      <c r="L1178" s="9">
        <f>(((K1178/60)/60)/24)+DATE(1970,1,1)</f>
        <v>41264.72314814815</v>
      </c>
      <c r="M1178" t="b">
        <v>0</v>
      </c>
      <c r="N1178">
        <v>112</v>
      </c>
      <c r="O1178" t="b">
        <v>1</v>
      </c>
      <c r="P1178" t="s">
        <v>8276</v>
      </c>
      <c r="Q1178">
        <f>D1178/E1178*100</f>
        <v>68.455265852870468</v>
      </c>
      <c r="R1178">
        <f>E1178/N1178</f>
        <v>65.214642857142863</v>
      </c>
      <c r="S1178" t="str">
        <f>LEFT(P1178,FIND("/",P1178)-1)</f>
        <v>music</v>
      </c>
      <c r="T1178" t="str">
        <f>RIGHT(P1178,LEN(P1178)-FIND("/",P1178))</f>
        <v>rock</v>
      </c>
    </row>
    <row r="1179" spans="1:20" ht="59" hidden="1" x14ac:dyDescent="0.7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 s="9">
        <f>(((I1179/60)/60)/24)+DATE(1970,1,1)</f>
        <v>41300.954351851848</v>
      </c>
      <c r="K1179">
        <v>1356648856</v>
      </c>
      <c r="L1179" s="9">
        <f>(((K1179/60)/60)/24)+DATE(1970,1,1)</f>
        <v>41270.954351851848</v>
      </c>
      <c r="M1179" t="b">
        <v>0</v>
      </c>
      <c r="N1179">
        <v>34</v>
      </c>
      <c r="O1179" t="b">
        <v>1</v>
      </c>
      <c r="P1179" t="s">
        <v>8276</v>
      </c>
      <c r="Q1179">
        <f>D1179/E1179*100</f>
        <v>79.840319361277452</v>
      </c>
      <c r="R1179">
        <f>E1179/N1179</f>
        <v>44.205882352941174</v>
      </c>
      <c r="S1179" t="str">
        <f>LEFT(P1179,FIND("/",P1179)-1)</f>
        <v>music</v>
      </c>
      <c r="T1179" t="str">
        <f>RIGHT(P1179,LEN(P1179)-FIND("/",P1179))</f>
        <v>rock</v>
      </c>
    </row>
    <row r="1180" spans="1:20" ht="44.25" hidden="1" x14ac:dyDescent="0.7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 s="9">
        <f>(((I1180/60)/60)/24)+DATE(1970,1,1)</f>
        <v>40962.731782407405</v>
      </c>
      <c r="K1180">
        <v>1326994426</v>
      </c>
      <c r="L1180" s="9">
        <f>(((K1180/60)/60)/24)+DATE(1970,1,1)</f>
        <v>40927.731782407405</v>
      </c>
      <c r="M1180" t="b">
        <v>0</v>
      </c>
      <c r="N1180">
        <v>145</v>
      </c>
      <c r="O1180" t="b">
        <v>1</v>
      </c>
      <c r="P1180" t="s">
        <v>8276</v>
      </c>
      <c r="Q1180">
        <f>D1180/E1180*100</f>
        <v>67.081935793004305</v>
      </c>
      <c r="R1180">
        <f>E1180/N1180</f>
        <v>71.965517241379317</v>
      </c>
      <c r="S1180" t="str">
        <f>LEFT(P1180,FIND("/",P1180)-1)</f>
        <v>music</v>
      </c>
      <c r="T1180" t="str">
        <f>RIGHT(P1180,LEN(P1180)-FIND("/",P1180))</f>
        <v>rock</v>
      </c>
    </row>
    <row r="1181" spans="1:20" ht="29.5" hidden="1" x14ac:dyDescent="0.7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 s="9">
        <f>(((I1181/60)/60)/24)+DATE(1970,1,1)</f>
        <v>40982.165972222225</v>
      </c>
      <c r="K1181">
        <v>1328749249</v>
      </c>
      <c r="L1181" s="9">
        <f>(((K1181/60)/60)/24)+DATE(1970,1,1)</f>
        <v>40948.042233796295</v>
      </c>
      <c r="M1181" t="b">
        <v>0</v>
      </c>
      <c r="N1181">
        <v>19</v>
      </c>
      <c r="O1181" t="b">
        <v>1</v>
      </c>
      <c r="P1181" t="s">
        <v>8276</v>
      </c>
      <c r="Q1181">
        <f>D1181/E1181*100</f>
        <v>99.40357852882704</v>
      </c>
      <c r="R1181">
        <f>E1181/N1181</f>
        <v>52.94736842105263</v>
      </c>
      <c r="S1181" t="str">
        <f>LEFT(P1181,FIND("/",P1181)-1)</f>
        <v>music</v>
      </c>
      <c r="T1181" t="str">
        <f>RIGHT(P1181,LEN(P1181)-FIND("/",P1181))</f>
        <v>rock</v>
      </c>
    </row>
    <row r="1182" spans="1:20" ht="44.25" hidden="1" x14ac:dyDescent="0.7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 s="9">
        <f>(((I1182/60)/60)/24)+DATE(1970,1,1)</f>
        <v>41724.798993055556</v>
      </c>
      <c r="K1182">
        <v>1393272633</v>
      </c>
      <c r="L1182" s="9">
        <f>(((K1182/60)/60)/24)+DATE(1970,1,1)</f>
        <v>41694.84065972222</v>
      </c>
      <c r="M1182" t="b">
        <v>0</v>
      </c>
      <c r="N1182">
        <v>288</v>
      </c>
      <c r="O1182" t="b">
        <v>1</v>
      </c>
      <c r="P1182" t="s">
        <v>8276</v>
      </c>
      <c r="Q1182">
        <f>D1182/E1182*100</f>
        <v>95.171626165852416</v>
      </c>
      <c r="R1182">
        <f>E1182/N1182</f>
        <v>109.45138888888889</v>
      </c>
      <c r="S1182" t="str">
        <f>LEFT(P1182,FIND("/",P1182)-1)</f>
        <v>music</v>
      </c>
      <c r="T1182" t="str">
        <f>RIGHT(P1182,LEN(P1182)-FIND("/",P1182))</f>
        <v>rock</v>
      </c>
    </row>
    <row r="1183" spans="1:20" ht="44.25" hidden="1" x14ac:dyDescent="0.7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 s="9">
        <f>(((I1183/60)/60)/24)+DATE(1970,1,1)</f>
        <v>40580.032511574071</v>
      </c>
      <c r="K1183">
        <v>1295657209</v>
      </c>
      <c r="L1183" s="9">
        <f>(((K1183/60)/60)/24)+DATE(1970,1,1)</f>
        <v>40565.032511574071</v>
      </c>
      <c r="M1183" t="b">
        <v>0</v>
      </c>
      <c r="N1183">
        <v>14</v>
      </c>
      <c r="O1183" t="b">
        <v>1</v>
      </c>
      <c r="P1183" t="s">
        <v>8276</v>
      </c>
      <c r="Q1183">
        <f>D1183/E1183*100</f>
        <v>28.557829604950026</v>
      </c>
      <c r="R1183">
        <f>E1183/N1183</f>
        <v>75.035714285714292</v>
      </c>
      <c r="S1183" t="str">
        <f>LEFT(P1183,FIND("/",P1183)-1)</f>
        <v>music</v>
      </c>
      <c r="T1183" t="str">
        <f>RIGHT(P1183,LEN(P1183)-FIND("/",P1183))</f>
        <v>rock</v>
      </c>
    </row>
    <row r="1184" spans="1:20" ht="44.25" hidden="1" x14ac:dyDescent="0.7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 s="9">
        <f>(((I1184/60)/60)/24)+DATE(1970,1,1)</f>
        <v>41088.727037037039</v>
      </c>
      <c r="K1184">
        <v>1339694816</v>
      </c>
      <c r="L1184" s="9">
        <f>(((K1184/60)/60)/24)+DATE(1970,1,1)</f>
        <v>41074.727037037039</v>
      </c>
      <c r="M1184" t="b">
        <v>0</v>
      </c>
      <c r="N1184">
        <v>7</v>
      </c>
      <c r="O1184" t="b">
        <v>1</v>
      </c>
      <c r="P1184" t="s">
        <v>8276</v>
      </c>
      <c r="Q1184">
        <f>D1184/E1184*100</f>
        <v>98.76543209876543</v>
      </c>
      <c r="R1184">
        <f>E1184/N1184</f>
        <v>115.71428571428571</v>
      </c>
      <c r="S1184" t="str">
        <f>LEFT(P1184,FIND("/",P1184)-1)</f>
        <v>music</v>
      </c>
      <c r="T1184" t="str">
        <f>RIGHT(P1184,LEN(P1184)-FIND("/",P1184))</f>
        <v>rock</v>
      </c>
    </row>
    <row r="1185" spans="1:20" ht="29.5" hidden="1" x14ac:dyDescent="0.7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 s="9">
        <f>(((I1185/60)/60)/24)+DATE(1970,1,1)</f>
        <v>41446.146944444445</v>
      </c>
      <c r="K1185">
        <v>1369193496</v>
      </c>
      <c r="L1185" s="9">
        <f>(((K1185/60)/60)/24)+DATE(1970,1,1)</f>
        <v>41416.146944444445</v>
      </c>
      <c r="M1185" t="b">
        <v>1</v>
      </c>
      <c r="N1185">
        <v>211</v>
      </c>
      <c r="O1185" t="b">
        <v>1</v>
      </c>
      <c r="P1185" t="s">
        <v>8279</v>
      </c>
      <c r="Q1185">
        <f>D1185/E1185*100</f>
        <v>74.847834352760827</v>
      </c>
      <c r="R1185">
        <f>E1185/N1185</f>
        <v>31.659810426540286</v>
      </c>
      <c r="S1185" t="str">
        <f>LEFT(P1185,FIND("/",P1185)-1)</f>
        <v>music</v>
      </c>
      <c r="T1185" t="str">
        <f>RIGHT(P1185,LEN(P1185)-FIND("/",P1185))</f>
        <v>indie rock</v>
      </c>
    </row>
    <row r="1186" spans="1:20" ht="44.25" hidden="1" x14ac:dyDescent="0.7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 s="9">
        <f>(((I1186/60)/60)/24)+DATE(1970,1,1)</f>
        <v>41639.291666666664</v>
      </c>
      <c r="K1186">
        <v>1385585434</v>
      </c>
      <c r="L1186" s="9">
        <f>(((K1186/60)/60)/24)+DATE(1970,1,1)</f>
        <v>41605.868449074071</v>
      </c>
      <c r="M1186" t="b">
        <v>1</v>
      </c>
      <c r="N1186">
        <v>85</v>
      </c>
      <c r="O1186" t="b">
        <v>1</v>
      </c>
      <c r="P1186" t="s">
        <v>8279</v>
      </c>
      <c r="Q1186">
        <f>D1186/E1186*100</f>
        <v>58.598726114649679</v>
      </c>
      <c r="R1186">
        <f>E1186/N1186</f>
        <v>46.176470588235297</v>
      </c>
      <c r="S1186" t="str">
        <f>LEFT(P1186,FIND("/",P1186)-1)</f>
        <v>music</v>
      </c>
      <c r="T1186" t="str">
        <f>RIGHT(P1186,LEN(P1186)-FIND("/",P1186))</f>
        <v>indie rock</v>
      </c>
    </row>
    <row r="1187" spans="1:20" ht="59" hidden="1" x14ac:dyDescent="0.7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 s="9">
        <f>(((I1187/60)/60)/24)+DATE(1970,1,1)</f>
        <v>40890.152731481481</v>
      </c>
      <c r="K1187">
        <v>1320287996</v>
      </c>
      <c r="L1187" s="9">
        <f>(((K1187/60)/60)/24)+DATE(1970,1,1)</f>
        <v>40850.111064814817</v>
      </c>
      <c r="M1187" t="b">
        <v>1</v>
      </c>
      <c r="N1187">
        <v>103</v>
      </c>
      <c r="O1187" t="b">
        <v>1</v>
      </c>
      <c r="P1187" t="s">
        <v>8279</v>
      </c>
      <c r="Q1187">
        <f>D1187/E1187*100</f>
        <v>91.442537934476107</v>
      </c>
      <c r="R1187">
        <f>E1187/N1187</f>
        <v>68.481650485436887</v>
      </c>
      <c r="S1187" t="str">
        <f>LEFT(P1187,FIND("/",P1187)-1)</f>
        <v>music</v>
      </c>
      <c r="T1187" t="str">
        <f>RIGHT(P1187,LEN(P1187)-FIND("/",P1187))</f>
        <v>indie rock</v>
      </c>
    </row>
    <row r="1188" spans="1:20" ht="44.25" hidden="1" x14ac:dyDescent="0.7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 s="9">
        <f>(((I1188/60)/60)/24)+DATE(1970,1,1)</f>
        <v>40544.207638888889</v>
      </c>
      <c r="K1188">
        <v>1290281691</v>
      </c>
      <c r="L1188" s="9">
        <f>(((K1188/60)/60)/24)+DATE(1970,1,1)</f>
        <v>40502.815868055557</v>
      </c>
      <c r="M1188" t="b">
        <v>1</v>
      </c>
      <c r="N1188">
        <v>113</v>
      </c>
      <c r="O1188" t="b">
        <v>1</v>
      </c>
      <c r="P1188" t="s">
        <v>8279</v>
      </c>
      <c r="Q1188">
        <f>D1188/E1188*100</f>
        <v>99.304537224305761</v>
      </c>
      <c r="R1188">
        <f>E1188/N1188</f>
        <v>53.469203539823013</v>
      </c>
      <c r="S1188" t="str">
        <f>LEFT(P1188,FIND("/",P1188)-1)</f>
        <v>music</v>
      </c>
      <c r="T1188" t="str">
        <f>RIGHT(P1188,LEN(P1188)-FIND("/",P1188))</f>
        <v>indie rock</v>
      </c>
    </row>
    <row r="1189" spans="1:20" ht="44.25" hidden="1" x14ac:dyDescent="0.7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 s="9">
        <f>(((I1189/60)/60)/24)+DATE(1970,1,1)</f>
        <v>41859.75</v>
      </c>
      <c r="K1189">
        <v>1405356072</v>
      </c>
      <c r="L1189" s="9">
        <f>(((K1189/60)/60)/24)+DATE(1970,1,1)</f>
        <v>41834.695277777777</v>
      </c>
      <c r="M1189" t="b">
        <v>1</v>
      </c>
      <c r="N1189">
        <v>167</v>
      </c>
      <c r="O1189" t="b">
        <v>1</v>
      </c>
      <c r="P1189" t="s">
        <v>8279</v>
      </c>
      <c r="Q1189">
        <f>D1189/E1189*100</f>
        <v>98.787113769826036</v>
      </c>
      <c r="R1189">
        <f>E1189/N1189</f>
        <v>109.10778443113773</v>
      </c>
      <c r="S1189" t="str">
        <f>LEFT(P1189,FIND("/",P1189)-1)</f>
        <v>music</v>
      </c>
      <c r="T1189" t="str">
        <f>RIGHT(P1189,LEN(P1189)-FIND("/",P1189))</f>
        <v>indie rock</v>
      </c>
    </row>
    <row r="1190" spans="1:20" ht="44.25" hidden="1" x14ac:dyDescent="0.7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 s="9">
        <f>(((I1190/60)/60)/24)+DATE(1970,1,1)</f>
        <v>40978.16815972222</v>
      </c>
      <c r="K1190">
        <v>1328760129</v>
      </c>
      <c r="L1190" s="9">
        <f>(((K1190/60)/60)/24)+DATE(1970,1,1)</f>
        <v>40948.16815972222</v>
      </c>
      <c r="M1190" t="b">
        <v>1</v>
      </c>
      <c r="N1190">
        <v>73</v>
      </c>
      <c r="O1190" t="b">
        <v>1</v>
      </c>
      <c r="P1190" t="s">
        <v>8279</v>
      </c>
      <c r="Q1190">
        <f>D1190/E1190*100</f>
        <v>93.669293867337515</v>
      </c>
      <c r="R1190">
        <f>E1190/N1190</f>
        <v>51.185616438356163</v>
      </c>
      <c r="S1190" t="str">
        <f>LEFT(P1190,FIND("/",P1190)-1)</f>
        <v>music</v>
      </c>
      <c r="T1190" t="str">
        <f>RIGHT(P1190,LEN(P1190)-FIND("/",P1190))</f>
        <v>indie rock</v>
      </c>
    </row>
    <row r="1191" spans="1:20" ht="44.25" hidden="1" x14ac:dyDescent="0.7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 s="9">
        <f>(((I1191/60)/60)/24)+DATE(1970,1,1)</f>
        <v>41034.802407407406</v>
      </c>
      <c r="K1191">
        <v>1333653333</v>
      </c>
      <c r="L1191" s="9">
        <f>(((K1191/60)/60)/24)+DATE(1970,1,1)</f>
        <v>41004.802465277775</v>
      </c>
      <c r="M1191" t="b">
        <v>1</v>
      </c>
      <c r="N1191">
        <v>75</v>
      </c>
      <c r="O1191" t="b">
        <v>1</v>
      </c>
      <c r="P1191" t="s">
        <v>8279</v>
      </c>
      <c r="Q1191">
        <f>D1191/E1191*100</f>
        <v>93.757815259204108</v>
      </c>
      <c r="R1191">
        <f>E1191/N1191</f>
        <v>27.936800000000002</v>
      </c>
      <c r="S1191" t="str">
        <f>LEFT(P1191,FIND("/",P1191)-1)</f>
        <v>music</v>
      </c>
      <c r="T1191" t="str">
        <f>RIGHT(P1191,LEN(P1191)-FIND("/",P1191))</f>
        <v>indie rock</v>
      </c>
    </row>
    <row r="1192" spans="1:20" ht="44.25" hidden="1" x14ac:dyDescent="0.7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 s="9">
        <f>(((I1192/60)/60)/24)+DATE(1970,1,1)</f>
        <v>41880.041666666664</v>
      </c>
      <c r="K1192">
        <v>1406847996</v>
      </c>
      <c r="L1192" s="9">
        <f>(((K1192/60)/60)/24)+DATE(1970,1,1)</f>
        <v>41851.962916666671</v>
      </c>
      <c r="M1192" t="b">
        <v>1</v>
      </c>
      <c r="N1192">
        <v>614</v>
      </c>
      <c r="O1192" t="b">
        <v>1</v>
      </c>
      <c r="P1192" t="s">
        <v>8279</v>
      </c>
      <c r="Q1192">
        <f>D1192/E1192*100</f>
        <v>98.710622111850583</v>
      </c>
      <c r="R1192">
        <f>E1192/N1192</f>
        <v>82.496921824104234</v>
      </c>
      <c r="S1192" t="str">
        <f>LEFT(P1192,FIND("/",P1192)-1)</f>
        <v>music</v>
      </c>
      <c r="T1192" t="str">
        <f>RIGHT(P1192,LEN(P1192)-FIND("/",P1192))</f>
        <v>indie rock</v>
      </c>
    </row>
    <row r="1193" spans="1:20" ht="44.25" hidden="1" x14ac:dyDescent="0.7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 s="9">
        <f>(((I1193/60)/60)/24)+DATE(1970,1,1)</f>
        <v>41342.987696759257</v>
      </c>
      <c r="K1193">
        <v>1359848537</v>
      </c>
      <c r="L1193" s="9">
        <f>(((K1193/60)/60)/24)+DATE(1970,1,1)</f>
        <v>41307.987696759257</v>
      </c>
      <c r="M1193" t="b">
        <v>1</v>
      </c>
      <c r="N1193">
        <v>107</v>
      </c>
      <c r="O1193" t="b">
        <v>1</v>
      </c>
      <c r="P1193" t="s">
        <v>8279</v>
      </c>
      <c r="Q1193">
        <f>D1193/E1193*100</f>
        <v>93.743115739937849</v>
      </c>
      <c r="R1193">
        <f>E1193/N1193</f>
        <v>59.817476635514019</v>
      </c>
      <c r="S1193" t="str">
        <f>LEFT(P1193,FIND("/",P1193)-1)</f>
        <v>music</v>
      </c>
      <c r="T1193" t="str">
        <f>RIGHT(P1193,LEN(P1193)-FIND("/",P1193))</f>
        <v>indie rock</v>
      </c>
    </row>
    <row r="1194" spans="1:20" ht="59" hidden="1" x14ac:dyDescent="0.7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 s="9">
        <f>(((I1194/60)/60)/24)+DATE(1970,1,1)</f>
        <v>41354.752488425926</v>
      </c>
      <c r="K1194">
        <v>1361300615</v>
      </c>
      <c r="L1194" s="9">
        <f>(((K1194/60)/60)/24)+DATE(1970,1,1)</f>
        <v>41324.79415509259</v>
      </c>
      <c r="M1194" t="b">
        <v>1</v>
      </c>
      <c r="N1194">
        <v>1224</v>
      </c>
      <c r="O1194" t="b">
        <v>1</v>
      </c>
      <c r="P1194" t="s">
        <v>8279</v>
      </c>
      <c r="Q1194">
        <f>D1194/E1194*100</f>
        <v>23.318732025669259</v>
      </c>
      <c r="R1194">
        <f>E1194/N1194</f>
        <v>64.816470588235291</v>
      </c>
      <c r="S1194" t="str">
        <f>LEFT(P1194,FIND("/",P1194)-1)</f>
        <v>music</v>
      </c>
      <c r="T1194" t="str">
        <f>RIGHT(P1194,LEN(P1194)-FIND("/",P1194))</f>
        <v>indie rock</v>
      </c>
    </row>
    <row r="1195" spans="1:20" ht="44.25" hidden="1" x14ac:dyDescent="0.7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 s="9">
        <f>(((I1195/60)/60)/24)+DATE(1970,1,1)</f>
        <v>41766.004502314812</v>
      </c>
      <c r="K1195">
        <v>1396829189</v>
      </c>
      <c r="L1195" s="9">
        <f>(((K1195/60)/60)/24)+DATE(1970,1,1)</f>
        <v>41736.004502314812</v>
      </c>
      <c r="M1195" t="b">
        <v>1</v>
      </c>
      <c r="N1195">
        <v>104</v>
      </c>
      <c r="O1195" t="b">
        <v>1</v>
      </c>
      <c r="P1195" t="s">
        <v>8279</v>
      </c>
      <c r="Q1195">
        <f>D1195/E1195*100</f>
        <v>96.051227321238002</v>
      </c>
      <c r="R1195">
        <f>E1195/N1195</f>
        <v>90.09615384615384</v>
      </c>
      <c r="S1195" t="str">
        <f>LEFT(P1195,FIND("/",P1195)-1)</f>
        <v>music</v>
      </c>
      <c r="T1195" t="str">
        <f>RIGHT(P1195,LEN(P1195)-FIND("/",P1195))</f>
        <v>indie rock</v>
      </c>
    </row>
    <row r="1196" spans="1:20" ht="44.25" hidden="1" x14ac:dyDescent="0.7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 s="9">
        <f>(((I1196/60)/60)/24)+DATE(1970,1,1)</f>
        <v>41747.958333333336</v>
      </c>
      <c r="K1196">
        <v>1395155478</v>
      </c>
      <c r="L1196" s="9">
        <f>(((K1196/60)/60)/24)+DATE(1970,1,1)</f>
        <v>41716.632847222223</v>
      </c>
      <c r="M1196" t="b">
        <v>1</v>
      </c>
      <c r="N1196">
        <v>79</v>
      </c>
      <c r="O1196" t="b">
        <v>1</v>
      </c>
      <c r="P1196" t="s">
        <v>8279</v>
      </c>
      <c r="Q1196">
        <f>D1196/E1196*100</f>
        <v>92.707045735475901</v>
      </c>
      <c r="R1196">
        <f>E1196/N1196</f>
        <v>40.962025316455694</v>
      </c>
      <c r="S1196" t="str">
        <f>LEFT(P1196,FIND("/",P1196)-1)</f>
        <v>music</v>
      </c>
      <c r="T1196" t="str">
        <f>RIGHT(P1196,LEN(P1196)-FIND("/",P1196))</f>
        <v>indie rock</v>
      </c>
    </row>
    <row r="1197" spans="1:20" ht="29.5" hidden="1" x14ac:dyDescent="0.7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 s="9">
        <f>(((I1197/60)/60)/24)+DATE(1970,1,1)</f>
        <v>41032.958634259259</v>
      </c>
      <c r="K1197">
        <v>1333494026</v>
      </c>
      <c r="L1197" s="9">
        <f>(((K1197/60)/60)/24)+DATE(1970,1,1)</f>
        <v>41002.958634259259</v>
      </c>
      <c r="M1197" t="b">
        <v>1</v>
      </c>
      <c r="N1197">
        <v>157</v>
      </c>
      <c r="O1197" t="b">
        <v>1</v>
      </c>
      <c r="P1197" t="s">
        <v>8279</v>
      </c>
      <c r="Q1197">
        <f>D1197/E1197*100</f>
        <v>56.869752343602485</v>
      </c>
      <c r="R1197">
        <f>E1197/N1197</f>
        <v>56.000127388535034</v>
      </c>
      <c r="S1197" t="str">
        <f>LEFT(P1197,FIND("/",P1197)-1)</f>
        <v>music</v>
      </c>
      <c r="T1197" t="str">
        <f>RIGHT(P1197,LEN(P1197)-FIND("/",P1197))</f>
        <v>indie rock</v>
      </c>
    </row>
    <row r="1198" spans="1:20" ht="44.25" hidden="1" x14ac:dyDescent="0.7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 s="9">
        <f>(((I1198/60)/60)/24)+DATE(1970,1,1)</f>
        <v>41067.551585648151</v>
      </c>
      <c r="K1198">
        <v>1336482857</v>
      </c>
      <c r="L1198" s="9">
        <f>(((K1198/60)/60)/24)+DATE(1970,1,1)</f>
        <v>41037.551585648151</v>
      </c>
      <c r="M1198" t="b">
        <v>1</v>
      </c>
      <c r="N1198">
        <v>50</v>
      </c>
      <c r="O1198" t="b">
        <v>1</v>
      </c>
      <c r="P1198" t="s">
        <v>8279</v>
      </c>
      <c r="Q1198">
        <f>D1198/E1198*100</f>
        <v>63.706440721156909</v>
      </c>
      <c r="R1198">
        <f>E1198/N1198</f>
        <v>37.672800000000002</v>
      </c>
      <c r="S1198" t="str">
        <f>LEFT(P1198,FIND("/",P1198)-1)</f>
        <v>music</v>
      </c>
      <c r="T1198" t="str">
        <f>RIGHT(P1198,LEN(P1198)-FIND("/",P1198))</f>
        <v>indie rock</v>
      </c>
    </row>
    <row r="1199" spans="1:20" ht="44.25" hidden="1" x14ac:dyDescent="0.7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 s="9">
        <f>(((I1199/60)/60)/24)+DATE(1970,1,1)</f>
        <v>41034.72619212963</v>
      </c>
      <c r="K1199">
        <v>1333646743</v>
      </c>
      <c r="L1199" s="9">
        <f>(((K1199/60)/60)/24)+DATE(1970,1,1)</f>
        <v>41004.72619212963</v>
      </c>
      <c r="M1199" t="b">
        <v>1</v>
      </c>
      <c r="N1199">
        <v>64</v>
      </c>
      <c r="O1199" t="b">
        <v>1</v>
      </c>
      <c r="P1199" t="s">
        <v>8279</v>
      </c>
      <c r="Q1199">
        <f>D1199/E1199*100</f>
        <v>97.465886939571149</v>
      </c>
      <c r="R1199">
        <f>E1199/N1199</f>
        <v>40.078125</v>
      </c>
      <c r="S1199" t="str">
        <f>LEFT(P1199,FIND("/",P1199)-1)</f>
        <v>music</v>
      </c>
      <c r="T1199" t="str">
        <f>RIGHT(P1199,LEN(P1199)-FIND("/",P1199))</f>
        <v>indie rock</v>
      </c>
    </row>
    <row r="1200" spans="1:20" ht="59" hidden="1" x14ac:dyDescent="0.7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 s="9">
        <f>(((I1200/60)/60)/24)+DATE(1970,1,1)</f>
        <v>40156.76666666667</v>
      </c>
      <c r="K1200">
        <v>1253726650</v>
      </c>
      <c r="L1200" s="9">
        <f>(((K1200/60)/60)/24)+DATE(1970,1,1)</f>
        <v>40079.725115740745</v>
      </c>
      <c r="M1200" t="b">
        <v>1</v>
      </c>
      <c r="N1200">
        <v>200</v>
      </c>
      <c r="O1200" t="b">
        <v>1</v>
      </c>
      <c r="P1200" t="s">
        <v>8279</v>
      </c>
      <c r="Q1200">
        <f>D1200/E1200*100</f>
        <v>96.114414599138826</v>
      </c>
      <c r="R1200">
        <f>E1200/N1200</f>
        <v>78.031999999999996</v>
      </c>
      <c r="S1200" t="str">
        <f>LEFT(P1200,FIND("/",P1200)-1)</f>
        <v>music</v>
      </c>
      <c r="T1200" t="str">
        <f>RIGHT(P1200,LEN(P1200)-FIND("/",P1200))</f>
        <v>indie rock</v>
      </c>
    </row>
    <row r="1201" spans="1:20" ht="44.25" hidden="1" x14ac:dyDescent="0.7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 s="9">
        <f>(((I1201/60)/60)/24)+DATE(1970,1,1)</f>
        <v>40224.208333333336</v>
      </c>
      <c r="K1201">
        <v>1263474049</v>
      </c>
      <c r="L1201" s="9">
        <f>(((K1201/60)/60)/24)+DATE(1970,1,1)</f>
        <v>40192.542233796295</v>
      </c>
      <c r="M1201" t="b">
        <v>1</v>
      </c>
      <c r="N1201">
        <v>22</v>
      </c>
      <c r="O1201" t="b">
        <v>1</v>
      </c>
      <c r="P1201" t="s">
        <v>8279</v>
      </c>
      <c r="Q1201">
        <f>D1201/E1201*100</f>
        <v>96.15384615384616</v>
      </c>
      <c r="R1201">
        <f>E1201/N1201</f>
        <v>18.90909090909091</v>
      </c>
      <c r="S1201" t="str">
        <f>LEFT(P1201,FIND("/",P1201)-1)</f>
        <v>music</v>
      </c>
      <c r="T1201" t="str">
        <f>RIGHT(P1201,LEN(P1201)-FIND("/",P1201))</f>
        <v>indie rock</v>
      </c>
    </row>
    <row r="1202" spans="1:20" ht="59" hidden="1" x14ac:dyDescent="0.7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 s="9">
        <f>(((I1202/60)/60)/24)+DATE(1970,1,1)</f>
        <v>40082.165972222225</v>
      </c>
      <c r="K1202">
        <v>1251214014</v>
      </c>
      <c r="L1202" s="9">
        <f>(((K1202/60)/60)/24)+DATE(1970,1,1)</f>
        <v>40050.643680555557</v>
      </c>
      <c r="M1202" t="b">
        <v>1</v>
      </c>
      <c r="N1202">
        <v>163</v>
      </c>
      <c r="O1202" t="b">
        <v>1</v>
      </c>
      <c r="P1202" t="s">
        <v>8279</v>
      </c>
      <c r="Q1202">
        <f>D1202/E1202*100</f>
        <v>82.603667602841568</v>
      </c>
      <c r="R1202">
        <f>E1202/N1202</f>
        <v>37.134969325153371</v>
      </c>
      <c r="S1202" t="str">
        <f>LEFT(P1202,FIND("/",P1202)-1)</f>
        <v>music</v>
      </c>
      <c r="T1202" t="str">
        <f>RIGHT(P1202,LEN(P1202)-FIND("/",P1202))</f>
        <v>indie rock</v>
      </c>
    </row>
    <row r="1203" spans="1:20" ht="44.25" hidden="1" x14ac:dyDescent="0.7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 s="9">
        <f>(((I1203/60)/60)/24)+DATE(1970,1,1)</f>
        <v>41623.082002314812</v>
      </c>
      <c r="K1203">
        <v>1384480685</v>
      </c>
      <c r="L1203" s="9">
        <f>(((K1203/60)/60)/24)+DATE(1970,1,1)</f>
        <v>41593.082002314812</v>
      </c>
      <c r="M1203" t="b">
        <v>1</v>
      </c>
      <c r="N1203">
        <v>77</v>
      </c>
      <c r="O1203" t="b">
        <v>1</v>
      </c>
      <c r="P1203" t="s">
        <v>8279</v>
      </c>
      <c r="Q1203">
        <f>D1203/E1203*100</f>
        <v>92.850510677808728</v>
      </c>
      <c r="R1203">
        <f>E1203/N1203</f>
        <v>41.961038961038959</v>
      </c>
      <c r="S1203" t="str">
        <f>LEFT(P1203,FIND("/",P1203)-1)</f>
        <v>music</v>
      </c>
      <c r="T1203" t="str">
        <f>RIGHT(P1203,LEN(P1203)-FIND("/",P1203))</f>
        <v>indie rock</v>
      </c>
    </row>
    <row r="1204" spans="1:20" ht="59" hidden="1" x14ac:dyDescent="0.7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 s="9">
        <f>(((I1204/60)/60)/24)+DATE(1970,1,1)</f>
        <v>41731.775462962964</v>
      </c>
      <c r="K1204">
        <v>1393443400</v>
      </c>
      <c r="L1204" s="9">
        <f>(((K1204/60)/60)/24)+DATE(1970,1,1)</f>
        <v>41696.817129629628</v>
      </c>
      <c r="M1204" t="b">
        <v>1</v>
      </c>
      <c r="N1204">
        <v>89</v>
      </c>
      <c r="O1204" t="b">
        <v>1</v>
      </c>
      <c r="P1204" t="s">
        <v>8279</v>
      </c>
      <c r="Q1204">
        <f>D1204/E1204*100</f>
        <v>92.030185900975525</v>
      </c>
      <c r="R1204">
        <f>E1204/N1204</f>
        <v>61.044943820224717</v>
      </c>
      <c r="S1204" t="str">
        <f>LEFT(P1204,FIND("/",P1204)-1)</f>
        <v>music</v>
      </c>
      <c r="T1204" t="str">
        <f>RIGHT(P1204,LEN(P1204)-FIND("/",P1204))</f>
        <v>indie rock</v>
      </c>
    </row>
    <row r="1205" spans="1:20" ht="29.5" hidden="1" x14ac:dyDescent="0.7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 s="9">
        <f>(((I1205/60)/60)/24)+DATE(1970,1,1)</f>
        <v>41877.917129629634</v>
      </c>
      <c r="K1205">
        <v>1406066440</v>
      </c>
      <c r="L1205" s="9">
        <f>(((K1205/60)/60)/24)+DATE(1970,1,1)</f>
        <v>41842.917129629634</v>
      </c>
      <c r="M1205" t="b">
        <v>1</v>
      </c>
      <c r="N1205">
        <v>3355</v>
      </c>
      <c r="O1205" t="b">
        <v>1</v>
      </c>
      <c r="P1205" t="s">
        <v>8298</v>
      </c>
      <c r="Q1205">
        <f>D1205/E1205*100</f>
        <v>19.007998620127918</v>
      </c>
      <c r="R1205">
        <f>E1205/N1205</f>
        <v>54.883162444113267</v>
      </c>
      <c r="S1205" t="str">
        <f>LEFT(P1205,FIND("/",P1205)-1)</f>
        <v>food</v>
      </c>
      <c r="T1205" t="str">
        <f>RIGHT(P1205,LEN(P1205)-FIND("/",P1205))</f>
        <v>small batch</v>
      </c>
    </row>
    <row r="1206" spans="1:20" ht="59" hidden="1" x14ac:dyDescent="0.7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 s="9">
        <f>(((I1206/60)/60)/24)+DATE(1970,1,1)</f>
        <v>42169.781678240746</v>
      </c>
      <c r="K1206">
        <v>1431715537</v>
      </c>
      <c r="L1206" s="9">
        <f>(((K1206/60)/60)/24)+DATE(1970,1,1)</f>
        <v>42139.781678240746</v>
      </c>
      <c r="M1206" t="b">
        <v>1</v>
      </c>
      <c r="N1206">
        <v>537</v>
      </c>
      <c r="O1206" t="b">
        <v>1</v>
      </c>
      <c r="P1206" t="s">
        <v>8298</v>
      </c>
      <c r="Q1206">
        <f>D1206/E1206*100</f>
        <v>39.300451955197488</v>
      </c>
      <c r="R1206">
        <f>E1206/N1206</f>
        <v>47.383612662942269</v>
      </c>
      <c r="S1206" t="str">
        <f>LEFT(P1206,FIND("/",P1206)-1)</f>
        <v>food</v>
      </c>
      <c r="T1206" t="str">
        <f>RIGHT(P1206,LEN(P1206)-FIND("/",P1206))</f>
        <v>small batch</v>
      </c>
    </row>
    <row r="1207" spans="1:20" ht="44.25" hidden="1" x14ac:dyDescent="0.7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 s="9">
        <f>(((I1207/60)/60)/24)+DATE(1970,1,1)</f>
        <v>41837.624374999999</v>
      </c>
      <c r="K1207">
        <v>1403017146</v>
      </c>
      <c r="L1207" s="9">
        <f>(((K1207/60)/60)/24)+DATE(1970,1,1)</f>
        <v>41807.624374999999</v>
      </c>
      <c r="M1207" t="b">
        <v>1</v>
      </c>
      <c r="N1207">
        <v>125</v>
      </c>
      <c r="O1207" t="b">
        <v>1</v>
      </c>
      <c r="P1207" t="s">
        <v>8298</v>
      </c>
      <c r="Q1207">
        <f>D1207/E1207*100</f>
        <v>94.410876132930511</v>
      </c>
      <c r="R1207">
        <f>E1207/N1207</f>
        <v>211.84</v>
      </c>
      <c r="S1207" t="str">
        <f>LEFT(P1207,FIND("/",P1207)-1)</f>
        <v>food</v>
      </c>
      <c r="T1207" t="str">
        <f>RIGHT(P1207,LEN(P1207)-FIND("/",P1207))</f>
        <v>small batch</v>
      </c>
    </row>
    <row r="1208" spans="1:20" ht="59" hidden="1" x14ac:dyDescent="0.7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 s="9">
        <f>(((I1208/60)/60)/24)+DATE(1970,1,1)</f>
        <v>42363</v>
      </c>
      <c r="K1208">
        <v>1448400943</v>
      </c>
      <c r="L1208" s="9">
        <f>(((K1208/60)/60)/24)+DATE(1970,1,1)</f>
        <v>42332.89980324074</v>
      </c>
      <c r="M1208" t="b">
        <v>1</v>
      </c>
      <c r="N1208">
        <v>163</v>
      </c>
      <c r="O1208" t="b">
        <v>1</v>
      </c>
      <c r="P1208" t="s">
        <v>8298</v>
      </c>
      <c r="Q1208">
        <f>D1208/E1208*100</f>
        <v>97.634456594510155</v>
      </c>
      <c r="R1208">
        <f>E1208/N1208</f>
        <v>219.92638036809817</v>
      </c>
      <c r="S1208" t="str">
        <f>LEFT(P1208,FIND("/",P1208)-1)</f>
        <v>food</v>
      </c>
      <c r="T1208" t="str">
        <f>RIGHT(P1208,LEN(P1208)-FIND("/",P1208))</f>
        <v>small batch</v>
      </c>
    </row>
    <row r="1209" spans="1:20" ht="44.25" hidden="1" x14ac:dyDescent="0.7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 s="9">
        <f>(((I1209/60)/60)/24)+DATE(1970,1,1)</f>
        <v>41869.005671296298</v>
      </c>
      <c r="K1209">
        <v>1405728490</v>
      </c>
      <c r="L1209" s="9">
        <f>(((K1209/60)/60)/24)+DATE(1970,1,1)</f>
        <v>41839.005671296298</v>
      </c>
      <c r="M1209" t="b">
        <v>1</v>
      </c>
      <c r="N1209">
        <v>283</v>
      </c>
      <c r="O1209" t="b">
        <v>1</v>
      </c>
      <c r="P1209" t="s">
        <v>8298</v>
      </c>
      <c r="Q1209">
        <f>D1209/E1209*100</f>
        <v>69.293466492278114</v>
      </c>
      <c r="R1209">
        <f>E1209/N1209</f>
        <v>40.795406360424032</v>
      </c>
      <c r="S1209" t="str">
        <f>LEFT(P1209,FIND("/",P1209)-1)</f>
        <v>food</v>
      </c>
      <c r="T1209" t="str">
        <f>RIGHT(P1209,LEN(P1209)-FIND("/",P1209))</f>
        <v>small batch</v>
      </c>
    </row>
    <row r="1210" spans="1:20" ht="44.25" hidden="1" x14ac:dyDescent="0.7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 s="9">
        <f>(((I1210/60)/60)/24)+DATE(1970,1,1)</f>
        <v>42041.628136574072</v>
      </c>
      <c r="K1210">
        <v>1420643071</v>
      </c>
      <c r="L1210" s="9">
        <f>(((K1210/60)/60)/24)+DATE(1970,1,1)</f>
        <v>42011.628136574072</v>
      </c>
      <c r="M1210" t="b">
        <v>1</v>
      </c>
      <c r="N1210">
        <v>352</v>
      </c>
      <c r="O1210" t="b">
        <v>1</v>
      </c>
      <c r="P1210" t="s">
        <v>8298</v>
      </c>
      <c r="Q1210">
        <f>D1210/E1210*100</f>
        <v>94.066297926778802</v>
      </c>
      <c r="R1210">
        <f>E1210/N1210</f>
        <v>75.502840909090907</v>
      </c>
      <c r="S1210" t="str">
        <f>LEFT(P1210,FIND("/",P1210)-1)</f>
        <v>food</v>
      </c>
      <c r="T1210" t="str">
        <f>RIGHT(P1210,LEN(P1210)-FIND("/",P1210))</f>
        <v>small batch</v>
      </c>
    </row>
    <row r="1211" spans="1:20" ht="44.25" hidden="1" x14ac:dyDescent="0.7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 s="9">
        <f>(((I1211/60)/60)/24)+DATE(1970,1,1)</f>
        <v>41788.743055555555</v>
      </c>
      <c r="K1211">
        <v>1399563390</v>
      </c>
      <c r="L1211" s="9">
        <f>(((K1211/60)/60)/24)+DATE(1970,1,1)</f>
        <v>41767.650347222225</v>
      </c>
      <c r="M1211" t="b">
        <v>1</v>
      </c>
      <c r="N1211">
        <v>94</v>
      </c>
      <c r="O1211" t="b">
        <v>1</v>
      </c>
      <c r="P1211" t="s">
        <v>8298</v>
      </c>
      <c r="Q1211">
        <f>D1211/E1211*100</f>
        <v>47.132757266300082</v>
      </c>
      <c r="R1211">
        <f>E1211/N1211</f>
        <v>13.542553191489361</v>
      </c>
      <c r="S1211" t="str">
        <f>LEFT(P1211,FIND("/",P1211)-1)</f>
        <v>food</v>
      </c>
      <c r="T1211" t="str">
        <f>RIGHT(P1211,LEN(P1211)-FIND("/",P1211))</f>
        <v>small batch</v>
      </c>
    </row>
    <row r="1212" spans="1:20" ht="44.25" hidden="1" x14ac:dyDescent="0.7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 s="9">
        <f>(((I1212/60)/60)/24)+DATE(1970,1,1)</f>
        <v>41948.731944444444</v>
      </c>
      <c r="K1212">
        <v>1412611498</v>
      </c>
      <c r="L1212" s="9">
        <f>(((K1212/60)/60)/24)+DATE(1970,1,1)</f>
        <v>41918.670115740737</v>
      </c>
      <c r="M1212" t="b">
        <v>1</v>
      </c>
      <c r="N1212">
        <v>67</v>
      </c>
      <c r="O1212" t="b">
        <v>1</v>
      </c>
      <c r="P1212" t="s">
        <v>8298</v>
      </c>
      <c r="Q1212">
        <f>D1212/E1212*100</f>
        <v>98.087297694948504</v>
      </c>
      <c r="R1212">
        <f>E1212/N1212</f>
        <v>60.865671641791046</v>
      </c>
      <c r="S1212" t="str">
        <f>LEFT(P1212,FIND("/",P1212)-1)</f>
        <v>food</v>
      </c>
      <c r="T1212" t="str">
        <f>RIGHT(P1212,LEN(P1212)-FIND("/",P1212))</f>
        <v>small batch</v>
      </c>
    </row>
    <row r="1213" spans="1:20" ht="44.25" hidden="1" x14ac:dyDescent="0.7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 s="9">
        <f>(((I1213/60)/60)/24)+DATE(1970,1,1)</f>
        <v>41801.572256944448</v>
      </c>
      <c r="K1213">
        <v>1399902243</v>
      </c>
      <c r="L1213" s="9">
        <f>(((K1213/60)/60)/24)+DATE(1970,1,1)</f>
        <v>41771.572256944448</v>
      </c>
      <c r="M1213" t="b">
        <v>1</v>
      </c>
      <c r="N1213">
        <v>221</v>
      </c>
      <c r="O1213" t="b">
        <v>1</v>
      </c>
      <c r="P1213" t="s">
        <v>8298</v>
      </c>
      <c r="Q1213">
        <f>D1213/E1213*100</f>
        <v>97.778473091364205</v>
      </c>
      <c r="R1213">
        <f>E1213/N1213</f>
        <v>115.69230769230769</v>
      </c>
      <c r="S1213" t="str">
        <f>LEFT(P1213,FIND("/",P1213)-1)</f>
        <v>food</v>
      </c>
      <c r="T1213" t="str">
        <f>RIGHT(P1213,LEN(P1213)-FIND("/",P1213))</f>
        <v>small batch</v>
      </c>
    </row>
    <row r="1214" spans="1:20" ht="44.25" hidden="1" x14ac:dyDescent="0.7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 s="9">
        <f>(((I1214/60)/60)/24)+DATE(1970,1,1)</f>
        <v>41706.924710648149</v>
      </c>
      <c r="K1214">
        <v>1390860695</v>
      </c>
      <c r="L1214" s="9">
        <f>(((K1214/60)/60)/24)+DATE(1970,1,1)</f>
        <v>41666.924710648149</v>
      </c>
      <c r="M1214" t="b">
        <v>1</v>
      </c>
      <c r="N1214">
        <v>2165</v>
      </c>
      <c r="O1214" t="b">
        <v>1</v>
      </c>
      <c r="P1214" t="s">
        <v>8298</v>
      </c>
      <c r="Q1214">
        <f>D1214/E1214*100</f>
        <v>19.203715995860062</v>
      </c>
      <c r="R1214">
        <f>E1214/N1214</f>
        <v>48.104623556581984</v>
      </c>
      <c r="S1214" t="str">
        <f>LEFT(P1214,FIND("/",P1214)-1)</f>
        <v>food</v>
      </c>
      <c r="T1214" t="str">
        <f>RIGHT(P1214,LEN(P1214)-FIND("/",P1214))</f>
        <v>small batch</v>
      </c>
    </row>
    <row r="1215" spans="1:20" ht="29.5" hidden="1" x14ac:dyDescent="0.7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 s="9">
        <f>(((I1215/60)/60)/24)+DATE(1970,1,1)</f>
        <v>41816.640543981484</v>
      </c>
      <c r="K1215">
        <v>1401204143</v>
      </c>
      <c r="L1215" s="9">
        <f>(((K1215/60)/60)/24)+DATE(1970,1,1)</f>
        <v>41786.640543981484</v>
      </c>
      <c r="M1215" t="b">
        <v>1</v>
      </c>
      <c r="N1215">
        <v>179</v>
      </c>
      <c r="O1215" t="b">
        <v>1</v>
      </c>
      <c r="P1215" t="s">
        <v>8298</v>
      </c>
      <c r="Q1215">
        <f>D1215/E1215*100</f>
        <v>90.368250621281717</v>
      </c>
      <c r="R1215">
        <f>E1215/N1215</f>
        <v>74.184357541899445</v>
      </c>
      <c r="S1215" t="str">
        <f>LEFT(P1215,FIND("/",P1215)-1)</f>
        <v>food</v>
      </c>
      <c r="T1215" t="str">
        <f>RIGHT(P1215,LEN(P1215)-FIND("/",P1215))</f>
        <v>small batch</v>
      </c>
    </row>
    <row r="1216" spans="1:20" ht="44.25" hidden="1" x14ac:dyDescent="0.7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 s="9">
        <f>(((I1216/60)/60)/24)+DATE(1970,1,1)</f>
        <v>41819.896805555552</v>
      </c>
      <c r="K1216">
        <v>1401485484</v>
      </c>
      <c r="L1216" s="9">
        <f>(((K1216/60)/60)/24)+DATE(1970,1,1)</f>
        <v>41789.896805555552</v>
      </c>
      <c r="M1216" t="b">
        <v>1</v>
      </c>
      <c r="N1216">
        <v>123</v>
      </c>
      <c r="O1216" t="b">
        <v>1</v>
      </c>
      <c r="P1216" t="s">
        <v>8298</v>
      </c>
      <c r="Q1216">
        <f>D1216/E1216*100</f>
        <v>98.869591009458517</v>
      </c>
      <c r="R1216">
        <f>E1216/N1216</f>
        <v>123.34552845528455</v>
      </c>
      <c r="S1216" t="str">
        <f>LEFT(P1216,FIND("/",P1216)-1)</f>
        <v>food</v>
      </c>
      <c r="T1216" t="str">
        <f>RIGHT(P1216,LEN(P1216)-FIND("/",P1216))</f>
        <v>small batch</v>
      </c>
    </row>
    <row r="1217" spans="1:20" ht="44.25" hidden="1" x14ac:dyDescent="0.7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 s="9">
        <f>(((I1217/60)/60)/24)+DATE(1970,1,1)</f>
        <v>42723.332638888889</v>
      </c>
      <c r="K1217">
        <v>1479496309</v>
      </c>
      <c r="L1217" s="9">
        <f>(((K1217/60)/60)/24)+DATE(1970,1,1)</f>
        <v>42692.79987268518</v>
      </c>
      <c r="M1217" t="b">
        <v>1</v>
      </c>
      <c r="N1217">
        <v>1104</v>
      </c>
      <c r="O1217" t="b">
        <v>1</v>
      </c>
      <c r="P1217" t="s">
        <v>8298</v>
      </c>
      <c r="Q1217">
        <f>D1217/E1217*100</f>
        <v>33.989558407657164</v>
      </c>
      <c r="R1217">
        <f>E1217/N1217</f>
        <v>66.623188405797094</v>
      </c>
      <c r="S1217" t="str">
        <f>LEFT(P1217,FIND("/",P1217)-1)</f>
        <v>food</v>
      </c>
      <c r="T1217" t="str">
        <f>RIGHT(P1217,LEN(P1217)-FIND("/",P1217))</f>
        <v>small batch</v>
      </c>
    </row>
    <row r="1218" spans="1:20" ht="44.25" hidden="1" x14ac:dyDescent="0.7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 s="9">
        <f>(((I1218/60)/60)/24)+DATE(1970,1,1)</f>
        <v>42673.642800925925</v>
      </c>
      <c r="K1218">
        <v>1475249138</v>
      </c>
      <c r="L1218" s="9">
        <f>(((K1218/60)/60)/24)+DATE(1970,1,1)</f>
        <v>42643.642800925925</v>
      </c>
      <c r="M1218" t="b">
        <v>1</v>
      </c>
      <c r="N1218">
        <v>403</v>
      </c>
      <c r="O1218" t="b">
        <v>1</v>
      </c>
      <c r="P1218" t="s">
        <v>8298</v>
      </c>
      <c r="Q1218">
        <f>D1218/E1218*100</f>
        <v>94.538063387771501</v>
      </c>
      <c r="R1218">
        <f>E1218/N1218</f>
        <v>104.99007444168734</v>
      </c>
      <c r="S1218" t="str">
        <f>LEFT(P1218,FIND("/",P1218)-1)</f>
        <v>food</v>
      </c>
      <c r="T1218" t="str">
        <f>RIGHT(P1218,LEN(P1218)-FIND("/",P1218))</f>
        <v>small batch</v>
      </c>
    </row>
    <row r="1219" spans="1:20" ht="29.5" hidden="1" x14ac:dyDescent="0.7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 s="9">
        <f>(((I1219/60)/60)/24)+DATE(1970,1,1)</f>
        <v>42208.207638888889</v>
      </c>
      <c r="K1219">
        <v>1435806054</v>
      </c>
      <c r="L1219" s="9">
        <f>(((K1219/60)/60)/24)+DATE(1970,1,1)</f>
        <v>42187.125625000001</v>
      </c>
      <c r="M1219" t="b">
        <v>0</v>
      </c>
      <c r="N1219">
        <v>109</v>
      </c>
      <c r="O1219" t="b">
        <v>1</v>
      </c>
      <c r="P1219" t="s">
        <v>8298</v>
      </c>
      <c r="Q1219">
        <f>D1219/E1219*100</f>
        <v>92.69558769002596</v>
      </c>
      <c r="R1219">
        <f>E1219/N1219</f>
        <v>74.22935779816514</v>
      </c>
      <c r="S1219" t="str">
        <f>LEFT(P1219,FIND("/",P1219)-1)</f>
        <v>food</v>
      </c>
      <c r="T1219" t="str">
        <f>RIGHT(P1219,LEN(P1219)-FIND("/",P1219))</f>
        <v>small batch</v>
      </c>
    </row>
    <row r="1220" spans="1:20" ht="29.5" hidden="1" x14ac:dyDescent="0.7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 s="9">
        <f>(((I1220/60)/60)/24)+DATE(1970,1,1)</f>
        <v>42082.625324074077</v>
      </c>
      <c r="K1220">
        <v>1424188828</v>
      </c>
      <c r="L1220" s="9">
        <f>(((K1220/60)/60)/24)+DATE(1970,1,1)</f>
        <v>42052.666990740734</v>
      </c>
      <c r="M1220" t="b">
        <v>0</v>
      </c>
      <c r="N1220">
        <v>372</v>
      </c>
      <c r="O1220" t="b">
        <v>1</v>
      </c>
      <c r="P1220" t="s">
        <v>8298</v>
      </c>
      <c r="Q1220">
        <f>D1220/E1220*100</f>
        <v>79.401839475947853</v>
      </c>
      <c r="R1220">
        <f>E1220/N1220</f>
        <v>81.252688172043008</v>
      </c>
      <c r="S1220" t="str">
        <f>LEFT(P1220,FIND("/",P1220)-1)</f>
        <v>food</v>
      </c>
      <c r="T1220" t="str">
        <f>RIGHT(P1220,LEN(P1220)-FIND("/",P1220))</f>
        <v>small batch</v>
      </c>
    </row>
    <row r="1221" spans="1:20" ht="59" hidden="1" x14ac:dyDescent="0.7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 s="9">
        <f>(((I1221/60)/60)/24)+DATE(1970,1,1)</f>
        <v>41866.625254629631</v>
      </c>
      <c r="K1221">
        <v>1405522822</v>
      </c>
      <c r="L1221" s="9">
        <f>(((K1221/60)/60)/24)+DATE(1970,1,1)</f>
        <v>41836.625254629631</v>
      </c>
      <c r="M1221" t="b">
        <v>0</v>
      </c>
      <c r="N1221">
        <v>311</v>
      </c>
      <c r="O1221" t="b">
        <v>1</v>
      </c>
      <c r="P1221" t="s">
        <v>8298</v>
      </c>
      <c r="Q1221">
        <f>D1221/E1221*100</f>
        <v>49.379070532817451</v>
      </c>
      <c r="R1221">
        <f>E1221/N1221</f>
        <v>130.23469453376205</v>
      </c>
      <c r="S1221" t="str">
        <f>LEFT(P1221,FIND("/",P1221)-1)</f>
        <v>food</v>
      </c>
      <c r="T1221" t="str">
        <f>RIGHT(P1221,LEN(P1221)-FIND("/",P1221))</f>
        <v>small batch</v>
      </c>
    </row>
    <row r="1222" spans="1:20" ht="44.25" hidden="1" x14ac:dyDescent="0.7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 s="9">
        <f>(((I1222/60)/60)/24)+DATE(1970,1,1)</f>
        <v>42515.754525462966</v>
      </c>
      <c r="K1222">
        <v>1461607591</v>
      </c>
      <c r="L1222" s="9">
        <f>(((K1222/60)/60)/24)+DATE(1970,1,1)</f>
        <v>42485.754525462966</v>
      </c>
      <c r="M1222" t="b">
        <v>0</v>
      </c>
      <c r="N1222">
        <v>61</v>
      </c>
      <c r="O1222" t="b">
        <v>1</v>
      </c>
      <c r="P1222" t="s">
        <v>8298</v>
      </c>
      <c r="Q1222">
        <f>D1222/E1222*100</f>
        <v>92.081031307550646</v>
      </c>
      <c r="R1222">
        <f>E1222/N1222</f>
        <v>53.409836065573771</v>
      </c>
      <c r="S1222" t="str">
        <f>LEFT(P1222,FIND("/",P1222)-1)</f>
        <v>food</v>
      </c>
      <c r="T1222" t="str">
        <f>RIGHT(P1222,LEN(P1222)-FIND("/",P1222))</f>
        <v>small batch</v>
      </c>
    </row>
    <row r="1223" spans="1:20" ht="59" hidden="1" x14ac:dyDescent="0.7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 s="9">
        <f>(((I1223/60)/60)/24)+DATE(1970,1,1)</f>
        <v>42273.190057870372</v>
      </c>
      <c r="K1223">
        <v>1440650021</v>
      </c>
      <c r="L1223" s="9">
        <f>(((K1223/60)/60)/24)+DATE(1970,1,1)</f>
        <v>42243.190057870372</v>
      </c>
      <c r="M1223" t="b">
        <v>0</v>
      </c>
      <c r="N1223">
        <v>115</v>
      </c>
      <c r="O1223" t="b">
        <v>1</v>
      </c>
      <c r="P1223" t="s">
        <v>8298</v>
      </c>
      <c r="Q1223">
        <f>D1223/E1223*100</f>
        <v>57.870370370370374</v>
      </c>
      <c r="R1223">
        <f>E1223/N1223</f>
        <v>75.130434782608702</v>
      </c>
      <c r="S1223" t="str">
        <f>LEFT(P1223,FIND("/",P1223)-1)</f>
        <v>food</v>
      </c>
      <c r="T1223" t="str">
        <f>RIGHT(P1223,LEN(P1223)-FIND("/",P1223))</f>
        <v>small batch</v>
      </c>
    </row>
    <row r="1224" spans="1:20" ht="59" hidden="1" x14ac:dyDescent="0.7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 s="9">
        <f>(((I1224/60)/60)/24)+DATE(1970,1,1)</f>
        <v>42700.64434027778</v>
      </c>
      <c r="K1224">
        <v>1477578471</v>
      </c>
      <c r="L1224" s="9">
        <f>(((K1224/60)/60)/24)+DATE(1970,1,1)</f>
        <v>42670.602673611109</v>
      </c>
      <c r="M1224" t="b">
        <v>0</v>
      </c>
      <c r="N1224">
        <v>111</v>
      </c>
      <c r="O1224" t="b">
        <v>1</v>
      </c>
      <c r="P1224" t="s">
        <v>8298</v>
      </c>
      <c r="Q1224">
        <f>D1224/E1224*100</f>
        <v>59.530896535301828</v>
      </c>
      <c r="R1224">
        <f>E1224/N1224</f>
        <v>75.666666666666671</v>
      </c>
      <c r="S1224" t="str">
        <f>LEFT(P1224,FIND("/",P1224)-1)</f>
        <v>food</v>
      </c>
      <c r="T1224" t="str">
        <f>RIGHT(P1224,LEN(P1224)-FIND("/",P1224))</f>
        <v>small batch</v>
      </c>
    </row>
    <row r="1225" spans="1:20" ht="59" hidden="1" x14ac:dyDescent="0.7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 s="9">
        <f>(((I1225/60)/60)/24)+DATE(1970,1,1)</f>
        <v>42686.166666666672</v>
      </c>
      <c r="K1225">
        <v>1476184593</v>
      </c>
      <c r="L1225" s="9">
        <f>(((K1225/60)/60)/24)+DATE(1970,1,1)</f>
        <v>42654.469826388886</v>
      </c>
      <c r="M1225" t="b">
        <v>0</v>
      </c>
      <c r="N1225">
        <v>337</v>
      </c>
      <c r="O1225" t="b">
        <v>1</v>
      </c>
      <c r="P1225" t="s">
        <v>8298</v>
      </c>
      <c r="Q1225">
        <f>D1225/E1225*100</f>
        <v>23.40823970037453</v>
      </c>
      <c r="R1225">
        <f>E1225/N1225</f>
        <v>31.691394658753708</v>
      </c>
      <c r="S1225" t="str">
        <f>LEFT(P1225,FIND("/",P1225)-1)</f>
        <v>food</v>
      </c>
      <c r="T1225" t="str">
        <f>RIGHT(P1225,LEN(P1225)-FIND("/",P1225))</f>
        <v>small batch</v>
      </c>
    </row>
    <row r="1226" spans="1:20" ht="44.25" hidden="1" x14ac:dyDescent="0.7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 s="9">
        <f>(((I1226/60)/60)/24)+DATE(1970,1,1)</f>
        <v>42613.233333333337</v>
      </c>
      <c r="K1226">
        <v>1472110513</v>
      </c>
      <c r="L1226" s="9">
        <f>(((K1226/60)/60)/24)+DATE(1970,1,1)</f>
        <v>42607.316122685181</v>
      </c>
      <c r="M1226" t="b">
        <v>0</v>
      </c>
      <c r="N1226">
        <v>9</v>
      </c>
      <c r="O1226" t="b">
        <v>1</v>
      </c>
      <c r="P1226" t="s">
        <v>8298</v>
      </c>
      <c r="Q1226">
        <f>D1226/E1226*100</f>
        <v>93.023255813953483</v>
      </c>
      <c r="R1226">
        <f>E1226/N1226</f>
        <v>47.777777777777779</v>
      </c>
      <c r="S1226" t="str">
        <f>LEFT(P1226,FIND("/",P1226)-1)</f>
        <v>food</v>
      </c>
      <c r="T1226" t="str">
        <f>RIGHT(P1226,LEN(P1226)-FIND("/",P1226))</f>
        <v>small batch</v>
      </c>
    </row>
    <row r="1227" spans="1:20" ht="44.25" hidden="1" x14ac:dyDescent="0.7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 s="9">
        <f>(((I1227/60)/60)/24)+DATE(1970,1,1)</f>
        <v>41973.184201388889</v>
      </c>
      <c r="K1227">
        <v>1414725915</v>
      </c>
      <c r="L1227" s="9">
        <f>(((K1227/60)/60)/24)+DATE(1970,1,1)</f>
        <v>41943.142534722225</v>
      </c>
      <c r="M1227" t="b">
        <v>0</v>
      </c>
      <c r="N1227">
        <v>120</v>
      </c>
      <c r="O1227" t="b">
        <v>1</v>
      </c>
      <c r="P1227" t="s">
        <v>8298</v>
      </c>
      <c r="Q1227">
        <f>D1227/E1227*100</f>
        <v>92.592592592592595</v>
      </c>
      <c r="R1227">
        <f>E1227/N1227</f>
        <v>90</v>
      </c>
      <c r="S1227" t="str">
        <f>LEFT(P1227,FIND("/",P1227)-1)</f>
        <v>food</v>
      </c>
      <c r="T1227" t="str">
        <f>RIGHT(P1227,LEN(P1227)-FIND("/",P1227))</f>
        <v>small batch</v>
      </c>
    </row>
    <row r="1228" spans="1:20" ht="44.25" hidden="1" x14ac:dyDescent="0.7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 s="9">
        <f>(((I1228/60)/60)/24)+DATE(1970,1,1)</f>
        <v>41940.132638888892</v>
      </c>
      <c r="K1228">
        <v>1411177456</v>
      </c>
      <c r="L1228" s="9">
        <f>(((K1228/60)/60)/24)+DATE(1970,1,1)</f>
        <v>41902.07240740741</v>
      </c>
      <c r="M1228" t="b">
        <v>0</v>
      </c>
      <c r="N1228">
        <v>102</v>
      </c>
      <c r="O1228" t="b">
        <v>1</v>
      </c>
      <c r="P1228" t="s">
        <v>8298</v>
      </c>
      <c r="Q1228">
        <f>D1228/E1228*100</f>
        <v>98.489628713797671</v>
      </c>
      <c r="R1228">
        <f>E1228/N1228</f>
        <v>149.31401960784314</v>
      </c>
      <c r="S1228" t="str">
        <f>LEFT(P1228,FIND("/",P1228)-1)</f>
        <v>food</v>
      </c>
      <c r="T1228" t="str">
        <f>RIGHT(P1228,LEN(P1228)-FIND("/",P1228))</f>
        <v>small batch</v>
      </c>
    </row>
    <row r="1229" spans="1:20" ht="44.25" hidden="1" x14ac:dyDescent="0.7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 s="9">
        <f>(((I1229/60)/60)/24)+DATE(1970,1,1)</f>
        <v>42799.908449074079</v>
      </c>
      <c r="K1229">
        <v>1487022490</v>
      </c>
      <c r="L1229" s="9">
        <f>(((K1229/60)/60)/24)+DATE(1970,1,1)</f>
        <v>42779.908449074079</v>
      </c>
      <c r="M1229" t="b">
        <v>0</v>
      </c>
      <c r="N1229">
        <v>186</v>
      </c>
      <c r="O1229" t="b">
        <v>1</v>
      </c>
      <c r="P1229" t="s">
        <v>8298</v>
      </c>
      <c r="Q1229">
        <f>D1229/E1229*100</f>
        <v>86.617583369423983</v>
      </c>
      <c r="R1229">
        <f>E1229/N1229</f>
        <v>62.06989247311828</v>
      </c>
      <c r="S1229" t="str">
        <f>LEFT(P1229,FIND("/",P1229)-1)</f>
        <v>food</v>
      </c>
      <c r="T1229" t="str">
        <f>RIGHT(P1229,LEN(P1229)-FIND("/",P1229))</f>
        <v>small batch</v>
      </c>
    </row>
    <row r="1230" spans="1:20" ht="44.25" hidden="1" x14ac:dyDescent="0.7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 s="9">
        <f>(((I1230/60)/60)/24)+DATE(1970,1,1)</f>
        <v>42367.958333333328</v>
      </c>
      <c r="K1230">
        <v>1448914500</v>
      </c>
      <c r="L1230" s="9">
        <f>(((K1230/60)/60)/24)+DATE(1970,1,1)</f>
        <v>42338.84375</v>
      </c>
      <c r="M1230" t="b">
        <v>0</v>
      </c>
      <c r="N1230">
        <v>15</v>
      </c>
      <c r="O1230" t="b">
        <v>1</v>
      </c>
      <c r="P1230" t="s">
        <v>8298</v>
      </c>
      <c r="Q1230">
        <f>D1230/E1230*100</f>
        <v>74.906367041198507</v>
      </c>
      <c r="R1230">
        <f>E1230/N1230</f>
        <v>53.4</v>
      </c>
      <c r="S1230" t="str">
        <f>LEFT(P1230,FIND("/",P1230)-1)</f>
        <v>food</v>
      </c>
      <c r="T1230" t="str">
        <f>RIGHT(P1230,LEN(P1230)-FIND("/",P1230))</f>
        <v>small batch</v>
      </c>
    </row>
    <row r="1231" spans="1:20" ht="44.25" hidden="1" x14ac:dyDescent="0.7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 s="9">
        <f>(((I1231/60)/60)/24)+DATE(1970,1,1)</f>
        <v>42768.692233796297</v>
      </c>
      <c r="K1231">
        <v>1483461409</v>
      </c>
      <c r="L1231" s="9">
        <f>(((K1231/60)/60)/24)+DATE(1970,1,1)</f>
        <v>42738.692233796297</v>
      </c>
      <c r="M1231" t="b">
        <v>0</v>
      </c>
      <c r="N1231">
        <v>67</v>
      </c>
      <c r="O1231" t="b">
        <v>1</v>
      </c>
      <c r="P1231" t="s">
        <v>8298</v>
      </c>
      <c r="Q1231">
        <f>D1231/E1231*100</f>
        <v>64.641241111829345</v>
      </c>
      <c r="R1231">
        <f>E1231/N1231</f>
        <v>69.268656716417908</v>
      </c>
      <c r="S1231" t="str">
        <f>LEFT(P1231,FIND("/",P1231)-1)</f>
        <v>food</v>
      </c>
      <c r="T1231" t="str">
        <f>RIGHT(P1231,LEN(P1231)-FIND("/",P1231))</f>
        <v>small batch</v>
      </c>
    </row>
    <row r="1232" spans="1:20" ht="44.25" hidden="1" x14ac:dyDescent="0.7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 s="9">
        <f>(((I1232/60)/60)/24)+DATE(1970,1,1)</f>
        <v>42805.201481481476</v>
      </c>
      <c r="K1232">
        <v>1486183808</v>
      </c>
      <c r="L1232" s="9">
        <f>(((K1232/60)/60)/24)+DATE(1970,1,1)</f>
        <v>42770.201481481476</v>
      </c>
      <c r="M1232" t="b">
        <v>0</v>
      </c>
      <c r="N1232">
        <v>130</v>
      </c>
      <c r="O1232" t="b">
        <v>1</v>
      </c>
      <c r="P1232" t="s">
        <v>8298</v>
      </c>
      <c r="Q1232">
        <f>D1232/E1232*100</f>
        <v>99.161378059836807</v>
      </c>
      <c r="R1232">
        <f>E1232/N1232</f>
        <v>271.50769230769231</v>
      </c>
      <c r="S1232" t="str">
        <f>LEFT(P1232,FIND("/",P1232)-1)</f>
        <v>food</v>
      </c>
      <c r="T1232" t="str">
        <f>RIGHT(P1232,LEN(P1232)-FIND("/",P1232))</f>
        <v>small batch</v>
      </c>
    </row>
    <row r="1233" spans="1:20" ht="44.25" hidden="1" x14ac:dyDescent="0.7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 s="9">
        <f>(((I1233/60)/60)/24)+DATE(1970,1,1)</f>
        <v>42480.781828703708</v>
      </c>
      <c r="K1233">
        <v>1458758750</v>
      </c>
      <c r="L1233" s="9">
        <f>(((K1233/60)/60)/24)+DATE(1970,1,1)</f>
        <v>42452.781828703708</v>
      </c>
      <c r="M1233" t="b">
        <v>0</v>
      </c>
      <c r="N1233">
        <v>16</v>
      </c>
      <c r="O1233" t="b">
        <v>1</v>
      </c>
      <c r="P1233" t="s">
        <v>8298</v>
      </c>
      <c r="Q1233">
        <f>D1233/E1233*100</f>
        <v>54.945054945054949</v>
      </c>
      <c r="R1233">
        <f>E1233/N1233</f>
        <v>34.125</v>
      </c>
      <c r="S1233" t="str">
        <f>LEFT(P1233,FIND("/",P1233)-1)</f>
        <v>food</v>
      </c>
      <c r="T1233" t="str">
        <f>RIGHT(P1233,LEN(P1233)-FIND("/",P1233))</f>
        <v>small batch</v>
      </c>
    </row>
    <row r="1234" spans="1:20" ht="44.25" hidden="1" x14ac:dyDescent="0.7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 s="9">
        <f>(((I1234/60)/60)/24)+DATE(1970,1,1)</f>
        <v>42791.961099537039</v>
      </c>
      <c r="K1234">
        <v>1485471839</v>
      </c>
      <c r="L1234" s="9">
        <f>(((K1234/60)/60)/24)+DATE(1970,1,1)</f>
        <v>42761.961099537039</v>
      </c>
      <c r="M1234" t="b">
        <v>0</v>
      </c>
      <c r="N1234">
        <v>67</v>
      </c>
      <c r="O1234" t="b">
        <v>1</v>
      </c>
      <c r="P1234" t="s">
        <v>8298</v>
      </c>
      <c r="Q1234">
        <f>D1234/E1234*100</f>
        <v>55.289347585698486</v>
      </c>
      <c r="R1234">
        <f>E1234/N1234</f>
        <v>40.492537313432834</v>
      </c>
      <c r="S1234" t="str">
        <f>LEFT(P1234,FIND("/",P1234)-1)</f>
        <v>food</v>
      </c>
      <c r="T1234" t="str">
        <f>RIGHT(P1234,LEN(P1234)-FIND("/",P1234))</f>
        <v>small batch</v>
      </c>
    </row>
    <row r="1235" spans="1:20" ht="44.25" hidden="1" x14ac:dyDescent="0.7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 s="9">
        <f>(((I1235/60)/60)/24)+DATE(1970,1,1)</f>
        <v>42453.560833333337</v>
      </c>
      <c r="K1235">
        <v>1456237656</v>
      </c>
      <c r="L1235" s="9">
        <f>(((K1235/60)/60)/24)+DATE(1970,1,1)</f>
        <v>42423.602500000001</v>
      </c>
      <c r="M1235" t="b">
        <v>0</v>
      </c>
      <c r="N1235">
        <v>124</v>
      </c>
      <c r="O1235" t="b">
        <v>1</v>
      </c>
      <c r="P1235" t="s">
        <v>8298</v>
      </c>
      <c r="Q1235">
        <f>D1235/E1235*100</f>
        <v>97.747556311092225</v>
      </c>
      <c r="R1235">
        <f>E1235/N1235</f>
        <v>189.75806451612902</v>
      </c>
      <c r="S1235" t="str">
        <f>LEFT(P1235,FIND("/",P1235)-1)</f>
        <v>food</v>
      </c>
      <c r="T1235" t="str">
        <f>RIGHT(P1235,LEN(P1235)-FIND("/",P1235))</f>
        <v>small batch</v>
      </c>
    </row>
    <row r="1236" spans="1:20" ht="59" hidden="1" x14ac:dyDescent="0.7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 s="9">
        <f>(((I1236/60)/60)/24)+DATE(1970,1,1)</f>
        <v>42530.791666666672</v>
      </c>
      <c r="K1236">
        <v>1462481718</v>
      </c>
      <c r="L1236" s="9">
        <f>(((K1236/60)/60)/24)+DATE(1970,1,1)</f>
        <v>42495.871736111112</v>
      </c>
      <c r="M1236" t="b">
        <v>0</v>
      </c>
      <c r="N1236">
        <v>80</v>
      </c>
      <c r="O1236" t="b">
        <v>1</v>
      </c>
      <c r="P1236" t="s">
        <v>8298</v>
      </c>
      <c r="Q1236">
        <f>D1236/E1236*100</f>
        <v>90.76057360682519</v>
      </c>
      <c r="R1236">
        <f>E1236/N1236</f>
        <v>68.862499999999997</v>
      </c>
      <c r="S1236" t="str">
        <f>LEFT(P1236,FIND("/",P1236)-1)</f>
        <v>food</v>
      </c>
      <c r="T1236" t="str">
        <f>RIGHT(P1236,LEN(P1236)-FIND("/",P1236))</f>
        <v>small batch</v>
      </c>
    </row>
    <row r="1237" spans="1:20" ht="59" hidden="1" x14ac:dyDescent="0.7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 s="9">
        <f>(((I1237/60)/60)/24)+DATE(1970,1,1)</f>
        <v>42452.595891203702</v>
      </c>
      <c r="K1237">
        <v>1454858285</v>
      </c>
      <c r="L1237" s="9">
        <f>(((K1237/60)/60)/24)+DATE(1970,1,1)</f>
        <v>42407.637557870374</v>
      </c>
      <c r="M1237" t="b">
        <v>0</v>
      </c>
      <c r="N1237">
        <v>282</v>
      </c>
      <c r="O1237" t="b">
        <v>1</v>
      </c>
      <c r="P1237" t="s">
        <v>8298</v>
      </c>
      <c r="Q1237">
        <f>D1237/E1237*100</f>
        <v>97.799511002444987</v>
      </c>
      <c r="R1237">
        <f>E1237/N1237</f>
        <v>108.77659574468085</v>
      </c>
      <c r="S1237" t="str">
        <f>LEFT(P1237,FIND("/",P1237)-1)</f>
        <v>food</v>
      </c>
      <c r="T1237" t="str">
        <f>RIGHT(P1237,LEN(P1237)-FIND("/",P1237))</f>
        <v>small batch</v>
      </c>
    </row>
    <row r="1238" spans="1:20" ht="44.25" hidden="1" x14ac:dyDescent="0.7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 s="9">
        <f>(((I1238/60)/60)/24)+DATE(1970,1,1)</f>
        <v>42738.178472222222</v>
      </c>
      <c r="K1238">
        <v>1480480167</v>
      </c>
      <c r="L1238" s="9">
        <f>(((K1238/60)/60)/24)+DATE(1970,1,1)</f>
        <v>42704.187118055561</v>
      </c>
      <c r="M1238" t="b">
        <v>0</v>
      </c>
      <c r="N1238">
        <v>68</v>
      </c>
      <c r="O1238" t="b">
        <v>1</v>
      </c>
      <c r="P1238" t="s">
        <v>8298</v>
      </c>
      <c r="Q1238">
        <f>D1238/E1238*100</f>
        <v>99.217929263452788</v>
      </c>
      <c r="R1238">
        <f>E1238/N1238</f>
        <v>125.98529411764706</v>
      </c>
      <c r="S1238" t="str">
        <f>LEFT(P1238,FIND("/",P1238)-1)</f>
        <v>food</v>
      </c>
      <c r="T1238" t="str">
        <f>RIGHT(P1238,LEN(P1238)-FIND("/",P1238))</f>
        <v>small batch</v>
      </c>
    </row>
    <row r="1239" spans="1:20" ht="44.25" hidden="1" x14ac:dyDescent="0.7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 s="9">
        <f>(((I1239/60)/60)/24)+DATE(1970,1,1)</f>
        <v>40817.125</v>
      </c>
      <c r="K1239">
        <v>1314577097</v>
      </c>
      <c r="L1239" s="9">
        <f>(((K1239/60)/60)/24)+DATE(1970,1,1)</f>
        <v>40784.012696759259</v>
      </c>
      <c r="M1239" t="b">
        <v>0</v>
      </c>
      <c r="N1239">
        <v>86</v>
      </c>
      <c r="O1239" t="b">
        <v>1</v>
      </c>
      <c r="P1239" t="s">
        <v>8279</v>
      </c>
      <c r="Q1239">
        <f>D1239/E1239*100</f>
        <v>96.339113680154142</v>
      </c>
      <c r="R1239">
        <f>E1239/N1239</f>
        <v>90.523255813953483</v>
      </c>
      <c r="S1239" t="str">
        <f>LEFT(P1239,FIND("/",P1239)-1)</f>
        <v>music</v>
      </c>
      <c r="T1239" t="str">
        <f>RIGHT(P1239,LEN(P1239)-FIND("/",P1239))</f>
        <v>indie rock</v>
      </c>
    </row>
    <row r="1240" spans="1:20" ht="44.25" hidden="1" x14ac:dyDescent="0.7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 s="9">
        <f>(((I1240/60)/60)/24)+DATE(1970,1,1)</f>
        <v>41109.186296296299</v>
      </c>
      <c r="K1240">
        <v>1340944096</v>
      </c>
      <c r="L1240" s="9">
        <f>(((K1240/60)/60)/24)+DATE(1970,1,1)</f>
        <v>41089.186296296299</v>
      </c>
      <c r="M1240" t="b">
        <v>0</v>
      </c>
      <c r="N1240">
        <v>115</v>
      </c>
      <c r="O1240" t="b">
        <v>1</v>
      </c>
      <c r="P1240" t="s">
        <v>8279</v>
      </c>
      <c r="Q1240">
        <f>D1240/E1240*100</f>
        <v>90.327436958976293</v>
      </c>
      <c r="R1240">
        <f>E1240/N1240</f>
        <v>28.880434782608695</v>
      </c>
      <c r="S1240" t="str">
        <f>LEFT(P1240,FIND("/",P1240)-1)</f>
        <v>music</v>
      </c>
      <c r="T1240" t="str">
        <f>RIGHT(P1240,LEN(P1240)-FIND("/",P1240))</f>
        <v>indie rock</v>
      </c>
    </row>
    <row r="1241" spans="1:20" hidden="1" x14ac:dyDescent="0.7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 s="9">
        <f>(((I1241/60)/60)/24)+DATE(1970,1,1)</f>
        <v>41380.791666666664</v>
      </c>
      <c r="K1241">
        <v>1362710425</v>
      </c>
      <c r="L1241" s="9">
        <f>(((K1241/60)/60)/24)+DATE(1970,1,1)</f>
        <v>41341.111400462964</v>
      </c>
      <c r="M1241" t="b">
        <v>0</v>
      </c>
      <c r="N1241">
        <v>75</v>
      </c>
      <c r="O1241" t="b">
        <v>1</v>
      </c>
      <c r="P1241" t="s">
        <v>8279</v>
      </c>
      <c r="Q1241">
        <f>D1241/E1241*100</f>
        <v>86.021505376344081</v>
      </c>
      <c r="R1241">
        <f>E1241/N1241</f>
        <v>31</v>
      </c>
      <c r="S1241" t="str">
        <f>LEFT(P1241,FIND("/",P1241)-1)</f>
        <v>music</v>
      </c>
      <c r="T1241" t="str">
        <f>RIGHT(P1241,LEN(P1241)-FIND("/",P1241))</f>
        <v>indie rock</v>
      </c>
    </row>
    <row r="1242" spans="1:20" ht="44.25" hidden="1" x14ac:dyDescent="0.7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 s="9">
        <f>(((I1242/60)/60)/24)+DATE(1970,1,1)</f>
        <v>42277.811805555553</v>
      </c>
      <c r="K1242">
        <v>1441143397</v>
      </c>
      <c r="L1242" s="9">
        <f>(((K1242/60)/60)/24)+DATE(1970,1,1)</f>
        <v>42248.90042824074</v>
      </c>
      <c r="M1242" t="b">
        <v>0</v>
      </c>
      <c r="N1242">
        <v>43</v>
      </c>
      <c r="O1242" t="b">
        <v>1</v>
      </c>
      <c r="P1242" t="s">
        <v>8279</v>
      </c>
      <c r="Q1242">
        <f>D1242/E1242*100</f>
        <v>90.009000900090001</v>
      </c>
      <c r="R1242">
        <f>E1242/N1242</f>
        <v>51.674418604651166</v>
      </c>
      <c r="S1242" t="str">
        <f>LEFT(P1242,FIND("/",P1242)-1)</f>
        <v>music</v>
      </c>
      <c r="T1242" t="str">
        <f>RIGHT(P1242,LEN(P1242)-FIND("/",P1242))</f>
        <v>indie rock</v>
      </c>
    </row>
    <row r="1243" spans="1:20" ht="44.25" hidden="1" x14ac:dyDescent="0.7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 s="9">
        <f>(((I1243/60)/60)/24)+DATE(1970,1,1)</f>
        <v>41175.719305555554</v>
      </c>
      <c r="K1243">
        <v>1345828548</v>
      </c>
      <c r="L1243" s="9">
        <f>(((K1243/60)/60)/24)+DATE(1970,1,1)</f>
        <v>41145.719305555554</v>
      </c>
      <c r="M1243" t="b">
        <v>0</v>
      </c>
      <c r="N1243">
        <v>48</v>
      </c>
      <c r="O1243" t="b">
        <v>1</v>
      </c>
      <c r="P1243" t="s">
        <v>8279</v>
      </c>
      <c r="Q1243">
        <f>D1243/E1243*100</f>
        <v>55.511498810467884</v>
      </c>
      <c r="R1243">
        <f>E1243/N1243</f>
        <v>26.270833333333332</v>
      </c>
      <c r="S1243" t="str">
        <f>LEFT(P1243,FIND("/",P1243)-1)</f>
        <v>music</v>
      </c>
      <c r="T1243" t="str">
        <f>RIGHT(P1243,LEN(P1243)-FIND("/",P1243))</f>
        <v>indie rock</v>
      </c>
    </row>
    <row r="1244" spans="1:20" ht="44.25" hidden="1" x14ac:dyDescent="0.7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 s="9">
        <f>(((I1244/60)/60)/24)+DATE(1970,1,1)</f>
        <v>41403.102465277778</v>
      </c>
      <c r="K1244">
        <v>1365474453</v>
      </c>
      <c r="L1244" s="9">
        <f>(((K1244/60)/60)/24)+DATE(1970,1,1)</f>
        <v>41373.102465277778</v>
      </c>
      <c r="M1244" t="b">
        <v>0</v>
      </c>
      <c r="N1244">
        <v>52</v>
      </c>
      <c r="O1244" t="b">
        <v>1</v>
      </c>
      <c r="P1244" t="s">
        <v>8279</v>
      </c>
      <c r="Q1244">
        <f>D1244/E1244*100</f>
        <v>100</v>
      </c>
      <c r="R1244">
        <f>E1244/N1244</f>
        <v>48.07692307692308</v>
      </c>
      <c r="S1244" t="str">
        <f>LEFT(P1244,FIND("/",P1244)-1)</f>
        <v>music</v>
      </c>
      <c r="T1244" t="str">
        <f>RIGHT(P1244,LEN(P1244)-FIND("/",P1244))</f>
        <v>indie rock</v>
      </c>
    </row>
    <row r="1245" spans="1:20" ht="44.25" hidden="1" x14ac:dyDescent="0.7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 s="9">
        <f>(((I1245/60)/60)/24)+DATE(1970,1,1)</f>
        <v>41039.708333333336</v>
      </c>
      <c r="K1245">
        <v>1335473931</v>
      </c>
      <c r="L1245" s="9">
        <f>(((K1245/60)/60)/24)+DATE(1970,1,1)</f>
        <v>41025.874201388891</v>
      </c>
      <c r="M1245" t="b">
        <v>0</v>
      </c>
      <c r="N1245">
        <v>43</v>
      </c>
      <c r="O1245" t="b">
        <v>1</v>
      </c>
      <c r="P1245" t="s">
        <v>8279</v>
      </c>
      <c r="Q1245">
        <f>D1245/E1245*100</f>
        <v>84.388185654008439</v>
      </c>
      <c r="R1245">
        <f>E1245/N1245</f>
        <v>27.558139534883722</v>
      </c>
      <c r="S1245" t="str">
        <f>LEFT(P1245,FIND("/",P1245)-1)</f>
        <v>music</v>
      </c>
      <c r="T1245" t="str">
        <f>RIGHT(P1245,LEN(P1245)-FIND("/",P1245))</f>
        <v>indie rock</v>
      </c>
    </row>
    <row r="1246" spans="1:20" ht="44.25" hidden="1" x14ac:dyDescent="0.7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 s="9">
        <f>(((I1246/60)/60)/24)+DATE(1970,1,1)</f>
        <v>41210.208333333336</v>
      </c>
      <c r="K1246">
        <v>1348285321</v>
      </c>
      <c r="L1246" s="9">
        <f>(((K1246/60)/60)/24)+DATE(1970,1,1)</f>
        <v>41174.154178240737</v>
      </c>
      <c r="M1246" t="b">
        <v>0</v>
      </c>
      <c r="N1246">
        <v>58</v>
      </c>
      <c r="O1246" t="b">
        <v>1</v>
      </c>
      <c r="P1246" t="s">
        <v>8279</v>
      </c>
      <c r="Q1246">
        <f>D1246/E1246*100</f>
        <v>93.268791329733148</v>
      </c>
      <c r="R1246">
        <f>E1246/N1246</f>
        <v>36.97137931034483</v>
      </c>
      <c r="S1246" t="str">
        <f>LEFT(P1246,FIND("/",P1246)-1)</f>
        <v>music</v>
      </c>
      <c r="T1246" t="str">
        <f>RIGHT(P1246,LEN(P1246)-FIND("/",P1246))</f>
        <v>indie rock</v>
      </c>
    </row>
    <row r="1247" spans="1:20" ht="44.25" hidden="1" x14ac:dyDescent="0.7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 s="9">
        <f>(((I1247/60)/60)/24)+DATE(1970,1,1)</f>
        <v>40582.429733796293</v>
      </c>
      <c r="K1247">
        <v>1295000329</v>
      </c>
      <c r="L1247" s="9">
        <f>(((K1247/60)/60)/24)+DATE(1970,1,1)</f>
        <v>40557.429733796293</v>
      </c>
      <c r="M1247" t="b">
        <v>0</v>
      </c>
      <c r="N1247">
        <v>47</v>
      </c>
      <c r="O1247" t="b">
        <v>1</v>
      </c>
      <c r="P1247" t="s">
        <v>8279</v>
      </c>
      <c r="Q1247">
        <f>D1247/E1247*100</f>
        <v>87.976539589442808</v>
      </c>
      <c r="R1247">
        <f>E1247/N1247</f>
        <v>29.021276595744681</v>
      </c>
      <c r="S1247" t="str">
        <f>LEFT(P1247,FIND("/",P1247)-1)</f>
        <v>music</v>
      </c>
      <c r="T1247" t="str">
        <f>RIGHT(P1247,LEN(P1247)-FIND("/",P1247))</f>
        <v>indie rock</v>
      </c>
    </row>
    <row r="1248" spans="1:20" ht="44.25" hidden="1" x14ac:dyDescent="0.7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 s="9">
        <f>(((I1248/60)/60)/24)+DATE(1970,1,1)</f>
        <v>41053.07471064815</v>
      </c>
      <c r="K1248">
        <v>1335232055</v>
      </c>
      <c r="L1248" s="9">
        <f>(((K1248/60)/60)/24)+DATE(1970,1,1)</f>
        <v>41023.07471064815</v>
      </c>
      <c r="M1248" t="b">
        <v>0</v>
      </c>
      <c r="N1248">
        <v>36</v>
      </c>
      <c r="O1248" t="b">
        <v>1</v>
      </c>
      <c r="P1248" t="s">
        <v>8279</v>
      </c>
      <c r="Q1248">
        <f>D1248/E1248*100</f>
        <v>96.933038656895803</v>
      </c>
      <c r="R1248">
        <f>E1248/N1248</f>
        <v>28.65666666666667</v>
      </c>
      <c r="S1248" t="str">
        <f>LEFT(P1248,FIND("/",P1248)-1)</f>
        <v>music</v>
      </c>
      <c r="T1248" t="str">
        <f>RIGHT(P1248,LEN(P1248)-FIND("/",P1248))</f>
        <v>indie rock</v>
      </c>
    </row>
    <row r="1249" spans="1:20" ht="59" hidden="1" x14ac:dyDescent="0.7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 s="9">
        <f>(((I1249/60)/60)/24)+DATE(1970,1,1)</f>
        <v>40933.992962962962</v>
      </c>
      <c r="K1249">
        <v>1324079392</v>
      </c>
      <c r="L1249" s="9">
        <f>(((K1249/60)/60)/24)+DATE(1970,1,1)</f>
        <v>40893.992962962962</v>
      </c>
      <c r="M1249" t="b">
        <v>0</v>
      </c>
      <c r="N1249">
        <v>17</v>
      </c>
      <c r="O1249" t="b">
        <v>1</v>
      </c>
      <c r="P1249" t="s">
        <v>8279</v>
      </c>
      <c r="Q1249">
        <f>D1249/E1249*100</f>
        <v>78.125</v>
      </c>
      <c r="R1249">
        <f>E1249/N1249</f>
        <v>37.647058823529413</v>
      </c>
      <c r="S1249" t="str">
        <f>LEFT(P1249,FIND("/",P1249)-1)</f>
        <v>music</v>
      </c>
      <c r="T1249" t="str">
        <f>RIGHT(P1249,LEN(P1249)-FIND("/",P1249))</f>
        <v>indie rock</v>
      </c>
    </row>
    <row r="1250" spans="1:20" ht="59" hidden="1" x14ac:dyDescent="0.7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 s="9">
        <f>(((I1250/60)/60)/24)+DATE(1970,1,1)</f>
        <v>40425.043749999997</v>
      </c>
      <c r="K1250">
        <v>1277433980</v>
      </c>
      <c r="L1250" s="9">
        <f>(((K1250/60)/60)/24)+DATE(1970,1,1)</f>
        <v>40354.11550925926</v>
      </c>
      <c r="M1250" t="b">
        <v>0</v>
      </c>
      <c r="N1250">
        <v>104</v>
      </c>
      <c r="O1250" t="b">
        <v>1</v>
      </c>
      <c r="P1250" t="s">
        <v>8279</v>
      </c>
      <c r="Q1250">
        <f>D1250/E1250*100</f>
        <v>73.659254254067463</v>
      </c>
      <c r="R1250">
        <f>E1250/N1250</f>
        <v>97.904038461538462</v>
      </c>
      <c r="S1250" t="str">
        <f>LEFT(P1250,FIND("/",P1250)-1)</f>
        <v>music</v>
      </c>
      <c r="T1250" t="str">
        <f>RIGHT(P1250,LEN(P1250)-FIND("/",P1250))</f>
        <v>indie rock</v>
      </c>
    </row>
    <row r="1251" spans="1:20" ht="44.25" hidden="1" x14ac:dyDescent="0.7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 s="9">
        <f>(((I1251/60)/60)/24)+DATE(1970,1,1)</f>
        <v>41223.790150462963</v>
      </c>
      <c r="K1251">
        <v>1349978269</v>
      </c>
      <c r="L1251" s="9">
        <f>(((K1251/60)/60)/24)+DATE(1970,1,1)</f>
        <v>41193.748483796298</v>
      </c>
      <c r="M1251" t="b">
        <v>0</v>
      </c>
      <c r="N1251">
        <v>47</v>
      </c>
      <c r="O1251" t="b">
        <v>1</v>
      </c>
      <c r="P1251" t="s">
        <v>8279</v>
      </c>
      <c r="Q1251">
        <f>D1251/E1251*100</f>
        <v>100</v>
      </c>
      <c r="R1251">
        <f>E1251/N1251</f>
        <v>42.553191489361701</v>
      </c>
      <c r="S1251" t="str">
        <f>LEFT(P1251,FIND("/",P1251)-1)</f>
        <v>music</v>
      </c>
      <c r="T1251" t="str">
        <f>RIGHT(P1251,LEN(P1251)-FIND("/",P1251))</f>
        <v>indie rock</v>
      </c>
    </row>
    <row r="1252" spans="1:20" ht="59" hidden="1" x14ac:dyDescent="0.7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 s="9">
        <f>(((I1252/60)/60)/24)+DATE(1970,1,1)</f>
        <v>40462.011296296296</v>
      </c>
      <c r="K1252">
        <v>1282868176</v>
      </c>
      <c r="L1252" s="9">
        <f>(((K1252/60)/60)/24)+DATE(1970,1,1)</f>
        <v>40417.011296296296</v>
      </c>
      <c r="M1252" t="b">
        <v>0</v>
      </c>
      <c r="N1252">
        <v>38</v>
      </c>
      <c r="O1252" t="b">
        <v>1</v>
      </c>
      <c r="P1252" t="s">
        <v>8279</v>
      </c>
      <c r="Q1252">
        <f>D1252/E1252*100</f>
        <v>99.99640012959533</v>
      </c>
      <c r="R1252">
        <f>E1252/N1252</f>
        <v>131.58368421052631</v>
      </c>
      <c r="S1252" t="str">
        <f>LEFT(P1252,FIND("/",P1252)-1)</f>
        <v>music</v>
      </c>
      <c r="T1252" t="str">
        <f>RIGHT(P1252,LEN(P1252)-FIND("/",P1252))</f>
        <v>indie rock</v>
      </c>
    </row>
    <row r="1253" spans="1:20" ht="29.5" hidden="1" x14ac:dyDescent="0.7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 s="9">
        <f>(((I1253/60)/60)/24)+DATE(1970,1,1)</f>
        <v>40369.916666666664</v>
      </c>
      <c r="K1253">
        <v>1273647255</v>
      </c>
      <c r="L1253" s="9">
        <f>(((K1253/60)/60)/24)+DATE(1970,1,1)</f>
        <v>40310.287673611114</v>
      </c>
      <c r="M1253" t="b">
        <v>0</v>
      </c>
      <c r="N1253">
        <v>81</v>
      </c>
      <c r="O1253" t="b">
        <v>1</v>
      </c>
      <c r="P1253" t="s">
        <v>8279</v>
      </c>
      <c r="Q1253">
        <f>D1253/E1253*100</f>
        <v>95.492742551566081</v>
      </c>
      <c r="R1253">
        <f>E1253/N1253</f>
        <v>32.320987654320987</v>
      </c>
      <c r="S1253" t="str">
        <f>LEFT(P1253,FIND("/",P1253)-1)</f>
        <v>music</v>
      </c>
      <c r="T1253" t="str">
        <f>RIGHT(P1253,LEN(P1253)-FIND("/",P1253))</f>
        <v>indie rock</v>
      </c>
    </row>
    <row r="1254" spans="1:20" ht="44.25" hidden="1" x14ac:dyDescent="0.7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 s="9">
        <f>(((I1254/60)/60)/24)+DATE(1970,1,1)</f>
        <v>41946.370023148149</v>
      </c>
      <c r="K1254">
        <v>1412149970</v>
      </c>
      <c r="L1254" s="9">
        <f>(((K1254/60)/60)/24)+DATE(1970,1,1)</f>
        <v>41913.328356481477</v>
      </c>
      <c r="M1254" t="b">
        <v>0</v>
      </c>
      <c r="N1254">
        <v>55</v>
      </c>
      <c r="O1254" t="b">
        <v>1</v>
      </c>
      <c r="P1254" t="s">
        <v>8279</v>
      </c>
      <c r="Q1254">
        <f>D1254/E1254*100</f>
        <v>95.217691447070877</v>
      </c>
      <c r="R1254">
        <f>E1254/N1254</f>
        <v>61.103999999999999</v>
      </c>
      <c r="S1254" t="str">
        <f>LEFT(P1254,FIND("/",P1254)-1)</f>
        <v>music</v>
      </c>
      <c r="T1254" t="str">
        <f>RIGHT(P1254,LEN(P1254)-FIND("/",P1254))</f>
        <v>indie rock</v>
      </c>
    </row>
    <row r="1255" spans="1:20" ht="29.5" hidden="1" x14ac:dyDescent="0.7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 s="9">
        <f>(((I1255/60)/60)/24)+DATE(1970,1,1)</f>
        <v>41133.691493055558</v>
      </c>
      <c r="K1255">
        <v>1340901345</v>
      </c>
      <c r="L1255" s="9">
        <f>(((K1255/60)/60)/24)+DATE(1970,1,1)</f>
        <v>41088.691493055558</v>
      </c>
      <c r="M1255" t="b">
        <v>0</v>
      </c>
      <c r="N1255">
        <v>41</v>
      </c>
      <c r="O1255" t="b">
        <v>1</v>
      </c>
      <c r="P1255" t="s">
        <v>8279</v>
      </c>
      <c r="Q1255">
        <f>D1255/E1255*100</f>
        <v>58.365758754863819</v>
      </c>
      <c r="R1255">
        <f>E1255/N1255</f>
        <v>31.341463414634145</v>
      </c>
      <c r="S1255" t="str">
        <f>LEFT(P1255,FIND("/",P1255)-1)</f>
        <v>music</v>
      </c>
      <c r="T1255" t="str">
        <f>RIGHT(P1255,LEN(P1255)-FIND("/",P1255))</f>
        <v>indie rock</v>
      </c>
    </row>
    <row r="1256" spans="1:20" ht="44.25" hidden="1" x14ac:dyDescent="0.7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 s="9">
        <f>(((I1256/60)/60)/24)+DATE(1970,1,1)</f>
        <v>41287.950381944444</v>
      </c>
      <c r="K1256">
        <v>1355525313</v>
      </c>
      <c r="L1256" s="9">
        <f>(((K1256/60)/60)/24)+DATE(1970,1,1)</f>
        <v>41257.950381944444</v>
      </c>
      <c r="M1256" t="b">
        <v>0</v>
      </c>
      <c r="N1256">
        <v>79</v>
      </c>
      <c r="O1256" t="b">
        <v>1</v>
      </c>
      <c r="P1256" t="s">
        <v>8279</v>
      </c>
      <c r="Q1256">
        <f>D1256/E1256*100</f>
        <v>78.431372549019613</v>
      </c>
      <c r="R1256">
        <f>E1256/N1256</f>
        <v>129.1139240506329</v>
      </c>
      <c r="S1256" t="str">
        <f>LEFT(P1256,FIND("/",P1256)-1)</f>
        <v>music</v>
      </c>
      <c r="T1256" t="str">
        <f>RIGHT(P1256,LEN(P1256)-FIND("/",P1256))</f>
        <v>indie rock</v>
      </c>
    </row>
    <row r="1257" spans="1:20" ht="29.5" hidden="1" x14ac:dyDescent="0.7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 s="9">
        <f>(((I1257/60)/60)/24)+DATE(1970,1,1)</f>
        <v>41118.083333333336</v>
      </c>
      <c r="K1257">
        <v>1342545994</v>
      </c>
      <c r="L1257" s="9">
        <f>(((K1257/60)/60)/24)+DATE(1970,1,1)</f>
        <v>41107.726782407408</v>
      </c>
      <c r="M1257" t="b">
        <v>0</v>
      </c>
      <c r="N1257">
        <v>16</v>
      </c>
      <c r="O1257" t="b">
        <v>1</v>
      </c>
      <c r="P1257" t="s">
        <v>8279</v>
      </c>
      <c r="Q1257">
        <f>D1257/E1257*100</f>
        <v>74.938176004796048</v>
      </c>
      <c r="R1257">
        <f>E1257/N1257</f>
        <v>25.020624999999999</v>
      </c>
      <c r="S1257" t="str">
        <f>LEFT(P1257,FIND("/",P1257)-1)</f>
        <v>music</v>
      </c>
      <c r="T1257" t="str">
        <f>RIGHT(P1257,LEN(P1257)-FIND("/",P1257))</f>
        <v>indie rock</v>
      </c>
    </row>
    <row r="1258" spans="1:20" ht="44.25" hidden="1" x14ac:dyDescent="0.7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 s="9">
        <f>(((I1258/60)/60)/24)+DATE(1970,1,1)</f>
        <v>42287.936157407406</v>
      </c>
      <c r="K1258">
        <v>1439332084</v>
      </c>
      <c r="L1258" s="9">
        <f>(((K1258/60)/60)/24)+DATE(1970,1,1)</f>
        <v>42227.936157407406</v>
      </c>
      <c r="M1258" t="b">
        <v>0</v>
      </c>
      <c r="N1258">
        <v>8</v>
      </c>
      <c r="O1258" t="b">
        <v>1</v>
      </c>
      <c r="P1258" t="s">
        <v>8279</v>
      </c>
      <c r="Q1258">
        <f>D1258/E1258*100</f>
        <v>100</v>
      </c>
      <c r="R1258">
        <f>E1258/N1258</f>
        <v>250</v>
      </c>
      <c r="S1258" t="str">
        <f>LEFT(P1258,FIND("/",P1258)-1)</f>
        <v>music</v>
      </c>
      <c r="T1258" t="str">
        <f>RIGHT(P1258,LEN(P1258)-FIND("/",P1258))</f>
        <v>indie rock</v>
      </c>
    </row>
    <row r="1259" spans="1:20" ht="44.25" hidden="1" x14ac:dyDescent="0.7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 s="9">
        <f>(((I1259/60)/60)/24)+DATE(1970,1,1)</f>
        <v>41029.645925925928</v>
      </c>
      <c r="K1259">
        <v>1333207808</v>
      </c>
      <c r="L1259" s="9">
        <f>(((K1259/60)/60)/24)+DATE(1970,1,1)</f>
        <v>40999.645925925928</v>
      </c>
      <c r="M1259" t="b">
        <v>0</v>
      </c>
      <c r="N1259">
        <v>95</v>
      </c>
      <c r="O1259" t="b">
        <v>1</v>
      </c>
      <c r="P1259" t="s">
        <v>8279</v>
      </c>
      <c r="Q1259">
        <f>D1259/E1259*100</f>
        <v>88.565330215833711</v>
      </c>
      <c r="R1259">
        <f>E1259/N1259</f>
        <v>47.541473684210523</v>
      </c>
      <c r="S1259" t="str">
        <f>LEFT(P1259,FIND("/",P1259)-1)</f>
        <v>music</v>
      </c>
      <c r="T1259" t="str">
        <f>RIGHT(P1259,LEN(P1259)-FIND("/",P1259))</f>
        <v>indie rock</v>
      </c>
    </row>
    <row r="1260" spans="1:20" ht="44.25" hidden="1" x14ac:dyDescent="0.7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 s="9">
        <f>(((I1260/60)/60)/24)+DATE(1970,1,1)</f>
        <v>40756.782210648147</v>
      </c>
      <c r="K1260">
        <v>1308336383</v>
      </c>
      <c r="L1260" s="9">
        <f>(((K1260/60)/60)/24)+DATE(1970,1,1)</f>
        <v>40711.782210648147</v>
      </c>
      <c r="M1260" t="b">
        <v>0</v>
      </c>
      <c r="N1260">
        <v>25</v>
      </c>
      <c r="O1260" t="b">
        <v>1</v>
      </c>
      <c r="P1260" t="s">
        <v>8279</v>
      </c>
      <c r="Q1260">
        <f>D1260/E1260*100</f>
        <v>99.900099900099903</v>
      </c>
      <c r="R1260">
        <f>E1260/N1260</f>
        <v>40.04</v>
      </c>
      <c r="S1260" t="str">
        <f>LEFT(P1260,FIND("/",P1260)-1)</f>
        <v>music</v>
      </c>
      <c r="T1260" t="str">
        <f>RIGHT(P1260,LEN(P1260)-FIND("/",P1260))</f>
        <v>indie rock</v>
      </c>
    </row>
    <row r="1261" spans="1:20" ht="44.25" hidden="1" x14ac:dyDescent="0.7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 s="9">
        <f>(((I1261/60)/60)/24)+DATE(1970,1,1)</f>
        <v>41030.708368055559</v>
      </c>
      <c r="K1261">
        <v>1330711203</v>
      </c>
      <c r="L1261" s="9">
        <f>(((K1261/60)/60)/24)+DATE(1970,1,1)</f>
        <v>40970.750034722223</v>
      </c>
      <c r="M1261" t="b">
        <v>0</v>
      </c>
      <c r="N1261">
        <v>19</v>
      </c>
      <c r="O1261" t="b">
        <v>1</v>
      </c>
      <c r="P1261" t="s">
        <v>8279</v>
      </c>
      <c r="Q1261">
        <f>D1261/E1261*100</f>
        <v>87.929656274980019</v>
      </c>
      <c r="R1261">
        <f>E1261/N1261</f>
        <v>65.84210526315789</v>
      </c>
      <c r="S1261" t="str">
        <f>LEFT(P1261,FIND("/",P1261)-1)</f>
        <v>music</v>
      </c>
      <c r="T1261" t="str">
        <f>RIGHT(P1261,LEN(P1261)-FIND("/",P1261))</f>
        <v>indie rock</v>
      </c>
    </row>
    <row r="1262" spans="1:20" ht="59" hidden="1" x14ac:dyDescent="0.7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 s="9">
        <f>(((I1262/60)/60)/24)+DATE(1970,1,1)</f>
        <v>40801.916701388887</v>
      </c>
      <c r="K1262">
        <v>1313532003</v>
      </c>
      <c r="L1262" s="9">
        <f>(((K1262/60)/60)/24)+DATE(1970,1,1)</f>
        <v>40771.916701388887</v>
      </c>
      <c r="M1262" t="b">
        <v>0</v>
      </c>
      <c r="N1262">
        <v>90</v>
      </c>
      <c r="O1262" t="b">
        <v>1</v>
      </c>
      <c r="P1262" t="s">
        <v>8279</v>
      </c>
      <c r="Q1262">
        <f>D1262/E1262*100</f>
        <v>83.810052896116247</v>
      </c>
      <c r="R1262">
        <f>E1262/N1262</f>
        <v>46.401222222222216</v>
      </c>
      <c r="S1262" t="str">
        <f>LEFT(P1262,FIND("/",P1262)-1)</f>
        <v>music</v>
      </c>
      <c r="T1262" t="str">
        <f>RIGHT(P1262,LEN(P1262)-FIND("/",P1262))</f>
        <v>indie rock</v>
      </c>
    </row>
    <row r="1263" spans="1:20" ht="44.25" hidden="1" x14ac:dyDescent="0.7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 s="9">
        <f>(((I1263/60)/60)/24)+DATE(1970,1,1)</f>
        <v>40828.998599537037</v>
      </c>
      <c r="K1263">
        <v>1315439879</v>
      </c>
      <c r="L1263" s="9">
        <f>(((K1263/60)/60)/24)+DATE(1970,1,1)</f>
        <v>40793.998599537037</v>
      </c>
      <c r="M1263" t="b">
        <v>0</v>
      </c>
      <c r="N1263">
        <v>41</v>
      </c>
      <c r="O1263" t="b">
        <v>1</v>
      </c>
      <c r="P1263" t="s">
        <v>8279</v>
      </c>
      <c r="Q1263">
        <f>D1263/E1263*100</f>
        <v>96.852300242130752</v>
      </c>
      <c r="R1263">
        <f>E1263/N1263</f>
        <v>50.365853658536587</v>
      </c>
      <c r="S1263" t="str">
        <f>LEFT(P1263,FIND("/",P1263)-1)</f>
        <v>music</v>
      </c>
      <c r="T1263" t="str">
        <f>RIGHT(P1263,LEN(P1263)-FIND("/",P1263))</f>
        <v>indie rock</v>
      </c>
    </row>
    <row r="1264" spans="1:20" ht="44.25" hidden="1" x14ac:dyDescent="0.7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 s="9">
        <f>(((I1264/60)/60)/24)+DATE(1970,1,1)</f>
        <v>41021.708055555559</v>
      </c>
      <c r="K1264">
        <v>1332521976</v>
      </c>
      <c r="L1264" s="9">
        <f>(((K1264/60)/60)/24)+DATE(1970,1,1)</f>
        <v>40991.708055555559</v>
      </c>
      <c r="M1264" t="b">
        <v>0</v>
      </c>
      <c r="N1264">
        <v>30</v>
      </c>
      <c r="O1264" t="b">
        <v>1</v>
      </c>
      <c r="P1264" t="s">
        <v>8279</v>
      </c>
      <c r="Q1264">
        <f>D1264/E1264*100</f>
        <v>37.641154328732746</v>
      </c>
      <c r="R1264">
        <f>E1264/N1264</f>
        <v>26.566666666666666</v>
      </c>
      <c r="S1264" t="str">
        <f>LEFT(P1264,FIND("/",P1264)-1)</f>
        <v>music</v>
      </c>
      <c r="T1264" t="str">
        <f>RIGHT(P1264,LEN(P1264)-FIND("/",P1264))</f>
        <v>indie rock</v>
      </c>
    </row>
    <row r="1265" spans="1:20" ht="44.25" hidden="1" x14ac:dyDescent="0.7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 s="9">
        <f>(((I1265/60)/60)/24)+DATE(1970,1,1)</f>
        <v>41056.083298611113</v>
      </c>
      <c r="K1265">
        <v>1335491997</v>
      </c>
      <c r="L1265" s="9">
        <f>(((K1265/60)/60)/24)+DATE(1970,1,1)</f>
        <v>41026.083298611113</v>
      </c>
      <c r="M1265" t="b">
        <v>0</v>
      </c>
      <c r="N1265">
        <v>38</v>
      </c>
      <c r="O1265" t="b">
        <v>1</v>
      </c>
      <c r="P1265" t="s">
        <v>8279</v>
      </c>
      <c r="Q1265">
        <f>D1265/E1265*100</f>
        <v>99.949358991444342</v>
      </c>
      <c r="R1265">
        <f>E1265/N1265</f>
        <v>39.493684210526318</v>
      </c>
      <c r="S1265" t="str">
        <f>LEFT(P1265,FIND("/",P1265)-1)</f>
        <v>music</v>
      </c>
      <c r="T1265" t="str">
        <f>RIGHT(P1265,LEN(P1265)-FIND("/",P1265))</f>
        <v>indie rock</v>
      </c>
    </row>
    <row r="1266" spans="1:20" ht="59" hidden="1" x14ac:dyDescent="0.7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 s="9">
        <f>(((I1266/60)/60)/24)+DATE(1970,1,1)</f>
        <v>40863.674861111111</v>
      </c>
      <c r="K1266">
        <v>1318864308</v>
      </c>
      <c r="L1266" s="9">
        <f>(((K1266/60)/60)/24)+DATE(1970,1,1)</f>
        <v>40833.633194444446</v>
      </c>
      <c r="M1266" t="b">
        <v>0</v>
      </c>
      <c r="N1266">
        <v>65</v>
      </c>
      <c r="O1266" t="b">
        <v>1</v>
      </c>
      <c r="P1266" t="s">
        <v>8279</v>
      </c>
      <c r="Q1266">
        <f>D1266/E1266*100</f>
        <v>93.720712277413313</v>
      </c>
      <c r="R1266">
        <f>E1266/N1266</f>
        <v>49.246153846153845</v>
      </c>
      <c r="S1266" t="str">
        <f>LEFT(P1266,FIND("/",P1266)-1)</f>
        <v>music</v>
      </c>
      <c r="T1266" t="str">
        <f>RIGHT(P1266,LEN(P1266)-FIND("/",P1266))</f>
        <v>indie rock</v>
      </c>
    </row>
    <row r="1267" spans="1:20" ht="44.25" hidden="1" x14ac:dyDescent="0.7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 s="9">
        <f>(((I1267/60)/60)/24)+DATE(1970,1,1)</f>
        <v>41403.690266203703</v>
      </c>
      <c r="K1267">
        <v>1365525239</v>
      </c>
      <c r="L1267" s="9">
        <f>(((K1267/60)/60)/24)+DATE(1970,1,1)</f>
        <v>41373.690266203703</v>
      </c>
      <c r="M1267" t="b">
        <v>0</v>
      </c>
      <c r="N1267">
        <v>75</v>
      </c>
      <c r="O1267" t="b">
        <v>1</v>
      </c>
      <c r="P1267" t="s">
        <v>8279</v>
      </c>
      <c r="Q1267">
        <f>D1267/E1267*100</f>
        <v>74.810302447365601</v>
      </c>
      <c r="R1267">
        <f>E1267/N1267</f>
        <v>62.38</v>
      </c>
      <c r="S1267" t="str">
        <f>LEFT(P1267,FIND("/",P1267)-1)</f>
        <v>music</v>
      </c>
      <c r="T1267" t="str">
        <f>RIGHT(P1267,LEN(P1267)-FIND("/",P1267))</f>
        <v>indie rock</v>
      </c>
    </row>
    <row r="1268" spans="1:20" ht="44.25" hidden="1" x14ac:dyDescent="0.7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 s="9">
        <f>(((I1268/60)/60)/24)+DATE(1970,1,1)</f>
        <v>41083.227731481478</v>
      </c>
      <c r="K1268">
        <v>1335245276</v>
      </c>
      <c r="L1268" s="9">
        <f>(((K1268/60)/60)/24)+DATE(1970,1,1)</f>
        <v>41023.227731481478</v>
      </c>
      <c r="M1268" t="b">
        <v>0</v>
      </c>
      <c r="N1268">
        <v>16</v>
      </c>
      <c r="O1268" t="b">
        <v>1</v>
      </c>
      <c r="P1268" t="s">
        <v>8279</v>
      </c>
      <c r="Q1268">
        <f>D1268/E1268*100</f>
        <v>82.372322899505761</v>
      </c>
      <c r="R1268">
        <f>E1268/N1268</f>
        <v>37.9375</v>
      </c>
      <c r="S1268" t="str">
        <f>LEFT(P1268,FIND("/",P1268)-1)</f>
        <v>music</v>
      </c>
      <c r="T1268" t="str">
        <f>RIGHT(P1268,LEN(P1268)-FIND("/",P1268))</f>
        <v>indie rock</v>
      </c>
    </row>
    <row r="1269" spans="1:20" ht="44.25" hidden="1" x14ac:dyDescent="0.7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 s="9">
        <f>(((I1269/60)/60)/24)+DATE(1970,1,1)</f>
        <v>40559.07708333333</v>
      </c>
      <c r="K1269">
        <v>1293739714</v>
      </c>
      <c r="L1269" s="9">
        <f>(((K1269/60)/60)/24)+DATE(1970,1,1)</f>
        <v>40542.839282407411</v>
      </c>
      <c r="M1269" t="b">
        <v>0</v>
      </c>
      <c r="N1269">
        <v>10</v>
      </c>
      <c r="O1269" t="b">
        <v>1</v>
      </c>
      <c r="P1269" t="s">
        <v>8279</v>
      </c>
      <c r="Q1269">
        <f>D1269/E1269*100</f>
        <v>96.899224806201545</v>
      </c>
      <c r="R1269">
        <f>E1269/N1269</f>
        <v>51.6</v>
      </c>
      <c r="S1269" t="str">
        <f>LEFT(P1269,FIND("/",P1269)-1)</f>
        <v>music</v>
      </c>
      <c r="T1269" t="str">
        <f>RIGHT(P1269,LEN(P1269)-FIND("/",P1269))</f>
        <v>indie rock</v>
      </c>
    </row>
    <row r="1270" spans="1:20" ht="29.5" hidden="1" x14ac:dyDescent="0.7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 s="9">
        <f>(((I1270/60)/60)/24)+DATE(1970,1,1)</f>
        <v>41076.415972222225</v>
      </c>
      <c r="K1270">
        <v>1335397188</v>
      </c>
      <c r="L1270" s="9">
        <f>(((K1270/60)/60)/24)+DATE(1970,1,1)</f>
        <v>41024.985972222225</v>
      </c>
      <c r="M1270" t="b">
        <v>0</v>
      </c>
      <c r="N1270">
        <v>27</v>
      </c>
      <c r="O1270" t="b">
        <v>1</v>
      </c>
      <c r="P1270" t="s">
        <v>8279</v>
      </c>
      <c r="Q1270">
        <f>D1270/E1270*100</f>
        <v>80</v>
      </c>
      <c r="R1270">
        <f>E1270/N1270</f>
        <v>27.777777777777779</v>
      </c>
      <c r="S1270" t="str">
        <f>LEFT(P1270,FIND("/",P1270)-1)</f>
        <v>music</v>
      </c>
      <c r="T1270" t="str">
        <f>RIGHT(P1270,LEN(P1270)-FIND("/",P1270))</f>
        <v>indie rock</v>
      </c>
    </row>
    <row r="1271" spans="1:20" ht="44.25" hidden="1" x14ac:dyDescent="0.7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 s="9">
        <f>(((I1271/60)/60)/24)+DATE(1970,1,1)</f>
        <v>41393.168287037035</v>
      </c>
      <c r="K1271">
        <v>1363320140</v>
      </c>
      <c r="L1271" s="9">
        <f>(((K1271/60)/60)/24)+DATE(1970,1,1)</f>
        <v>41348.168287037035</v>
      </c>
      <c r="M1271" t="b">
        <v>0</v>
      </c>
      <c r="N1271">
        <v>259</v>
      </c>
      <c r="O1271" t="b">
        <v>1</v>
      </c>
      <c r="P1271" t="s">
        <v>8279</v>
      </c>
      <c r="Q1271">
        <f>D1271/E1271*100</f>
        <v>77.700077700077699</v>
      </c>
      <c r="R1271">
        <f>E1271/N1271</f>
        <v>99.382239382239376</v>
      </c>
      <c r="S1271" t="str">
        <f>LEFT(P1271,FIND("/",P1271)-1)</f>
        <v>music</v>
      </c>
      <c r="T1271" t="str">
        <f>RIGHT(P1271,LEN(P1271)-FIND("/",P1271))</f>
        <v>indie rock</v>
      </c>
    </row>
    <row r="1272" spans="1:20" ht="44.25" hidden="1" x14ac:dyDescent="0.7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 s="9">
        <f>(((I1272/60)/60)/24)+DATE(1970,1,1)</f>
        <v>41052.645185185182</v>
      </c>
      <c r="K1272">
        <v>1335194944</v>
      </c>
      <c r="L1272" s="9">
        <f>(((K1272/60)/60)/24)+DATE(1970,1,1)</f>
        <v>41022.645185185182</v>
      </c>
      <c r="M1272" t="b">
        <v>0</v>
      </c>
      <c r="N1272">
        <v>39</v>
      </c>
      <c r="O1272" t="b">
        <v>1</v>
      </c>
      <c r="P1272" t="s">
        <v>8279</v>
      </c>
      <c r="Q1272">
        <f>D1272/E1272*100</f>
        <v>99.004673020566585</v>
      </c>
      <c r="R1272">
        <f>E1272/N1272</f>
        <v>38.848205128205123</v>
      </c>
      <c r="S1272" t="str">
        <f>LEFT(P1272,FIND("/",P1272)-1)</f>
        <v>music</v>
      </c>
      <c r="T1272" t="str">
        <f>RIGHT(P1272,LEN(P1272)-FIND("/",P1272))</f>
        <v>indie rock</v>
      </c>
    </row>
    <row r="1273" spans="1:20" ht="44.25" hidden="1" x14ac:dyDescent="0.7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 s="9">
        <f>(((I1273/60)/60)/24)+DATE(1970,1,1)</f>
        <v>41066.946469907409</v>
      </c>
      <c r="K1273">
        <v>1336430575</v>
      </c>
      <c r="L1273" s="9">
        <f>(((K1273/60)/60)/24)+DATE(1970,1,1)</f>
        <v>41036.946469907409</v>
      </c>
      <c r="M1273" t="b">
        <v>0</v>
      </c>
      <c r="N1273">
        <v>42</v>
      </c>
      <c r="O1273" t="b">
        <v>1</v>
      </c>
      <c r="P1273" t="s">
        <v>8279</v>
      </c>
      <c r="Q1273">
        <f>D1273/E1273*100</f>
        <v>78.408823606283164</v>
      </c>
      <c r="R1273">
        <f>E1273/N1273</f>
        <v>45.548809523809524</v>
      </c>
      <c r="S1273" t="str">
        <f>LEFT(P1273,FIND("/",P1273)-1)</f>
        <v>music</v>
      </c>
      <c r="T1273" t="str">
        <f>RIGHT(P1273,LEN(P1273)-FIND("/",P1273))</f>
        <v>indie rock</v>
      </c>
    </row>
    <row r="1274" spans="1:20" ht="29.5" hidden="1" x14ac:dyDescent="0.7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 s="9">
        <f>(((I1274/60)/60)/24)+DATE(1970,1,1)</f>
        <v>41362.954768518517</v>
      </c>
      <c r="K1274">
        <v>1361577292</v>
      </c>
      <c r="L1274" s="9">
        <f>(((K1274/60)/60)/24)+DATE(1970,1,1)</f>
        <v>41327.996435185189</v>
      </c>
      <c r="M1274" t="b">
        <v>0</v>
      </c>
      <c r="N1274">
        <v>10</v>
      </c>
      <c r="O1274" t="b">
        <v>1</v>
      </c>
      <c r="P1274" t="s">
        <v>8279</v>
      </c>
      <c r="Q1274">
        <f>D1274/E1274*100</f>
        <v>100</v>
      </c>
      <c r="R1274">
        <f>E1274/N1274</f>
        <v>600</v>
      </c>
      <c r="S1274" t="str">
        <f>LEFT(P1274,FIND("/",P1274)-1)</f>
        <v>music</v>
      </c>
      <c r="T1274" t="str">
        <f>RIGHT(P1274,LEN(P1274)-FIND("/",P1274))</f>
        <v>indie rock</v>
      </c>
    </row>
    <row r="1275" spans="1:20" ht="44.25" hidden="1" x14ac:dyDescent="0.7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 s="9">
        <f>(((I1275/60)/60)/24)+DATE(1970,1,1)</f>
        <v>40760.878912037035</v>
      </c>
      <c r="K1275">
        <v>1309986338</v>
      </c>
      <c r="L1275" s="9">
        <f>(((K1275/60)/60)/24)+DATE(1970,1,1)</f>
        <v>40730.878912037035</v>
      </c>
      <c r="M1275" t="b">
        <v>0</v>
      </c>
      <c r="N1275">
        <v>56</v>
      </c>
      <c r="O1275" t="b">
        <v>1</v>
      </c>
      <c r="P1275" t="s">
        <v>8279</v>
      </c>
      <c r="Q1275">
        <f>D1275/E1275*100</f>
        <v>88.674886828675696</v>
      </c>
      <c r="R1275">
        <f>E1275/N1275</f>
        <v>80.551071428571419</v>
      </c>
      <c r="S1275" t="str">
        <f>LEFT(P1275,FIND("/",P1275)-1)</f>
        <v>music</v>
      </c>
      <c r="T1275" t="str">
        <f>RIGHT(P1275,LEN(P1275)-FIND("/",P1275))</f>
        <v>indie rock</v>
      </c>
    </row>
    <row r="1276" spans="1:20" ht="44.25" hidden="1" x14ac:dyDescent="0.7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 s="9">
        <f>(((I1276/60)/60)/24)+DATE(1970,1,1)</f>
        <v>42031.967442129629</v>
      </c>
      <c r="K1276">
        <v>1421190787</v>
      </c>
      <c r="L1276" s="9">
        <f>(((K1276/60)/60)/24)+DATE(1970,1,1)</f>
        <v>42017.967442129629</v>
      </c>
      <c r="M1276" t="b">
        <v>0</v>
      </c>
      <c r="N1276">
        <v>20</v>
      </c>
      <c r="O1276" t="b">
        <v>1</v>
      </c>
      <c r="P1276" t="s">
        <v>8279</v>
      </c>
      <c r="Q1276">
        <f>D1276/E1276*100</f>
        <v>94.696969696969703</v>
      </c>
      <c r="R1276">
        <f>E1276/N1276</f>
        <v>52.8</v>
      </c>
      <c r="S1276" t="str">
        <f>LEFT(P1276,FIND("/",P1276)-1)</f>
        <v>music</v>
      </c>
      <c r="T1276" t="str">
        <f>RIGHT(P1276,LEN(P1276)-FIND("/",P1276))</f>
        <v>indie rock</v>
      </c>
    </row>
    <row r="1277" spans="1:20" ht="44.25" hidden="1" x14ac:dyDescent="0.7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 s="9">
        <f>(((I1277/60)/60)/24)+DATE(1970,1,1)</f>
        <v>41274.75</v>
      </c>
      <c r="K1277">
        <v>1352820837</v>
      </c>
      <c r="L1277" s="9">
        <f>(((K1277/60)/60)/24)+DATE(1970,1,1)</f>
        <v>41226.648576388885</v>
      </c>
      <c r="M1277" t="b">
        <v>0</v>
      </c>
      <c r="N1277">
        <v>170</v>
      </c>
      <c r="O1277" t="b">
        <v>1</v>
      </c>
      <c r="P1277" t="s">
        <v>8279</v>
      </c>
      <c r="Q1277">
        <f>D1277/E1277*100</f>
        <v>49.352251696483648</v>
      </c>
      <c r="R1277">
        <f>E1277/N1277</f>
        <v>47.676470588235297</v>
      </c>
      <c r="S1277" t="str">
        <f>LEFT(P1277,FIND("/",P1277)-1)</f>
        <v>music</v>
      </c>
      <c r="T1277" t="str">
        <f>RIGHT(P1277,LEN(P1277)-FIND("/",P1277))</f>
        <v>indie rock</v>
      </c>
    </row>
    <row r="1278" spans="1:20" ht="44.25" hidden="1" x14ac:dyDescent="0.7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 s="9">
        <f>(((I1278/60)/60)/24)+DATE(1970,1,1)</f>
        <v>41083.772858796299</v>
      </c>
      <c r="K1278">
        <v>1337884375</v>
      </c>
      <c r="L1278" s="9">
        <f>(((K1278/60)/60)/24)+DATE(1970,1,1)</f>
        <v>41053.772858796299</v>
      </c>
      <c r="M1278" t="b">
        <v>0</v>
      </c>
      <c r="N1278">
        <v>29</v>
      </c>
      <c r="O1278" t="b">
        <v>1</v>
      </c>
      <c r="P1278" t="s">
        <v>8279</v>
      </c>
      <c r="Q1278">
        <f>D1278/E1278*100</f>
        <v>88.235294117647058</v>
      </c>
      <c r="R1278">
        <f>E1278/N1278</f>
        <v>23.448275862068964</v>
      </c>
      <c r="S1278" t="str">
        <f>LEFT(P1278,FIND("/",P1278)-1)</f>
        <v>music</v>
      </c>
      <c r="T1278" t="str">
        <f>RIGHT(P1278,LEN(P1278)-FIND("/",P1278))</f>
        <v>indie rock</v>
      </c>
    </row>
    <row r="1279" spans="1:20" ht="59" hidden="1" x14ac:dyDescent="0.7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 s="9">
        <f>(((I1279/60)/60)/24)+DATE(1970,1,1)</f>
        <v>42290.967835648145</v>
      </c>
      <c r="K1279">
        <v>1442963621</v>
      </c>
      <c r="L1279" s="9">
        <f>(((K1279/60)/60)/24)+DATE(1970,1,1)</f>
        <v>42269.967835648145</v>
      </c>
      <c r="M1279" t="b">
        <v>0</v>
      </c>
      <c r="N1279">
        <v>132</v>
      </c>
      <c r="O1279" t="b">
        <v>1</v>
      </c>
      <c r="P1279" t="s">
        <v>8300</v>
      </c>
      <c r="Q1279">
        <f>D1279/E1279*100</f>
        <v>91.334276877302997</v>
      </c>
      <c r="R1279">
        <f>E1279/N1279</f>
        <v>103.68174242424243</v>
      </c>
      <c r="S1279" t="str">
        <f>LEFT(P1279,FIND("/",P1279)-1)</f>
        <v>music</v>
      </c>
      <c r="T1279" t="str">
        <f>RIGHT(P1279,LEN(P1279)-FIND("/",P1279))</f>
        <v>classical music</v>
      </c>
    </row>
    <row r="1280" spans="1:20" ht="44.25" hidden="1" x14ac:dyDescent="0.7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 s="9">
        <f>(((I1280/60)/60)/24)+DATE(1970,1,1)</f>
        <v>42482.619444444441</v>
      </c>
      <c r="K1280">
        <v>1459431960</v>
      </c>
      <c r="L1280" s="9">
        <f>(((K1280/60)/60)/24)+DATE(1970,1,1)</f>
        <v>42460.573611111111</v>
      </c>
      <c r="M1280" t="b">
        <v>0</v>
      </c>
      <c r="N1280">
        <v>27</v>
      </c>
      <c r="O1280" t="b">
        <v>1</v>
      </c>
      <c r="P1280" t="s">
        <v>8300</v>
      </c>
      <c r="Q1280">
        <f>D1280/E1280*100</f>
        <v>100</v>
      </c>
      <c r="R1280">
        <f>E1280/N1280</f>
        <v>185.18518518518519</v>
      </c>
      <c r="S1280" t="str">
        <f>LEFT(P1280,FIND("/",P1280)-1)</f>
        <v>music</v>
      </c>
      <c r="T1280" t="str">
        <f>RIGHT(P1280,LEN(P1280)-FIND("/",P1280))</f>
        <v>classical music</v>
      </c>
    </row>
    <row r="1281" spans="1:20" ht="44.25" hidden="1" x14ac:dyDescent="0.7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 s="9">
        <f>(((I1281/60)/60)/24)+DATE(1970,1,1)</f>
        <v>41961.017268518524</v>
      </c>
      <c r="K1281">
        <v>1413674692</v>
      </c>
      <c r="L1281" s="9">
        <f>(((K1281/60)/60)/24)+DATE(1970,1,1)</f>
        <v>41930.975601851853</v>
      </c>
      <c r="M1281" t="b">
        <v>0</v>
      </c>
      <c r="N1281">
        <v>26</v>
      </c>
      <c r="O1281" t="b">
        <v>1</v>
      </c>
      <c r="P1281" t="s">
        <v>8300</v>
      </c>
      <c r="Q1281">
        <f>D1281/E1281*100</f>
        <v>63.92045454545454</v>
      </c>
      <c r="R1281">
        <f>E1281/N1281</f>
        <v>54.153846153846153</v>
      </c>
      <c r="S1281" t="str">
        <f>LEFT(P1281,FIND("/",P1281)-1)</f>
        <v>music</v>
      </c>
      <c r="T1281" t="str">
        <f>RIGHT(P1281,LEN(P1281)-FIND("/",P1281))</f>
        <v>classical music</v>
      </c>
    </row>
    <row r="1282" spans="1:20" ht="44.25" hidden="1" x14ac:dyDescent="0.7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 s="9">
        <f>(((I1282/60)/60)/24)+DATE(1970,1,1)</f>
        <v>41994.1875</v>
      </c>
      <c r="K1282">
        <v>1416338557</v>
      </c>
      <c r="L1282" s="9">
        <f>(((K1282/60)/60)/24)+DATE(1970,1,1)</f>
        <v>41961.807372685187</v>
      </c>
      <c r="M1282" t="b">
        <v>0</v>
      </c>
      <c r="N1282">
        <v>43</v>
      </c>
      <c r="O1282" t="b">
        <v>1</v>
      </c>
      <c r="P1282" t="s">
        <v>8300</v>
      </c>
      <c r="Q1282">
        <f>D1282/E1282*100</f>
        <v>98.425196850393704</v>
      </c>
      <c r="R1282">
        <f>E1282/N1282</f>
        <v>177.2093023255814</v>
      </c>
      <c r="S1282" t="str">
        <f>LEFT(P1282,FIND("/",P1282)-1)</f>
        <v>music</v>
      </c>
      <c r="T1282" t="str">
        <f>RIGHT(P1282,LEN(P1282)-FIND("/",P1282))</f>
        <v>classical music</v>
      </c>
    </row>
    <row r="1283" spans="1:20" ht="44.25" hidden="1" x14ac:dyDescent="0.7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 s="9">
        <f>(((I1283/60)/60)/24)+DATE(1970,1,1)</f>
        <v>41088.844571759262</v>
      </c>
      <c r="K1283">
        <v>1338322571</v>
      </c>
      <c r="L1283" s="9">
        <f>(((K1283/60)/60)/24)+DATE(1970,1,1)</f>
        <v>41058.844571759262</v>
      </c>
      <c r="M1283" t="b">
        <v>0</v>
      </c>
      <c r="N1283">
        <v>80</v>
      </c>
      <c r="O1283" t="b">
        <v>1</v>
      </c>
      <c r="P1283" t="s">
        <v>8300</v>
      </c>
      <c r="Q1283">
        <f>D1283/E1283*100</f>
        <v>99.676052828308002</v>
      </c>
      <c r="R1283">
        <f>E1283/N1283</f>
        <v>100.325</v>
      </c>
      <c r="S1283" t="str">
        <f>LEFT(P1283,FIND("/",P1283)-1)</f>
        <v>music</v>
      </c>
      <c r="T1283" t="str">
        <f>RIGHT(P1283,LEN(P1283)-FIND("/",P1283))</f>
        <v>classical music</v>
      </c>
    </row>
    <row r="1284" spans="1:20" ht="44.25" hidden="1" x14ac:dyDescent="0.7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 s="9">
        <f>(((I1284/60)/60)/24)+DATE(1970,1,1)</f>
        <v>41981.207638888889</v>
      </c>
      <c r="K1284">
        <v>1415585474</v>
      </c>
      <c r="L1284" s="9">
        <f>(((K1284/60)/60)/24)+DATE(1970,1,1)</f>
        <v>41953.091134259259</v>
      </c>
      <c r="M1284" t="b">
        <v>0</v>
      </c>
      <c r="N1284">
        <v>33</v>
      </c>
      <c r="O1284" t="b">
        <v>1</v>
      </c>
      <c r="P1284" t="s">
        <v>8300</v>
      </c>
      <c r="Q1284">
        <f>D1284/E1284*100</f>
        <v>88.534749889331565</v>
      </c>
      <c r="R1284">
        <f>E1284/N1284</f>
        <v>136.90909090909091</v>
      </c>
      <c r="S1284" t="str">
        <f>LEFT(P1284,FIND("/",P1284)-1)</f>
        <v>music</v>
      </c>
      <c r="T1284" t="str">
        <f>RIGHT(P1284,LEN(P1284)-FIND("/",P1284))</f>
        <v>classical music</v>
      </c>
    </row>
    <row r="1285" spans="1:20" ht="44.25" hidden="1" x14ac:dyDescent="0.7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 s="9">
        <f>(((I1285/60)/60)/24)+DATE(1970,1,1)</f>
        <v>41565.165972222225</v>
      </c>
      <c r="K1285">
        <v>1380477691</v>
      </c>
      <c r="L1285" s="9">
        <f>(((K1285/60)/60)/24)+DATE(1970,1,1)</f>
        <v>41546.75105324074</v>
      </c>
      <c r="M1285" t="b">
        <v>0</v>
      </c>
      <c r="N1285">
        <v>71</v>
      </c>
      <c r="O1285" t="b">
        <v>1</v>
      </c>
      <c r="P1285" t="s">
        <v>8300</v>
      </c>
      <c r="Q1285">
        <f>D1285/E1285*100</f>
        <v>97.919216646266833</v>
      </c>
      <c r="R1285">
        <f>E1285/N1285</f>
        <v>57.535211267605632</v>
      </c>
      <c r="S1285" t="str">
        <f>LEFT(P1285,FIND("/",P1285)-1)</f>
        <v>music</v>
      </c>
      <c r="T1285" t="str">
        <f>RIGHT(P1285,LEN(P1285)-FIND("/",P1285))</f>
        <v>classical music</v>
      </c>
    </row>
    <row r="1286" spans="1:20" ht="44.25" hidden="1" x14ac:dyDescent="0.7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 s="9">
        <f>(((I1286/60)/60)/24)+DATE(1970,1,1)</f>
        <v>42236.458333333328</v>
      </c>
      <c r="K1286">
        <v>1438459303</v>
      </c>
      <c r="L1286" s="9">
        <f>(((K1286/60)/60)/24)+DATE(1970,1,1)</f>
        <v>42217.834525462968</v>
      </c>
      <c r="M1286" t="b">
        <v>0</v>
      </c>
      <c r="N1286">
        <v>81</v>
      </c>
      <c r="O1286" t="b">
        <v>1</v>
      </c>
      <c r="P1286" t="s">
        <v>8300</v>
      </c>
      <c r="Q1286">
        <f>D1286/E1286*100</f>
        <v>93.240310583474567</v>
      </c>
      <c r="R1286">
        <f>E1286/N1286</f>
        <v>52.962839506172834</v>
      </c>
      <c r="S1286" t="str">
        <f>LEFT(P1286,FIND("/",P1286)-1)</f>
        <v>music</v>
      </c>
      <c r="T1286" t="str">
        <f>RIGHT(P1286,LEN(P1286)-FIND("/",P1286))</f>
        <v>classical music</v>
      </c>
    </row>
    <row r="1287" spans="1:20" ht="29.5" hidden="1" x14ac:dyDescent="0.7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 s="9">
        <f>(((I1287/60)/60)/24)+DATE(1970,1,1)</f>
        <v>40993.0390625</v>
      </c>
      <c r="K1287">
        <v>1328752575</v>
      </c>
      <c r="L1287" s="9">
        <f>(((K1287/60)/60)/24)+DATE(1970,1,1)</f>
        <v>40948.080729166664</v>
      </c>
      <c r="M1287" t="b">
        <v>0</v>
      </c>
      <c r="N1287">
        <v>76</v>
      </c>
      <c r="O1287" t="b">
        <v>1</v>
      </c>
      <c r="P1287" t="s">
        <v>8300</v>
      </c>
      <c r="Q1287">
        <f>D1287/E1287*100</f>
        <v>95.892600287677794</v>
      </c>
      <c r="R1287">
        <f>E1287/N1287</f>
        <v>82.328947368421055</v>
      </c>
      <c r="S1287" t="str">
        <f>LEFT(P1287,FIND("/",P1287)-1)</f>
        <v>music</v>
      </c>
      <c r="T1287" t="str">
        <f>RIGHT(P1287,LEN(P1287)-FIND("/",P1287))</f>
        <v>classical music</v>
      </c>
    </row>
    <row r="1288" spans="1:20" ht="44.25" hidden="1" x14ac:dyDescent="0.7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 s="9">
        <f>(((I1288/60)/60)/24)+DATE(1970,1,1)</f>
        <v>42114.201388888891</v>
      </c>
      <c r="K1288">
        <v>1426711505</v>
      </c>
      <c r="L1288" s="9">
        <f>(((K1288/60)/60)/24)+DATE(1970,1,1)</f>
        <v>42081.864641203705</v>
      </c>
      <c r="M1288" t="b">
        <v>0</v>
      </c>
      <c r="N1288">
        <v>48</v>
      </c>
      <c r="O1288" t="b">
        <v>1</v>
      </c>
      <c r="P1288" t="s">
        <v>8300</v>
      </c>
      <c r="Q1288">
        <f>D1288/E1288*100</f>
        <v>100</v>
      </c>
      <c r="R1288">
        <f>E1288/N1288</f>
        <v>135.41666666666666</v>
      </c>
      <c r="S1288" t="str">
        <f>LEFT(P1288,FIND("/",P1288)-1)</f>
        <v>music</v>
      </c>
      <c r="T1288" t="str">
        <f>RIGHT(P1288,LEN(P1288)-FIND("/",P1288))</f>
        <v>classical music</v>
      </c>
    </row>
    <row r="1289" spans="1:20" ht="59" hidden="1" x14ac:dyDescent="0.7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 s="9">
        <f>(((I1289/60)/60)/24)+DATE(1970,1,1)</f>
        <v>42231.165972222225</v>
      </c>
      <c r="K1289">
        <v>1437668354</v>
      </c>
      <c r="L1289" s="9">
        <f>(((K1289/60)/60)/24)+DATE(1970,1,1)</f>
        <v>42208.680023148147</v>
      </c>
      <c r="M1289" t="b">
        <v>0</v>
      </c>
      <c r="N1289">
        <v>61</v>
      </c>
      <c r="O1289" t="b">
        <v>1</v>
      </c>
      <c r="P1289" t="s">
        <v>8300</v>
      </c>
      <c r="Q1289">
        <f>D1289/E1289*100</f>
        <v>99.601593625498012</v>
      </c>
      <c r="R1289">
        <f>E1289/N1289</f>
        <v>74.06557377049181</v>
      </c>
      <c r="S1289" t="str">
        <f>LEFT(P1289,FIND("/",P1289)-1)</f>
        <v>music</v>
      </c>
      <c r="T1289" t="str">
        <f>RIGHT(P1289,LEN(P1289)-FIND("/",P1289))</f>
        <v>classical music</v>
      </c>
    </row>
    <row r="1290" spans="1:20" ht="44.25" hidden="1" x14ac:dyDescent="0.7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 s="9">
        <f>(((I1290/60)/60)/24)+DATE(1970,1,1)</f>
        <v>41137.849143518521</v>
      </c>
      <c r="K1290">
        <v>1342556566</v>
      </c>
      <c r="L1290" s="9">
        <f>(((K1290/60)/60)/24)+DATE(1970,1,1)</f>
        <v>41107.849143518521</v>
      </c>
      <c r="M1290" t="b">
        <v>0</v>
      </c>
      <c r="N1290">
        <v>60</v>
      </c>
      <c r="O1290" t="b">
        <v>1</v>
      </c>
      <c r="P1290" t="s">
        <v>8300</v>
      </c>
      <c r="Q1290">
        <f>D1290/E1290*100</f>
        <v>79.286422200198217</v>
      </c>
      <c r="R1290">
        <f>E1290/N1290</f>
        <v>84.083333333333329</v>
      </c>
      <c r="S1290" t="str">
        <f>LEFT(P1290,FIND("/",P1290)-1)</f>
        <v>music</v>
      </c>
      <c r="T1290" t="str">
        <f>RIGHT(P1290,LEN(P1290)-FIND("/",P1290))</f>
        <v>classical music</v>
      </c>
    </row>
    <row r="1291" spans="1:20" ht="44.25" hidden="1" x14ac:dyDescent="0.7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 s="9">
        <f>(((I1291/60)/60)/24)+DATE(1970,1,1)</f>
        <v>41334.750787037039</v>
      </c>
      <c r="K1291">
        <v>1359568911</v>
      </c>
      <c r="L1291" s="9">
        <f>(((K1291/60)/60)/24)+DATE(1970,1,1)</f>
        <v>41304.751284722224</v>
      </c>
      <c r="M1291" t="b">
        <v>0</v>
      </c>
      <c r="N1291">
        <v>136</v>
      </c>
      <c r="O1291" t="b">
        <v>1</v>
      </c>
      <c r="P1291" t="s">
        <v>8300</v>
      </c>
      <c r="Q1291">
        <f>D1291/E1291*100</f>
        <v>90.361445783132538</v>
      </c>
      <c r="R1291">
        <f>E1291/N1291</f>
        <v>61.029411764705884</v>
      </c>
      <c r="S1291" t="str">
        <f>LEFT(P1291,FIND("/",P1291)-1)</f>
        <v>music</v>
      </c>
      <c r="T1291" t="str">
        <f>RIGHT(P1291,LEN(P1291)-FIND("/",P1291))</f>
        <v>classical music</v>
      </c>
    </row>
    <row r="1292" spans="1:20" ht="59" hidden="1" x14ac:dyDescent="0.7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 s="9">
        <f>(((I1292/60)/60)/24)+DATE(1970,1,1)</f>
        <v>40179.25</v>
      </c>
      <c r="K1292">
        <v>1257871712</v>
      </c>
      <c r="L1292" s="9">
        <f>(((K1292/60)/60)/24)+DATE(1970,1,1)</f>
        <v>40127.700370370374</v>
      </c>
      <c r="M1292" t="b">
        <v>0</v>
      </c>
      <c r="N1292">
        <v>14</v>
      </c>
      <c r="O1292" t="b">
        <v>1</v>
      </c>
      <c r="P1292" t="s">
        <v>8300</v>
      </c>
      <c r="Q1292">
        <f>D1292/E1292*100</f>
        <v>95.238095238095227</v>
      </c>
      <c r="R1292">
        <f>E1292/N1292</f>
        <v>150</v>
      </c>
      <c r="S1292" t="str">
        <f>LEFT(P1292,FIND("/",P1292)-1)</f>
        <v>music</v>
      </c>
      <c r="T1292" t="str">
        <f>RIGHT(P1292,LEN(P1292)-FIND("/",P1292))</f>
        <v>classical music</v>
      </c>
    </row>
    <row r="1293" spans="1:20" hidden="1" x14ac:dyDescent="0.7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 s="9">
        <f>(((I1293/60)/60)/24)+DATE(1970,1,1)</f>
        <v>41974.832696759258</v>
      </c>
      <c r="K1293">
        <v>1414781945</v>
      </c>
      <c r="L1293" s="9">
        <f>(((K1293/60)/60)/24)+DATE(1970,1,1)</f>
        <v>41943.791030092594</v>
      </c>
      <c r="M1293" t="b">
        <v>0</v>
      </c>
      <c r="N1293">
        <v>78</v>
      </c>
      <c r="O1293" t="b">
        <v>1</v>
      </c>
      <c r="P1293" t="s">
        <v>8300</v>
      </c>
      <c r="Q1293">
        <f>D1293/E1293*100</f>
        <v>96.362322331968201</v>
      </c>
      <c r="R1293">
        <f>E1293/N1293</f>
        <v>266.08974358974359</v>
      </c>
      <c r="S1293" t="str">
        <f>LEFT(P1293,FIND("/",P1293)-1)</f>
        <v>music</v>
      </c>
      <c r="T1293" t="str">
        <f>RIGHT(P1293,LEN(P1293)-FIND("/",P1293))</f>
        <v>classical music</v>
      </c>
    </row>
    <row r="1294" spans="1:20" ht="44.25" hidden="1" x14ac:dyDescent="0.7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 s="9">
        <f>(((I1294/60)/60)/24)+DATE(1970,1,1)</f>
        <v>41485.106087962966</v>
      </c>
      <c r="K1294">
        <v>1373337166</v>
      </c>
      <c r="L1294" s="9">
        <f>(((K1294/60)/60)/24)+DATE(1970,1,1)</f>
        <v>41464.106087962966</v>
      </c>
      <c r="M1294" t="b">
        <v>0</v>
      </c>
      <c r="N1294">
        <v>4</v>
      </c>
      <c r="O1294" t="b">
        <v>1</v>
      </c>
      <c r="P1294" t="s">
        <v>8300</v>
      </c>
      <c r="Q1294">
        <f>D1294/E1294*100</f>
        <v>86.206896551724128</v>
      </c>
      <c r="R1294">
        <f>E1294/N1294</f>
        <v>7.25</v>
      </c>
      <c r="S1294" t="str">
        <f>LEFT(P1294,FIND("/",P1294)-1)</f>
        <v>music</v>
      </c>
      <c r="T1294" t="str">
        <f>RIGHT(P1294,LEN(P1294)-FIND("/",P1294))</f>
        <v>classical music</v>
      </c>
    </row>
    <row r="1295" spans="1:20" ht="44.25" hidden="1" x14ac:dyDescent="0.7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 s="9">
        <f>(((I1295/60)/60)/24)+DATE(1970,1,1)</f>
        <v>40756.648784722223</v>
      </c>
      <c r="K1295">
        <v>1307028855</v>
      </c>
      <c r="L1295" s="9">
        <f>(((K1295/60)/60)/24)+DATE(1970,1,1)</f>
        <v>40696.648784722223</v>
      </c>
      <c r="M1295" t="b">
        <v>0</v>
      </c>
      <c r="N1295">
        <v>11</v>
      </c>
      <c r="O1295" t="b">
        <v>1</v>
      </c>
      <c r="P1295" t="s">
        <v>8300</v>
      </c>
      <c r="Q1295">
        <f>D1295/E1295*100</f>
        <v>90.909090909090907</v>
      </c>
      <c r="R1295">
        <f>E1295/N1295</f>
        <v>100</v>
      </c>
      <c r="S1295" t="str">
        <f>LEFT(P1295,FIND("/",P1295)-1)</f>
        <v>music</v>
      </c>
      <c r="T1295" t="str">
        <f>RIGHT(P1295,LEN(P1295)-FIND("/",P1295))</f>
        <v>classical music</v>
      </c>
    </row>
    <row r="1296" spans="1:20" ht="29.5" hidden="1" x14ac:dyDescent="0.7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 s="9">
        <f>(((I1296/60)/60)/24)+DATE(1970,1,1)</f>
        <v>41329.207638888889</v>
      </c>
      <c r="K1296">
        <v>1359029661</v>
      </c>
      <c r="L1296" s="9">
        <f>(((K1296/60)/60)/24)+DATE(1970,1,1)</f>
        <v>41298.509965277779</v>
      </c>
      <c r="M1296" t="b">
        <v>0</v>
      </c>
      <c r="N1296">
        <v>185</v>
      </c>
      <c r="O1296" t="b">
        <v>1</v>
      </c>
      <c r="P1296" t="s">
        <v>8300</v>
      </c>
      <c r="Q1296">
        <f>D1296/E1296*100</f>
        <v>88.481785287150444</v>
      </c>
      <c r="R1296">
        <f>E1296/N1296</f>
        <v>109.96308108108107</v>
      </c>
      <c r="S1296" t="str">
        <f>LEFT(P1296,FIND("/",P1296)-1)</f>
        <v>music</v>
      </c>
      <c r="T1296" t="str">
        <f>RIGHT(P1296,LEN(P1296)-FIND("/",P1296))</f>
        <v>classical music</v>
      </c>
    </row>
    <row r="1297" spans="1:20" ht="44.25" hidden="1" x14ac:dyDescent="0.7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 s="9">
        <f>(((I1297/60)/60)/24)+DATE(1970,1,1)</f>
        <v>42037.902222222227</v>
      </c>
      <c r="K1297">
        <v>1417729152</v>
      </c>
      <c r="L1297" s="9">
        <f>(((K1297/60)/60)/24)+DATE(1970,1,1)</f>
        <v>41977.902222222227</v>
      </c>
      <c r="M1297" t="b">
        <v>0</v>
      </c>
      <c r="N1297">
        <v>59</v>
      </c>
      <c r="O1297" t="b">
        <v>1</v>
      </c>
      <c r="P1297" t="s">
        <v>8300</v>
      </c>
      <c r="Q1297">
        <f>D1297/E1297*100</f>
        <v>99.750623441396513</v>
      </c>
      <c r="R1297">
        <f>E1297/N1297</f>
        <v>169.91525423728814</v>
      </c>
      <c r="S1297" t="str">
        <f>LEFT(P1297,FIND("/",P1297)-1)</f>
        <v>music</v>
      </c>
      <c r="T1297" t="str">
        <f>RIGHT(P1297,LEN(P1297)-FIND("/",P1297))</f>
        <v>classical music</v>
      </c>
    </row>
    <row r="1298" spans="1:20" ht="59" hidden="1" x14ac:dyDescent="0.7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 s="9">
        <f>(((I1298/60)/60)/24)+DATE(1970,1,1)</f>
        <v>40845.675011574072</v>
      </c>
      <c r="K1298">
        <v>1314720721</v>
      </c>
      <c r="L1298" s="9">
        <f>(((K1298/60)/60)/24)+DATE(1970,1,1)</f>
        <v>40785.675011574072</v>
      </c>
      <c r="M1298" t="b">
        <v>0</v>
      </c>
      <c r="N1298">
        <v>27</v>
      </c>
      <c r="O1298" t="b">
        <v>1</v>
      </c>
      <c r="P1298" t="s">
        <v>8300</v>
      </c>
      <c r="Q1298">
        <f>D1298/E1298*100</f>
        <v>96.711798839458424</v>
      </c>
      <c r="R1298">
        <f>E1298/N1298</f>
        <v>95.740740740740748</v>
      </c>
      <c r="S1298" t="str">
        <f>LEFT(P1298,FIND("/",P1298)-1)</f>
        <v>music</v>
      </c>
      <c r="T1298" t="str">
        <f>RIGHT(P1298,LEN(P1298)-FIND("/",P1298))</f>
        <v>classical music</v>
      </c>
    </row>
    <row r="1299" spans="1:20" ht="59" hidden="1" x14ac:dyDescent="0.7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 s="9">
        <f>(((I1299/60)/60)/24)+DATE(1970,1,1)</f>
        <v>41543.449282407404</v>
      </c>
      <c r="K1299">
        <v>1375008418</v>
      </c>
      <c r="L1299" s="9">
        <f>(((K1299/60)/60)/24)+DATE(1970,1,1)</f>
        <v>41483.449282407404</v>
      </c>
      <c r="M1299" t="b">
        <v>0</v>
      </c>
      <c r="N1299">
        <v>63</v>
      </c>
      <c r="O1299" t="b">
        <v>1</v>
      </c>
      <c r="P1299" t="s">
        <v>8300</v>
      </c>
      <c r="Q1299">
        <f>D1299/E1299*100</f>
        <v>93.432995194874536</v>
      </c>
      <c r="R1299">
        <f>E1299/N1299</f>
        <v>59.460317460317462</v>
      </c>
      <c r="S1299" t="str">
        <f>LEFT(P1299,FIND("/",P1299)-1)</f>
        <v>music</v>
      </c>
      <c r="T1299" t="str">
        <f>RIGHT(P1299,LEN(P1299)-FIND("/",P1299))</f>
        <v>classical music</v>
      </c>
    </row>
    <row r="1300" spans="1:20" ht="44.25" hidden="1" x14ac:dyDescent="0.7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 s="9">
        <f>(((I1300/60)/60)/24)+DATE(1970,1,1)</f>
        <v>41548.165972222225</v>
      </c>
      <c r="K1300">
        <v>1377252857</v>
      </c>
      <c r="L1300" s="9">
        <f>(((K1300/60)/60)/24)+DATE(1970,1,1)</f>
        <v>41509.426585648151</v>
      </c>
      <c r="M1300" t="b">
        <v>0</v>
      </c>
      <c r="N1300">
        <v>13</v>
      </c>
      <c r="O1300" t="b">
        <v>1</v>
      </c>
      <c r="P1300" t="s">
        <v>8300</v>
      </c>
      <c r="Q1300">
        <f>D1300/E1300*100</f>
        <v>96.551724137931032</v>
      </c>
      <c r="R1300">
        <f>E1300/N1300</f>
        <v>55.769230769230766</v>
      </c>
      <c r="S1300" t="str">
        <f>LEFT(P1300,FIND("/",P1300)-1)</f>
        <v>music</v>
      </c>
      <c r="T1300" t="str">
        <f>RIGHT(P1300,LEN(P1300)-FIND("/",P1300))</f>
        <v>classical music</v>
      </c>
    </row>
    <row r="1301" spans="1:20" ht="44.25" hidden="1" x14ac:dyDescent="0.7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 s="9">
        <f>(((I1301/60)/60)/24)+DATE(1970,1,1)</f>
        <v>40545.125</v>
      </c>
      <c r="K1301">
        <v>1291257298</v>
      </c>
      <c r="L1301" s="9">
        <f>(((K1301/60)/60)/24)+DATE(1970,1,1)</f>
        <v>40514.107615740737</v>
      </c>
      <c r="M1301" t="b">
        <v>0</v>
      </c>
      <c r="N1301">
        <v>13</v>
      </c>
      <c r="O1301" t="b">
        <v>1</v>
      </c>
      <c r="P1301" t="s">
        <v>8300</v>
      </c>
      <c r="Q1301">
        <f>D1301/E1301*100</f>
        <v>63.9386189258312</v>
      </c>
      <c r="R1301">
        <f>E1301/N1301</f>
        <v>30.076923076923077</v>
      </c>
      <c r="S1301" t="str">
        <f>LEFT(P1301,FIND("/",P1301)-1)</f>
        <v>music</v>
      </c>
      <c r="T1301" t="str">
        <f>RIGHT(P1301,LEN(P1301)-FIND("/",P1301))</f>
        <v>classical music</v>
      </c>
    </row>
    <row r="1302" spans="1:20" ht="44.25" hidden="1" x14ac:dyDescent="0.7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 s="9">
        <f>(((I1302/60)/60)/24)+DATE(1970,1,1)</f>
        <v>41098.520474537036</v>
      </c>
      <c r="K1302">
        <v>1339158569</v>
      </c>
      <c r="L1302" s="9">
        <f>(((K1302/60)/60)/24)+DATE(1970,1,1)</f>
        <v>41068.520474537036</v>
      </c>
      <c r="M1302" t="b">
        <v>0</v>
      </c>
      <c r="N1302">
        <v>57</v>
      </c>
      <c r="O1302" t="b">
        <v>1</v>
      </c>
      <c r="P1302" t="s">
        <v>8300</v>
      </c>
      <c r="Q1302">
        <f>D1302/E1302*100</f>
        <v>99.186669311644522</v>
      </c>
      <c r="R1302">
        <f>E1302/N1302</f>
        <v>88.438596491228068</v>
      </c>
      <c r="S1302" t="str">
        <f>LEFT(P1302,FIND("/",P1302)-1)</f>
        <v>music</v>
      </c>
      <c r="T1302" t="str">
        <f>RIGHT(P1302,LEN(P1302)-FIND("/",P1302))</f>
        <v>classical music</v>
      </c>
    </row>
    <row r="1303" spans="1:20" ht="44.25" hidden="1" x14ac:dyDescent="0.7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 s="9">
        <f>(((I1303/60)/60)/24)+DATE(1970,1,1)</f>
        <v>42062.020833333328</v>
      </c>
      <c r="K1303">
        <v>1421983138</v>
      </c>
      <c r="L1303" s="9">
        <f>(((K1303/60)/60)/24)+DATE(1970,1,1)</f>
        <v>42027.13817129629</v>
      </c>
      <c r="M1303" t="b">
        <v>0</v>
      </c>
      <c r="N1303">
        <v>61</v>
      </c>
      <c r="O1303" t="b">
        <v>1</v>
      </c>
      <c r="P1303" t="s">
        <v>8300</v>
      </c>
      <c r="Q1303">
        <f>D1303/E1303*100</f>
        <v>51.203277009728623</v>
      </c>
      <c r="R1303">
        <f>E1303/N1303</f>
        <v>64.032786885245898</v>
      </c>
      <c r="S1303" t="str">
        <f>LEFT(P1303,FIND("/",P1303)-1)</f>
        <v>music</v>
      </c>
      <c r="T1303" t="str">
        <f>RIGHT(P1303,LEN(P1303)-FIND("/",P1303))</f>
        <v>classical music</v>
      </c>
    </row>
    <row r="1304" spans="1:20" ht="44.25" hidden="1" x14ac:dyDescent="0.7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 s="9">
        <f>(((I1304/60)/60)/24)+DATE(1970,1,1)</f>
        <v>41552.208333333336</v>
      </c>
      <c r="K1304">
        <v>1378586179</v>
      </c>
      <c r="L1304" s="9">
        <f>(((K1304/60)/60)/24)+DATE(1970,1,1)</f>
        <v>41524.858553240738</v>
      </c>
      <c r="M1304" t="b">
        <v>0</v>
      </c>
      <c r="N1304">
        <v>65</v>
      </c>
      <c r="O1304" t="b">
        <v>1</v>
      </c>
      <c r="P1304" t="s">
        <v>8300</v>
      </c>
      <c r="Q1304">
        <f>D1304/E1304*100</f>
        <v>89.514066496163679</v>
      </c>
      <c r="R1304">
        <f>E1304/N1304</f>
        <v>60.153846153846153</v>
      </c>
      <c r="S1304" t="str">
        <f>LEFT(P1304,FIND("/",P1304)-1)</f>
        <v>music</v>
      </c>
      <c r="T1304" t="str">
        <f>RIGHT(P1304,LEN(P1304)-FIND("/",P1304))</f>
        <v>classical music</v>
      </c>
    </row>
    <row r="1305" spans="1:20" ht="44.25" hidden="1" x14ac:dyDescent="0.7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 s="9">
        <f>(((I1305/60)/60)/24)+DATE(1970,1,1)</f>
        <v>41003.731516203705</v>
      </c>
      <c r="K1305">
        <v>1330972403</v>
      </c>
      <c r="L1305" s="9">
        <f>(((K1305/60)/60)/24)+DATE(1970,1,1)</f>
        <v>40973.773182870369</v>
      </c>
      <c r="M1305" t="b">
        <v>0</v>
      </c>
      <c r="N1305">
        <v>134</v>
      </c>
      <c r="O1305" t="b">
        <v>1</v>
      </c>
      <c r="P1305" t="s">
        <v>8300</v>
      </c>
      <c r="Q1305">
        <f>D1305/E1305*100</f>
        <v>83.434466019417471</v>
      </c>
      <c r="R1305">
        <f>E1305/N1305</f>
        <v>49.194029850746269</v>
      </c>
      <c r="S1305" t="str">
        <f>LEFT(P1305,FIND("/",P1305)-1)</f>
        <v>music</v>
      </c>
      <c r="T1305" t="str">
        <f>RIGHT(P1305,LEN(P1305)-FIND("/",P1305))</f>
        <v>classical music</v>
      </c>
    </row>
    <row r="1306" spans="1:20" ht="44.25" hidden="1" x14ac:dyDescent="0.7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 s="9">
        <f>(((I1306/60)/60)/24)+DATE(1970,1,1)</f>
        <v>42643.185416666667</v>
      </c>
      <c r="K1306">
        <v>1473087637</v>
      </c>
      <c r="L1306" s="9">
        <f>(((K1306/60)/60)/24)+DATE(1970,1,1)</f>
        <v>42618.625428240746</v>
      </c>
      <c r="M1306" t="b">
        <v>0</v>
      </c>
      <c r="N1306">
        <v>37</v>
      </c>
      <c r="O1306" t="b">
        <v>1</v>
      </c>
      <c r="P1306" t="s">
        <v>8300</v>
      </c>
      <c r="Q1306">
        <f>D1306/E1306*100</f>
        <v>98.183603338242506</v>
      </c>
      <c r="R1306">
        <f>E1306/N1306</f>
        <v>165.16216216216216</v>
      </c>
      <c r="S1306" t="str">
        <f>LEFT(P1306,FIND("/",P1306)-1)</f>
        <v>music</v>
      </c>
      <c r="T1306" t="str">
        <f>RIGHT(P1306,LEN(P1306)-FIND("/",P1306))</f>
        <v>classical music</v>
      </c>
    </row>
    <row r="1307" spans="1:20" ht="44.25" hidden="1" x14ac:dyDescent="0.7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 s="9">
        <f>(((I1307/60)/60)/24)+DATE(1970,1,1)</f>
        <v>41425.708333333336</v>
      </c>
      <c r="K1307">
        <v>1366999870</v>
      </c>
      <c r="L1307" s="9">
        <f>(((K1307/60)/60)/24)+DATE(1970,1,1)</f>
        <v>41390.757754629631</v>
      </c>
      <c r="M1307" t="b">
        <v>0</v>
      </c>
      <c r="N1307">
        <v>37</v>
      </c>
      <c r="O1307" t="b">
        <v>1</v>
      </c>
      <c r="P1307" t="s">
        <v>8300</v>
      </c>
      <c r="Q1307">
        <f>D1307/E1307*100</f>
        <v>97.273853779429984</v>
      </c>
      <c r="R1307">
        <f>E1307/N1307</f>
        <v>43.621621621621621</v>
      </c>
      <c r="S1307" t="str">
        <f>LEFT(P1307,FIND("/",P1307)-1)</f>
        <v>music</v>
      </c>
      <c r="T1307" t="str">
        <f>RIGHT(P1307,LEN(P1307)-FIND("/",P1307))</f>
        <v>classical music</v>
      </c>
    </row>
    <row r="1308" spans="1:20" ht="59" hidden="1" x14ac:dyDescent="0.7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 s="9">
        <f>(((I1308/60)/60)/24)+DATE(1970,1,1)</f>
        <v>42285.165972222225</v>
      </c>
      <c r="K1308">
        <v>1439392406</v>
      </c>
      <c r="L1308" s="9">
        <f>(((K1308/60)/60)/24)+DATE(1970,1,1)</f>
        <v>42228.634328703702</v>
      </c>
      <c r="M1308" t="b">
        <v>0</v>
      </c>
      <c r="N1308">
        <v>150</v>
      </c>
      <c r="O1308" t="b">
        <v>1</v>
      </c>
      <c r="P1308" t="s">
        <v>8300</v>
      </c>
      <c r="Q1308">
        <f>D1308/E1308*100</f>
        <v>99.160945842868045</v>
      </c>
      <c r="R1308">
        <f>E1308/N1308</f>
        <v>43.7</v>
      </c>
      <c r="S1308" t="str">
        <f>LEFT(P1308,FIND("/",P1308)-1)</f>
        <v>music</v>
      </c>
      <c r="T1308" t="str">
        <f>RIGHT(P1308,LEN(P1308)-FIND("/",P1308))</f>
        <v>classical music</v>
      </c>
    </row>
    <row r="1309" spans="1:20" ht="44.25" hidden="1" x14ac:dyDescent="0.7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 s="9">
        <f>(((I1309/60)/60)/24)+DATE(1970,1,1)</f>
        <v>40989.866666666669</v>
      </c>
      <c r="K1309">
        <v>1329890585</v>
      </c>
      <c r="L1309" s="9">
        <f>(((K1309/60)/60)/24)+DATE(1970,1,1)</f>
        <v>40961.252141203702</v>
      </c>
      <c r="M1309" t="b">
        <v>0</v>
      </c>
      <c r="N1309">
        <v>56</v>
      </c>
      <c r="O1309" t="b">
        <v>1</v>
      </c>
      <c r="P1309" t="s">
        <v>8300</v>
      </c>
      <c r="Q1309">
        <f>D1309/E1309*100</f>
        <v>97.338100913786249</v>
      </c>
      <c r="R1309">
        <f>E1309/N1309</f>
        <v>67.419642857142861</v>
      </c>
      <c r="S1309" t="str">
        <f>LEFT(P1309,FIND("/",P1309)-1)</f>
        <v>music</v>
      </c>
      <c r="T1309" t="str">
        <f>RIGHT(P1309,LEN(P1309)-FIND("/",P1309))</f>
        <v>classical music</v>
      </c>
    </row>
    <row r="1310" spans="1:20" ht="44.25" hidden="1" x14ac:dyDescent="0.7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 s="9">
        <f>(((I1310/60)/60)/24)+DATE(1970,1,1)</f>
        <v>42799.809965277775</v>
      </c>
      <c r="K1310">
        <v>1486149981</v>
      </c>
      <c r="L1310" s="9">
        <f>(((K1310/60)/60)/24)+DATE(1970,1,1)</f>
        <v>42769.809965277775</v>
      </c>
      <c r="M1310" t="b">
        <v>0</v>
      </c>
      <c r="N1310">
        <v>18</v>
      </c>
      <c r="O1310" t="b">
        <v>1</v>
      </c>
      <c r="P1310" t="s">
        <v>8300</v>
      </c>
      <c r="Q1310">
        <f>D1310/E1310*100</f>
        <v>93.896713615023472</v>
      </c>
      <c r="R1310">
        <f>E1310/N1310</f>
        <v>177.5</v>
      </c>
      <c r="S1310" t="str">
        <f>LEFT(P1310,FIND("/",P1310)-1)</f>
        <v>music</v>
      </c>
      <c r="T1310" t="str">
        <f>RIGHT(P1310,LEN(P1310)-FIND("/",P1310))</f>
        <v>classical music</v>
      </c>
    </row>
    <row r="1311" spans="1:20" ht="44.25" hidden="1" x14ac:dyDescent="0.7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 s="9">
        <f>(((I1311/60)/60)/24)+DATE(1970,1,1)</f>
        <v>41173.199155092596</v>
      </c>
      <c r="K1311">
        <v>1343018807</v>
      </c>
      <c r="L1311" s="9">
        <f>(((K1311/60)/60)/24)+DATE(1970,1,1)</f>
        <v>41113.199155092596</v>
      </c>
      <c r="M1311" t="b">
        <v>0</v>
      </c>
      <c r="N1311">
        <v>60</v>
      </c>
      <c r="O1311" t="b">
        <v>1</v>
      </c>
      <c r="P1311" t="s">
        <v>8300</v>
      </c>
      <c r="Q1311">
        <f>D1311/E1311*100</f>
        <v>64.294899271324482</v>
      </c>
      <c r="R1311">
        <f>E1311/N1311</f>
        <v>38.883333333333333</v>
      </c>
      <c r="S1311" t="str">
        <f>LEFT(P1311,FIND("/",P1311)-1)</f>
        <v>music</v>
      </c>
      <c r="T1311" t="str">
        <f>RIGHT(P1311,LEN(P1311)-FIND("/",P1311))</f>
        <v>classical music</v>
      </c>
    </row>
    <row r="1312" spans="1:20" ht="59" hidden="1" x14ac:dyDescent="0.7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 s="9">
        <f>(((I1312/60)/60)/24)+DATE(1970,1,1)</f>
        <v>42156.165972222225</v>
      </c>
      <c r="K1312">
        <v>1430445163</v>
      </c>
      <c r="L1312" s="9">
        <f>(((K1312/60)/60)/24)+DATE(1970,1,1)</f>
        <v>42125.078275462962</v>
      </c>
      <c r="M1312" t="b">
        <v>0</v>
      </c>
      <c r="N1312">
        <v>67</v>
      </c>
      <c r="O1312" t="b">
        <v>1</v>
      </c>
      <c r="P1312" t="s">
        <v>8300</v>
      </c>
      <c r="Q1312">
        <f>D1312/E1312*100</f>
        <v>81.433224755700323</v>
      </c>
      <c r="R1312">
        <f>E1312/N1312</f>
        <v>54.985074626865675</v>
      </c>
      <c r="S1312" t="str">
        <f>LEFT(P1312,FIND("/",P1312)-1)</f>
        <v>music</v>
      </c>
      <c r="T1312" t="str">
        <f>RIGHT(P1312,LEN(P1312)-FIND("/",P1312))</f>
        <v>classical music</v>
      </c>
    </row>
    <row r="1313" spans="1:20" ht="59" hidden="1" x14ac:dyDescent="0.7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 s="9">
        <f>(((I1313/60)/60)/24)+DATE(1970,1,1)</f>
        <v>41057.655011574076</v>
      </c>
      <c r="K1313">
        <v>1335541393</v>
      </c>
      <c r="L1313" s="9">
        <f>(((K1313/60)/60)/24)+DATE(1970,1,1)</f>
        <v>41026.655011574076</v>
      </c>
      <c r="M1313" t="b">
        <v>0</v>
      </c>
      <c r="N1313">
        <v>35</v>
      </c>
      <c r="O1313" t="b">
        <v>1</v>
      </c>
      <c r="P1313" t="s">
        <v>8300</v>
      </c>
      <c r="Q1313">
        <f>D1313/E1313*100</f>
        <v>93.153237074988354</v>
      </c>
      <c r="R1313">
        <f>E1313/N1313</f>
        <v>61.342857142857142</v>
      </c>
      <c r="S1313" t="str">
        <f>LEFT(P1313,FIND("/",P1313)-1)</f>
        <v>music</v>
      </c>
      <c r="T1313" t="str">
        <f>RIGHT(P1313,LEN(P1313)-FIND("/",P1313))</f>
        <v>classical music</v>
      </c>
    </row>
    <row r="1314" spans="1:20" ht="44.25" hidden="1" x14ac:dyDescent="0.7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 s="9">
        <f>(((I1314/60)/60)/24)+DATE(1970,1,1)</f>
        <v>41267.991400462961</v>
      </c>
      <c r="K1314">
        <v>1352504857</v>
      </c>
      <c r="L1314" s="9">
        <f>(((K1314/60)/60)/24)+DATE(1970,1,1)</f>
        <v>41222.991400462961</v>
      </c>
      <c r="M1314" t="b">
        <v>0</v>
      </c>
      <c r="N1314">
        <v>34</v>
      </c>
      <c r="O1314" t="b">
        <v>1</v>
      </c>
      <c r="P1314" t="s">
        <v>8300</v>
      </c>
      <c r="Q1314">
        <f>D1314/E1314*100</f>
        <v>94.783715012722652</v>
      </c>
      <c r="R1314">
        <f>E1314/N1314</f>
        <v>23.117647058823529</v>
      </c>
      <c r="S1314" t="str">
        <f>LEFT(P1314,FIND("/",P1314)-1)</f>
        <v>music</v>
      </c>
      <c r="T1314" t="str">
        <f>RIGHT(P1314,LEN(P1314)-FIND("/",P1314))</f>
        <v>classical music</v>
      </c>
    </row>
    <row r="1315" spans="1:20" ht="29.5" hidden="1" x14ac:dyDescent="0.7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 s="9">
        <f>(((I1315/60)/60)/24)+DATE(1970,1,1)</f>
        <v>41774.745208333334</v>
      </c>
      <c r="K1315">
        <v>1397584386</v>
      </c>
      <c r="L1315" s="9">
        <f>(((K1315/60)/60)/24)+DATE(1970,1,1)</f>
        <v>41744.745208333334</v>
      </c>
      <c r="M1315" t="b">
        <v>0</v>
      </c>
      <c r="N1315">
        <v>36</v>
      </c>
      <c r="O1315" t="b">
        <v>1</v>
      </c>
      <c r="P1315" t="s">
        <v>8300</v>
      </c>
      <c r="Q1315">
        <f>D1315/E1315*100</f>
        <v>84.427767354596625</v>
      </c>
      <c r="R1315">
        <f>E1315/N1315</f>
        <v>29.611111111111111</v>
      </c>
      <c r="S1315" t="str">
        <f>LEFT(P1315,FIND("/",P1315)-1)</f>
        <v>music</v>
      </c>
      <c r="T1315" t="str">
        <f>RIGHT(P1315,LEN(P1315)-FIND("/",P1315))</f>
        <v>classical music</v>
      </c>
    </row>
    <row r="1316" spans="1:20" ht="44.25" hidden="1" x14ac:dyDescent="0.7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 s="9">
        <f>(((I1316/60)/60)/24)+DATE(1970,1,1)</f>
        <v>42125.582638888889</v>
      </c>
      <c r="K1316">
        <v>1427747906</v>
      </c>
      <c r="L1316" s="9">
        <f>(((K1316/60)/60)/24)+DATE(1970,1,1)</f>
        <v>42093.860023148154</v>
      </c>
      <c r="M1316" t="b">
        <v>0</v>
      </c>
      <c r="N1316">
        <v>18</v>
      </c>
      <c r="O1316" t="b">
        <v>1</v>
      </c>
      <c r="P1316" t="s">
        <v>8300</v>
      </c>
      <c r="Q1316">
        <f>D1316/E1316*100</f>
        <v>91.84423218221896</v>
      </c>
      <c r="R1316">
        <f>E1316/N1316</f>
        <v>75.611111111111114</v>
      </c>
      <c r="S1316" t="str">
        <f>LEFT(P1316,FIND("/",P1316)-1)</f>
        <v>music</v>
      </c>
      <c r="T1316" t="str">
        <f>RIGHT(P1316,LEN(P1316)-FIND("/",P1316))</f>
        <v>classical music</v>
      </c>
    </row>
    <row r="1317" spans="1:20" ht="44.25" hidden="1" x14ac:dyDescent="0.7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 s="9">
        <f>(((I1317/60)/60)/24)+DATE(1970,1,1)</f>
        <v>40862.817361111112</v>
      </c>
      <c r="K1317">
        <v>1318539484</v>
      </c>
      <c r="L1317" s="9">
        <f>(((K1317/60)/60)/24)+DATE(1970,1,1)</f>
        <v>40829.873657407406</v>
      </c>
      <c r="M1317" t="b">
        <v>0</v>
      </c>
      <c r="N1317">
        <v>25</v>
      </c>
      <c r="O1317" t="b">
        <v>1</v>
      </c>
      <c r="P1317" t="s">
        <v>8300</v>
      </c>
      <c r="Q1317">
        <f>D1317/E1317*100</f>
        <v>89.887640449438194</v>
      </c>
      <c r="R1317">
        <f>E1317/N1317</f>
        <v>35.6</v>
      </c>
      <c r="S1317" t="str">
        <f>LEFT(P1317,FIND("/",P1317)-1)</f>
        <v>music</v>
      </c>
      <c r="T1317" t="str">
        <f>RIGHT(P1317,LEN(P1317)-FIND("/",P1317))</f>
        <v>classical music</v>
      </c>
    </row>
    <row r="1318" spans="1:20" ht="44.25" hidden="1" x14ac:dyDescent="0.7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 s="9">
        <f>(((I1318/60)/60)/24)+DATE(1970,1,1)</f>
        <v>42069.951087962967</v>
      </c>
      <c r="K1318">
        <v>1423090174</v>
      </c>
      <c r="L1318" s="9">
        <f>(((K1318/60)/60)/24)+DATE(1970,1,1)</f>
        <v>42039.951087962967</v>
      </c>
      <c r="M1318" t="b">
        <v>0</v>
      </c>
      <c r="N1318">
        <v>21</v>
      </c>
      <c r="O1318" t="b">
        <v>1</v>
      </c>
      <c r="P1318" t="s">
        <v>8300</v>
      </c>
      <c r="Q1318">
        <f>D1318/E1318*100</f>
        <v>99.900099900099903</v>
      </c>
      <c r="R1318">
        <f>E1318/N1318</f>
        <v>143</v>
      </c>
      <c r="S1318" t="str">
        <f>LEFT(P1318,FIND("/",P1318)-1)</f>
        <v>music</v>
      </c>
      <c r="T1318" t="str">
        <f>RIGHT(P1318,LEN(P1318)-FIND("/",P1318))</f>
        <v>classical music</v>
      </c>
    </row>
    <row r="1319" spans="1:20" ht="59" hidden="1" x14ac:dyDescent="0.7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 s="9">
        <f>(((I1319/60)/60)/24)+DATE(1970,1,1)</f>
        <v>41165.165972222225</v>
      </c>
      <c r="K1319">
        <v>1346276349</v>
      </c>
      <c r="L1319" s="9">
        <f>(((K1319/60)/60)/24)+DATE(1970,1,1)</f>
        <v>41150.902187499996</v>
      </c>
      <c r="M1319" t="b">
        <v>1</v>
      </c>
      <c r="N1319">
        <v>151</v>
      </c>
      <c r="O1319" t="b">
        <v>1</v>
      </c>
      <c r="P1319" t="s">
        <v>8301</v>
      </c>
      <c r="Q1319">
        <f>D1319/E1319*100</f>
        <v>15.119443604475356</v>
      </c>
      <c r="R1319">
        <f>E1319/N1319</f>
        <v>21.900662251655628</v>
      </c>
      <c r="S1319" t="str">
        <f>LEFT(P1319,FIND("/",P1319)-1)</f>
        <v>technology</v>
      </c>
      <c r="T1319" t="str">
        <f>RIGHT(P1319,LEN(P1319)-FIND("/",P1319))</f>
        <v>space exploration</v>
      </c>
    </row>
    <row r="1320" spans="1:20" ht="44.25" hidden="1" x14ac:dyDescent="0.7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 s="9">
        <f>(((I1320/60)/60)/24)+DATE(1970,1,1)</f>
        <v>41955.888888888891</v>
      </c>
      <c r="K1320">
        <v>1412358968</v>
      </c>
      <c r="L1320" s="9">
        <f>(((K1320/60)/60)/24)+DATE(1970,1,1)</f>
        <v>41915.747314814813</v>
      </c>
      <c r="M1320" t="b">
        <v>1</v>
      </c>
      <c r="N1320">
        <v>489</v>
      </c>
      <c r="O1320" t="b">
        <v>1</v>
      </c>
      <c r="P1320" t="s">
        <v>8301</v>
      </c>
      <c r="Q1320">
        <f>D1320/E1320*100</f>
        <v>30.666223710101963</v>
      </c>
      <c r="R1320">
        <f>E1320/N1320</f>
        <v>80.022494887525568</v>
      </c>
      <c r="S1320" t="str">
        <f>LEFT(P1320,FIND("/",P1320)-1)</f>
        <v>technology</v>
      </c>
      <c r="T1320" t="str">
        <f>RIGHT(P1320,LEN(P1320)-FIND("/",P1320))</f>
        <v>space exploration</v>
      </c>
    </row>
    <row r="1321" spans="1:20" ht="29.5" hidden="1" x14ac:dyDescent="0.7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 s="9">
        <f>(((I1321/60)/60)/24)+DATE(1970,1,1)</f>
        <v>41631.912662037037</v>
      </c>
      <c r="K1321">
        <v>1386626054</v>
      </c>
      <c r="L1321" s="9">
        <f>(((K1321/60)/60)/24)+DATE(1970,1,1)</f>
        <v>41617.912662037037</v>
      </c>
      <c r="M1321" t="b">
        <v>1</v>
      </c>
      <c r="N1321">
        <v>50</v>
      </c>
      <c r="O1321" t="b">
        <v>1</v>
      </c>
      <c r="P1321" t="s">
        <v>8301</v>
      </c>
      <c r="Q1321">
        <f>D1321/E1321*100</f>
        <v>98.536036036036037</v>
      </c>
      <c r="R1321">
        <f>E1321/N1321</f>
        <v>35.520000000000003</v>
      </c>
      <c r="S1321" t="str">
        <f>LEFT(P1321,FIND("/",P1321)-1)</f>
        <v>technology</v>
      </c>
      <c r="T1321" t="str">
        <f>RIGHT(P1321,LEN(P1321)-FIND("/",P1321))</f>
        <v>space exploration</v>
      </c>
    </row>
    <row r="1322" spans="1:20" ht="44.25" hidden="1" x14ac:dyDescent="0.7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 s="9">
        <f>(((I1322/60)/60)/24)+DATE(1970,1,1)</f>
        <v>41028.051192129627</v>
      </c>
      <c r="K1322">
        <v>1333070023</v>
      </c>
      <c r="L1322" s="9">
        <f>(((K1322/60)/60)/24)+DATE(1970,1,1)</f>
        <v>40998.051192129627</v>
      </c>
      <c r="M1322" t="b">
        <v>1</v>
      </c>
      <c r="N1322">
        <v>321</v>
      </c>
      <c r="O1322" t="b">
        <v>1</v>
      </c>
      <c r="P1322" t="s">
        <v>8301</v>
      </c>
      <c r="Q1322">
        <f>D1322/E1322*100</f>
        <v>95.952714502293276</v>
      </c>
      <c r="R1322">
        <f>E1322/N1322</f>
        <v>64.933333333333323</v>
      </c>
      <c r="S1322" t="str">
        <f>LEFT(P1322,FIND("/",P1322)-1)</f>
        <v>technology</v>
      </c>
      <c r="T1322" t="str">
        <f>RIGHT(P1322,LEN(P1322)-FIND("/",P1322))</f>
        <v>space exploration</v>
      </c>
    </row>
    <row r="1323" spans="1:20" ht="44.25" hidden="1" x14ac:dyDescent="0.7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 s="9">
        <f>(((I1323/60)/60)/24)+DATE(1970,1,1)</f>
        <v>42538.541550925926</v>
      </c>
      <c r="K1323">
        <v>1463576390</v>
      </c>
      <c r="L1323" s="9">
        <f>(((K1323/60)/60)/24)+DATE(1970,1,1)</f>
        <v>42508.541550925926</v>
      </c>
      <c r="M1323" t="b">
        <v>1</v>
      </c>
      <c r="N1323">
        <v>1762</v>
      </c>
      <c r="O1323" t="b">
        <v>1</v>
      </c>
      <c r="P1323" t="s">
        <v>8301</v>
      </c>
      <c r="Q1323">
        <f>D1323/E1323*100</f>
        <v>93.091173402138878</v>
      </c>
      <c r="R1323">
        <f>E1323/N1323</f>
        <v>60.965703745743475</v>
      </c>
      <c r="S1323" t="str">
        <f>LEFT(P1323,FIND("/",P1323)-1)</f>
        <v>technology</v>
      </c>
      <c r="T1323" t="str">
        <f>RIGHT(P1323,LEN(P1323)-FIND("/",P1323))</f>
        <v>space exploration</v>
      </c>
    </row>
    <row r="1324" spans="1:20" ht="59" hidden="1" x14ac:dyDescent="0.7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 s="9">
        <f>(((I1324/60)/60)/24)+DATE(1970,1,1)</f>
        <v>41758.712754629632</v>
      </c>
      <c r="K1324">
        <v>1396026382</v>
      </c>
      <c r="L1324" s="9">
        <f>(((K1324/60)/60)/24)+DATE(1970,1,1)</f>
        <v>41726.712754629632</v>
      </c>
      <c r="M1324" t="b">
        <v>1</v>
      </c>
      <c r="N1324">
        <v>385</v>
      </c>
      <c r="O1324" t="b">
        <v>1</v>
      </c>
      <c r="P1324" t="s">
        <v>8301</v>
      </c>
      <c r="Q1324">
        <f>D1324/E1324*100</f>
        <v>90.864034363125725</v>
      </c>
      <c r="R1324">
        <f>E1324/N1324</f>
        <v>31.444155844155844</v>
      </c>
      <c r="S1324" t="str">
        <f>LEFT(P1324,FIND("/",P1324)-1)</f>
        <v>technology</v>
      </c>
      <c r="T1324" t="str">
        <f>RIGHT(P1324,LEN(P1324)-FIND("/",P1324))</f>
        <v>space exploration</v>
      </c>
    </row>
    <row r="1325" spans="1:20" ht="44.25" hidden="1" x14ac:dyDescent="0.7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 s="9">
        <f>(((I1325/60)/60)/24)+DATE(1970,1,1)</f>
        <v>42228.083333333328</v>
      </c>
      <c r="K1325">
        <v>1435611572</v>
      </c>
      <c r="L1325" s="9">
        <f>(((K1325/60)/60)/24)+DATE(1970,1,1)</f>
        <v>42184.874675925923</v>
      </c>
      <c r="M1325" t="b">
        <v>1</v>
      </c>
      <c r="N1325">
        <v>398</v>
      </c>
      <c r="O1325" t="b">
        <v>1</v>
      </c>
      <c r="P1325" t="s">
        <v>8301</v>
      </c>
      <c r="Q1325">
        <f>D1325/E1325*100</f>
        <v>24.527839097375519</v>
      </c>
      <c r="R1325">
        <f>E1325/N1325</f>
        <v>81.949748743718587</v>
      </c>
      <c r="S1325" t="str">
        <f>LEFT(P1325,FIND("/",P1325)-1)</f>
        <v>technology</v>
      </c>
      <c r="T1325" t="str">
        <f>RIGHT(P1325,LEN(P1325)-FIND("/",P1325))</f>
        <v>space exploration</v>
      </c>
    </row>
    <row r="1326" spans="1:20" ht="44.25" hidden="1" x14ac:dyDescent="0.7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 s="9">
        <f>(((I1326/60)/60)/24)+DATE(1970,1,1)</f>
        <v>42809</v>
      </c>
      <c r="K1326">
        <v>1485976468</v>
      </c>
      <c r="L1326" s="9">
        <f>(((K1326/60)/60)/24)+DATE(1970,1,1)</f>
        <v>42767.801712962959</v>
      </c>
      <c r="M1326" t="b">
        <v>1</v>
      </c>
      <c r="N1326">
        <v>304</v>
      </c>
      <c r="O1326" t="b">
        <v>1</v>
      </c>
      <c r="P1326" t="s">
        <v>8301</v>
      </c>
      <c r="Q1326">
        <f>D1326/E1326*100</f>
        <v>44.657809534442336</v>
      </c>
      <c r="R1326">
        <f>E1326/N1326</f>
        <v>58.92763157894737</v>
      </c>
      <c r="S1326" t="str">
        <f>LEFT(P1326,FIND("/",P1326)-1)</f>
        <v>technology</v>
      </c>
      <c r="T1326" t="str">
        <f>RIGHT(P1326,LEN(P1326)-FIND("/",P1326))</f>
        <v>space exploration</v>
      </c>
    </row>
    <row r="1327" spans="1:20" ht="59" hidden="1" x14ac:dyDescent="0.7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 s="9">
        <f>(((I1327/60)/60)/24)+DATE(1970,1,1)</f>
        <v>41105.237858796296</v>
      </c>
      <c r="K1327">
        <v>1339738951</v>
      </c>
      <c r="L1327" s="9">
        <f>(((K1327/60)/60)/24)+DATE(1970,1,1)</f>
        <v>41075.237858796296</v>
      </c>
      <c r="M1327" t="b">
        <v>1</v>
      </c>
      <c r="N1327">
        <v>676</v>
      </c>
      <c r="O1327" t="b">
        <v>1</v>
      </c>
      <c r="P1327" t="s">
        <v>8301</v>
      </c>
      <c r="Q1327">
        <f>D1327/E1327*100</f>
        <v>32.916271632221047</v>
      </c>
      <c r="R1327">
        <f>E1327/N1327</f>
        <v>157.29347633136095</v>
      </c>
      <c r="S1327" t="str">
        <f>LEFT(P1327,FIND("/",P1327)-1)</f>
        <v>technology</v>
      </c>
      <c r="T1327" t="str">
        <f>RIGHT(P1327,LEN(P1327)-FIND("/",P1327))</f>
        <v>space exploration</v>
      </c>
    </row>
    <row r="1328" spans="1:20" ht="44.25" hidden="1" x14ac:dyDescent="0.7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 s="9">
        <f>(((I1328/60)/60)/24)+DATE(1970,1,1)</f>
        <v>42604.290972222225</v>
      </c>
      <c r="K1328">
        <v>1468444125</v>
      </c>
      <c r="L1328" s="9">
        <f>(((K1328/60)/60)/24)+DATE(1970,1,1)</f>
        <v>42564.881076388891</v>
      </c>
      <c r="M1328" t="b">
        <v>1</v>
      </c>
      <c r="N1328">
        <v>577</v>
      </c>
      <c r="O1328" t="b">
        <v>1</v>
      </c>
      <c r="P1328" t="s">
        <v>8301</v>
      </c>
      <c r="Q1328">
        <f>D1328/E1328*100</f>
        <v>70.758836850916268</v>
      </c>
      <c r="R1328">
        <f>E1328/N1328</f>
        <v>55.758509532062391</v>
      </c>
      <c r="S1328" t="str">
        <f>LEFT(P1328,FIND("/",P1328)-1)</f>
        <v>technology</v>
      </c>
      <c r="T1328" t="str">
        <f>RIGHT(P1328,LEN(P1328)-FIND("/",P1328))</f>
        <v>space exploration</v>
      </c>
    </row>
    <row r="1329" spans="1:20" ht="59" hidden="1" x14ac:dyDescent="0.7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 s="9">
        <f>(((I1329/60)/60)/24)+DATE(1970,1,1)</f>
        <v>42737.957638888889</v>
      </c>
      <c r="K1329">
        <v>1480493014</v>
      </c>
      <c r="L1329" s="9">
        <f>(((K1329/60)/60)/24)+DATE(1970,1,1)</f>
        <v>42704.335810185185</v>
      </c>
      <c r="M1329" t="b">
        <v>1</v>
      </c>
      <c r="N1329">
        <v>3663</v>
      </c>
      <c r="O1329" t="b">
        <v>1</v>
      </c>
      <c r="P1329" t="s">
        <v>8301</v>
      </c>
      <c r="Q1329">
        <f>D1329/E1329*100</f>
        <v>3.5834120598104051</v>
      </c>
      <c r="R1329">
        <f>E1329/N1329</f>
        <v>83.802893802893806</v>
      </c>
      <c r="S1329" t="str">
        <f>LEFT(P1329,FIND("/",P1329)-1)</f>
        <v>technology</v>
      </c>
      <c r="T1329" t="str">
        <f>RIGHT(P1329,LEN(P1329)-FIND("/",P1329))</f>
        <v>space exploration</v>
      </c>
    </row>
    <row r="1330" spans="1:20" ht="44.25" hidden="1" x14ac:dyDescent="0.7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 s="9">
        <f>(((I1330/60)/60)/24)+DATE(1970,1,1)</f>
        <v>42013.143171296295</v>
      </c>
      <c r="K1330">
        <v>1418095570</v>
      </c>
      <c r="L1330" s="9">
        <f>(((K1330/60)/60)/24)+DATE(1970,1,1)</f>
        <v>41982.143171296295</v>
      </c>
      <c r="M1330" t="b">
        <v>1</v>
      </c>
      <c r="N1330">
        <v>294</v>
      </c>
      <c r="O1330" t="b">
        <v>1</v>
      </c>
      <c r="P1330" t="s">
        <v>8301</v>
      </c>
      <c r="Q1330">
        <f>D1330/E1330*100</f>
        <v>58.220332519607155</v>
      </c>
      <c r="R1330">
        <f>E1330/N1330</f>
        <v>58.422210884353746</v>
      </c>
      <c r="S1330" t="str">
        <f>LEFT(P1330,FIND("/",P1330)-1)</f>
        <v>technology</v>
      </c>
      <c r="T1330" t="str">
        <f>RIGHT(P1330,LEN(P1330)-FIND("/",P1330))</f>
        <v>space exploration</v>
      </c>
    </row>
    <row r="1331" spans="1:20" ht="44.25" hidden="1" x14ac:dyDescent="0.7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 s="9">
        <f>(((I1331/60)/60)/24)+DATE(1970,1,1)</f>
        <v>41173.81821759259</v>
      </c>
      <c r="K1331">
        <v>1345664294</v>
      </c>
      <c r="L1331" s="9">
        <f>(((K1331/60)/60)/24)+DATE(1970,1,1)</f>
        <v>41143.81821759259</v>
      </c>
      <c r="M1331" t="b">
        <v>1</v>
      </c>
      <c r="N1331">
        <v>28</v>
      </c>
      <c r="O1331" t="b">
        <v>1</v>
      </c>
      <c r="P1331" t="s">
        <v>8301</v>
      </c>
      <c r="Q1331">
        <f>D1331/E1331*100</f>
        <v>98.99683210137276</v>
      </c>
      <c r="R1331">
        <f>E1331/N1331</f>
        <v>270.57142857142856</v>
      </c>
      <c r="S1331" t="str">
        <f>LEFT(P1331,FIND("/",P1331)-1)</f>
        <v>technology</v>
      </c>
      <c r="T1331" t="str">
        <f>RIGHT(P1331,LEN(P1331)-FIND("/",P1331))</f>
        <v>space exploration</v>
      </c>
    </row>
    <row r="1332" spans="1:20" ht="44.25" hidden="1" x14ac:dyDescent="0.7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 s="9">
        <f>(((I1332/60)/60)/24)+DATE(1970,1,1)</f>
        <v>41759.208333333336</v>
      </c>
      <c r="K1332">
        <v>1396371612</v>
      </c>
      <c r="L1332" s="9">
        <f>(((K1332/60)/60)/24)+DATE(1970,1,1)</f>
        <v>41730.708472222221</v>
      </c>
      <c r="M1332" t="b">
        <v>1</v>
      </c>
      <c r="N1332">
        <v>100</v>
      </c>
      <c r="O1332" t="b">
        <v>1</v>
      </c>
      <c r="P1332" t="s">
        <v>8301</v>
      </c>
      <c r="Q1332">
        <f>D1332/E1332*100</f>
        <v>98.039215686274503</v>
      </c>
      <c r="R1332">
        <f>E1332/N1332</f>
        <v>107.1</v>
      </c>
      <c r="S1332" t="str">
        <f>LEFT(P1332,FIND("/",P1332)-1)</f>
        <v>technology</v>
      </c>
      <c r="T1332" t="str">
        <f>RIGHT(P1332,LEN(P1332)-FIND("/",P1332))</f>
        <v>space exploration</v>
      </c>
    </row>
    <row r="1333" spans="1:20" ht="44.25" hidden="1" x14ac:dyDescent="0.7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 s="9">
        <f>(((I1333/60)/60)/24)+DATE(1970,1,1)</f>
        <v>42490.5</v>
      </c>
      <c r="K1333">
        <v>1458820564</v>
      </c>
      <c r="L1333" s="9">
        <f>(((K1333/60)/60)/24)+DATE(1970,1,1)</f>
        <v>42453.49726851852</v>
      </c>
      <c r="M1333" t="b">
        <v>0</v>
      </c>
      <c r="N1333">
        <v>72</v>
      </c>
      <c r="O1333" t="b">
        <v>1</v>
      </c>
      <c r="P1333" t="s">
        <v>8301</v>
      </c>
      <c r="Q1333">
        <f>D1333/E1333*100</f>
        <v>58.90491610244333</v>
      </c>
      <c r="R1333">
        <f>E1333/N1333</f>
        <v>47.180555555555557</v>
      </c>
      <c r="S1333" t="str">
        <f>LEFT(P1333,FIND("/",P1333)-1)</f>
        <v>technology</v>
      </c>
      <c r="T1333" t="str">
        <f>RIGHT(P1333,LEN(P1333)-FIND("/",P1333))</f>
        <v>space exploration</v>
      </c>
    </row>
    <row r="1334" spans="1:20" ht="44.25" hidden="1" x14ac:dyDescent="0.7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 s="9">
        <f>(((I1334/60)/60)/24)+DATE(1970,1,1)</f>
        <v>42241.99454861111</v>
      </c>
      <c r="K1334">
        <v>1437954729</v>
      </c>
      <c r="L1334" s="9">
        <f>(((K1334/60)/60)/24)+DATE(1970,1,1)</f>
        <v>42211.99454861111</v>
      </c>
      <c r="M1334" t="b">
        <v>1</v>
      </c>
      <c r="N1334">
        <v>238</v>
      </c>
      <c r="O1334" t="b">
        <v>1</v>
      </c>
      <c r="P1334" t="s">
        <v>8301</v>
      </c>
      <c r="Q1334">
        <f>D1334/E1334*100</f>
        <v>87.310318333420639</v>
      </c>
      <c r="R1334">
        <f>E1334/N1334</f>
        <v>120.30882352941177</v>
      </c>
      <c r="S1334" t="str">
        <f>LEFT(P1334,FIND("/",P1334)-1)</f>
        <v>technology</v>
      </c>
      <c r="T1334" t="str">
        <f>RIGHT(P1334,LEN(P1334)-FIND("/",P1334))</f>
        <v>space exploration</v>
      </c>
    </row>
    <row r="1335" spans="1:20" ht="44.25" hidden="1" x14ac:dyDescent="0.7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 s="9">
        <f>(((I1335/60)/60)/24)+DATE(1970,1,1)</f>
        <v>41932.874432870369</v>
      </c>
      <c r="K1335">
        <v>1411246751</v>
      </c>
      <c r="L1335" s="9">
        <f>(((K1335/60)/60)/24)+DATE(1970,1,1)</f>
        <v>41902.874432870369</v>
      </c>
      <c r="M1335" t="b">
        <v>1</v>
      </c>
      <c r="N1335">
        <v>159</v>
      </c>
      <c r="O1335" t="b">
        <v>1</v>
      </c>
      <c r="P1335" t="s">
        <v>8301</v>
      </c>
      <c r="Q1335">
        <f>D1335/E1335*100</f>
        <v>11.394712853236099</v>
      </c>
      <c r="R1335">
        <f>E1335/N1335</f>
        <v>27.59748427672956</v>
      </c>
      <c r="S1335" t="str">
        <f>LEFT(P1335,FIND("/",P1335)-1)</f>
        <v>technology</v>
      </c>
      <c r="T1335" t="str">
        <f>RIGHT(P1335,LEN(P1335)-FIND("/",P1335))</f>
        <v>space exploration</v>
      </c>
    </row>
    <row r="1336" spans="1:20" ht="29.5" hidden="1" x14ac:dyDescent="0.7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 s="9">
        <f>(((I1336/60)/60)/24)+DATE(1970,1,1)</f>
        <v>42339.834039351852</v>
      </c>
      <c r="K1336">
        <v>1443812461</v>
      </c>
      <c r="L1336" s="9">
        <f>(((K1336/60)/60)/24)+DATE(1970,1,1)</f>
        <v>42279.792372685188</v>
      </c>
      <c r="M1336" t="b">
        <v>1</v>
      </c>
      <c r="N1336">
        <v>77</v>
      </c>
      <c r="O1336" t="b">
        <v>1</v>
      </c>
      <c r="P1336" t="s">
        <v>8301</v>
      </c>
      <c r="Q1336">
        <f>D1336/E1336*100</f>
        <v>94.888663967611336</v>
      </c>
      <c r="R1336">
        <f>E1336/N1336</f>
        <v>205.2987012987013</v>
      </c>
      <c r="S1336" t="str">
        <f>LEFT(P1336,FIND("/",P1336)-1)</f>
        <v>technology</v>
      </c>
      <c r="T1336" t="str">
        <f>RIGHT(P1336,LEN(P1336)-FIND("/",P1336))</f>
        <v>space exploration</v>
      </c>
    </row>
    <row r="1337" spans="1:20" ht="44.25" hidden="1" x14ac:dyDescent="0.7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 s="9">
        <f>(((I1337/60)/60)/24)+DATE(1970,1,1)</f>
        <v>42300.458333333328</v>
      </c>
      <c r="K1337">
        <v>1443302004</v>
      </c>
      <c r="L1337" s="9">
        <f>(((K1337/60)/60)/24)+DATE(1970,1,1)</f>
        <v>42273.884305555555</v>
      </c>
      <c r="M1337" t="b">
        <v>1</v>
      </c>
      <c r="N1337">
        <v>53</v>
      </c>
      <c r="O1337" t="b">
        <v>1</v>
      </c>
      <c r="P1337" t="s">
        <v>8301</v>
      </c>
      <c r="Q1337">
        <f>D1337/E1337*100</f>
        <v>53.07855626326964</v>
      </c>
      <c r="R1337">
        <f>E1337/N1337</f>
        <v>35.547169811320757</v>
      </c>
      <c r="S1337" t="str">
        <f>LEFT(P1337,FIND("/",P1337)-1)</f>
        <v>technology</v>
      </c>
      <c r="T1337" t="str">
        <f>RIGHT(P1337,LEN(P1337)-FIND("/",P1337))</f>
        <v>space exploration</v>
      </c>
    </row>
    <row r="1338" spans="1:20" ht="44.25" hidden="1" x14ac:dyDescent="0.7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 s="9">
        <f>(((I1338/60)/60)/24)+DATE(1970,1,1)</f>
        <v>42288.041666666672</v>
      </c>
      <c r="K1338">
        <v>1441339242</v>
      </c>
      <c r="L1338" s="9">
        <f>(((K1338/60)/60)/24)+DATE(1970,1,1)</f>
        <v>42251.16715277778</v>
      </c>
      <c r="M1338" t="b">
        <v>1</v>
      </c>
      <c r="N1338">
        <v>1251</v>
      </c>
      <c r="O1338" t="b">
        <v>1</v>
      </c>
      <c r="P1338" t="s">
        <v>8301</v>
      </c>
      <c r="Q1338">
        <f>D1338/E1338*100</f>
        <v>69.612525970826994</v>
      </c>
      <c r="R1338">
        <f>E1338/N1338</f>
        <v>74.639488409272587</v>
      </c>
      <c r="S1338" t="str">
        <f>LEFT(P1338,FIND("/",P1338)-1)</f>
        <v>technology</v>
      </c>
      <c r="T1338" t="str">
        <f>RIGHT(P1338,LEN(P1338)-FIND("/",P1338))</f>
        <v>space exploration</v>
      </c>
    </row>
    <row r="1339" spans="1:20" ht="44.25" hidden="1" x14ac:dyDescent="0.7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 s="9">
        <f>(((I1339/60)/60)/24)+DATE(1970,1,1)</f>
        <v>42145.74754629629</v>
      </c>
      <c r="K1339">
        <v>1429638988</v>
      </c>
      <c r="L1339" s="9">
        <f>(((K1339/60)/60)/24)+DATE(1970,1,1)</f>
        <v>42115.74754629629</v>
      </c>
      <c r="M1339" t="b">
        <v>1</v>
      </c>
      <c r="N1339">
        <v>465</v>
      </c>
      <c r="O1339" t="b">
        <v>1</v>
      </c>
      <c r="P1339" t="s">
        <v>8301</v>
      </c>
      <c r="Q1339">
        <f>D1339/E1339*100</f>
        <v>68.549492733753766</v>
      </c>
      <c r="R1339">
        <f>E1339/N1339</f>
        <v>47.058064516129029</v>
      </c>
      <c r="S1339" t="str">
        <f>LEFT(P1339,FIND("/",P1339)-1)</f>
        <v>technology</v>
      </c>
      <c r="T1339" t="str">
        <f>RIGHT(P1339,LEN(P1339)-FIND("/",P1339))</f>
        <v>space exploration</v>
      </c>
    </row>
    <row r="1340" spans="1:20" ht="44.25" hidden="1" x14ac:dyDescent="0.7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 s="9">
        <f>(((I1340/60)/60)/24)+DATE(1970,1,1)</f>
        <v>42734.74324074074</v>
      </c>
      <c r="K1340">
        <v>1479232216</v>
      </c>
      <c r="L1340" s="9">
        <f>(((K1340/60)/60)/24)+DATE(1970,1,1)</f>
        <v>42689.74324074074</v>
      </c>
      <c r="M1340" t="b">
        <v>0</v>
      </c>
      <c r="N1340">
        <v>74</v>
      </c>
      <c r="O1340" t="b">
        <v>1</v>
      </c>
      <c r="P1340" t="s">
        <v>8301</v>
      </c>
      <c r="Q1340">
        <f>D1340/E1340*100</f>
        <v>76.228808391267236</v>
      </c>
      <c r="R1340">
        <f>E1340/N1340</f>
        <v>26.591351351351353</v>
      </c>
      <c r="S1340" t="str">
        <f>LEFT(P1340,FIND("/",P1340)-1)</f>
        <v>technology</v>
      </c>
      <c r="T1340" t="str">
        <f>RIGHT(P1340,LEN(P1340)-FIND("/",P1340))</f>
        <v>space exploration</v>
      </c>
    </row>
    <row r="1341" spans="1:20" ht="44.25" hidden="1" x14ac:dyDescent="0.7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 s="9">
        <f>(((I1341/60)/60)/24)+DATE(1970,1,1)</f>
        <v>42706.256550925929</v>
      </c>
      <c r="K1341">
        <v>1479449366</v>
      </c>
      <c r="L1341" s="9">
        <f>(((K1341/60)/60)/24)+DATE(1970,1,1)</f>
        <v>42692.256550925929</v>
      </c>
      <c r="M1341" t="b">
        <v>0</v>
      </c>
      <c r="N1341">
        <v>62</v>
      </c>
      <c r="O1341" t="b">
        <v>1</v>
      </c>
      <c r="P1341" t="s">
        <v>8301</v>
      </c>
      <c r="Q1341">
        <f>D1341/E1341*100</f>
        <v>87.719298245614027</v>
      </c>
      <c r="R1341">
        <f>E1341/N1341</f>
        <v>36.774193548387096</v>
      </c>
      <c r="S1341" t="str">
        <f>LEFT(P1341,FIND("/",P1341)-1)</f>
        <v>technology</v>
      </c>
      <c r="T1341" t="str">
        <f>RIGHT(P1341,LEN(P1341)-FIND("/",P1341))</f>
        <v>space exploration</v>
      </c>
    </row>
    <row r="1342" spans="1:20" ht="44.25" hidden="1" x14ac:dyDescent="0.7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 s="9">
        <f>(((I1342/60)/60)/24)+DATE(1970,1,1)</f>
        <v>41165.42155092593</v>
      </c>
      <c r="K1342">
        <v>1345716422</v>
      </c>
      <c r="L1342" s="9">
        <f>(((K1342/60)/60)/24)+DATE(1970,1,1)</f>
        <v>41144.42155092593</v>
      </c>
      <c r="M1342" t="b">
        <v>0</v>
      </c>
      <c r="N1342">
        <v>3468</v>
      </c>
      <c r="O1342" t="b">
        <v>1</v>
      </c>
      <c r="P1342" t="s">
        <v>8301</v>
      </c>
      <c r="Q1342">
        <f>D1342/E1342*100</f>
        <v>7.2494203861856858</v>
      </c>
      <c r="R1342">
        <f>E1342/N1342</f>
        <v>31.820544982698959</v>
      </c>
      <c r="S1342" t="str">
        <f>LEFT(P1342,FIND("/",P1342)-1)</f>
        <v>technology</v>
      </c>
      <c r="T1342" t="str">
        <f>RIGHT(P1342,LEN(P1342)-FIND("/",P1342))</f>
        <v>space exploration</v>
      </c>
    </row>
    <row r="1343" spans="1:20" ht="59" hidden="1" x14ac:dyDescent="0.7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 s="9">
        <f>(((I1343/60)/60)/24)+DATE(1970,1,1)</f>
        <v>42683.851944444439</v>
      </c>
      <c r="K1343">
        <v>1476559608</v>
      </c>
      <c r="L1343" s="9">
        <f>(((K1343/60)/60)/24)+DATE(1970,1,1)</f>
        <v>42658.810277777782</v>
      </c>
      <c r="M1343" t="b">
        <v>0</v>
      </c>
      <c r="N1343">
        <v>52</v>
      </c>
      <c r="O1343" t="b">
        <v>1</v>
      </c>
      <c r="P1343" t="s">
        <v>8301</v>
      </c>
      <c r="Q1343">
        <f>D1343/E1343*100</f>
        <v>10.460251046025103</v>
      </c>
      <c r="R1343">
        <f>E1343/N1343</f>
        <v>27.576923076923077</v>
      </c>
      <c r="S1343" t="str">
        <f>LEFT(P1343,FIND("/",P1343)-1)</f>
        <v>technology</v>
      </c>
      <c r="T1343" t="str">
        <f>RIGHT(P1343,LEN(P1343)-FIND("/",P1343))</f>
        <v>space exploration</v>
      </c>
    </row>
    <row r="1344" spans="1:20" ht="44.25" hidden="1" x14ac:dyDescent="0.7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 s="9">
        <f>(((I1344/60)/60)/24)+DATE(1970,1,1)</f>
        <v>42158.628113425926</v>
      </c>
      <c r="K1344">
        <v>1430751869</v>
      </c>
      <c r="L1344" s="9">
        <f>(((K1344/60)/60)/24)+DATE(1970,1,1)</f>
        <v>42128.628113425926</v>
      </c>
      <c r="M1344" t="b">
        <v>0</v>
      </c>
      <c r="N1344">
        <v>50</v>
      </c>
      <c r="O1344" t="b">
        <v>1</v>
      </c>
      <c r="P1344" t="s">
        <v>8301</v>
      </c>
      <c r="Q1344">
        <f>D1344/E1344*100</f>
        <v>89.285714285714292</v>
      </c>
      <c r="R1344">
        <f>E1344/N1344</f>
        <v>56</v>
      </c>
      <c r="S1344" t="str">
        <f>LEFT(P1344,FIND("/",P1344)-1)</f>
        <v>technology</v>
      </c>
      <c r="T1344" t="str">
        <f>RIGHT(P1344,LEN(P1344)-FIND("/",P1344))</f>
        <v>space exploration</v>
      </c>
    </row>
    <row r="1345" spans="1:20" ht="44.25" hidden="1" x14ac:dyDescent="0.7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 s="9">
        <f>(((I1345/60)/60)/24)+DATE(1970,1,1)</f>
        <v>42334.871076388896</v>
      </c>
      <c r="K1345">
        <v>1445975661</v>
      </c>
      <c r="L1345" s="9">
        <f>(((K1345/60)/60)/24)+DATE(1970,1,1)</f>
        <v>42304.829409722224</v>
      </c>
      <c r="M1345" t="b">
        <v>0</v>
      </c>
      <c r="N1345">
        <v>45</v>
      </c>
      <c r="O1345" t="b">
        <v>1</v>
      </c>
      <c r="P1345" t="s">
        <v>8301</v>
      </c>
      <c r="Q1345">
        <f>D1345/E1345*100</f>
        <v>15.463917525773196</v>
      </c>
      <c r="R1345">
        <f>E1345/N1345</f>
        <v>21.555555555555557</v>
      </c>
      <c r="S1345" t="str">
        <f>LEFT(P1345,FIND("/",P1345)-1)</f>
        <v>technology</v>
      </c>
      <c r="T1345" t="str">
        <f>RIGHT(P1345,LEN(P1345)-FIND("/",P1345))</f>
        <v>space exploration</v>
      </c>
    </row>
    <row r="1346" spans="1:20" ht="44.25" hidden="1" x14ac:dyDescent="0.7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 s="9">
        <f>(((I1346/60)/60)/24)+DATE(1970,1,1)</f>
        <v>41973.966053240743</v>
      </c>
      <c r="K1346">
        <v>1415661067</v>
      </c>
      <c r="L1346" s="9">
        <f>(((K1346/60)/60)/24)+DATE(1970,1,1)</f>
        <v>41953.966053240743</v>
      </c>
      <c r="M1346" t="b">
        <v>0</v>
      </c>
      <c r="N1346">
        <v>21</v>
      </c>
      <c r="O1346" t="b">
        <v>1</v>
      </c>
      <c r="P1346" t="s">
        <v>8301</v>
      </c>
      <c r="Q1346">
        <f>D1346/E1346*100</f>
        <v>90.604751619870399</v>
      </c>
      <c r="R1346">
        <f>E1346/N1346</f>
        <v>44.095238095238095</v>
      </c>
      <c r="S1346" t="str">
        <f>LEFT(P1346,FIND("/",P1346)-1)</f>
        <v>technology</v>
      </c>
      <c r="T1346" t="str">
        <f>RIGHT(P1346,LEN(P1346)-FIND("/",P1346))</f>
        <v>space exploration</v>
      </c>
    </row>
    <row r="1347" spans="1:20" ht="29.5" hidden="1" x14ac:dyDescent="0.7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 s="9">
        <f>(((I1347/60)/60)/24)+DATE(1970,1,1)</f>
        <v>42138.538449074069</v>
      </c>
      <c r="K1347">
        <v>1429016122</v>
      </c>
      <c r="L1347" s="9">
        <f>(((K1347/60)/60)/24)+DATE(1970,1,1)</f>
        <v>42108.538449074069</v>
      </c>
      <c r="M1347" t="b">
        <v>0</v>
      </c>
      <c r="N1347">
        <v>100</v>
      </c>
      <c r="O1347" t="b">
        <v>1</v>
      </c>
      <c r="P1347" t="s">
        <v>8301</v>
      </c>
      <c r="Q1347">
        <f>D1347/E1347*100</f>
        <v>78.284014404258656</v>
      </c>
      <c r="R1347">
        <f>E1347/N1347</f>
        <v>63.87</v>
      </c>
      <c r="S1347" t="str">
        <f>LEFT(P1347,FIND("/",P1347)-1)</f>
        <v>technology</v>
      </c>
      <c r="T1347" t="str">
        <f>RIGHT(P1347,LEN(P1347)-FIND("/",P1347))</f>
        <v>space exploration</v>
      </c>
    </row>
    <row r="1348" spans="1:20" ht="44.25" hidden="1" x14ac:dyDescent="0.7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 s="9">
        <f>(((I1348/60)/60)/24)+DATE(1970,1,1)</f>
        <v>42551.416666666672</v>
      </c>
      <c r="K1348">
        <v>1464921112</v>
      </c>
      <c r="L1348" s="9">
        <f>(((K1348/60)/60)/24)+DATE(1970,1,1)</f>
        <v>42524.105462962965</v>
      </c>
      <c r="M1348" t="b">
        <v>0</v>
      </c>
      <c r="N1348">
        <v>81</v>
      </c>
      <c r="O1348" t="b">
        <v>1</v>
      </c>
      <c r="P1348" t="s">
        <v>8301</v>
      </c>
      <c r="Q1348">
        <f>D1348/E1348*100</f>
        <v>63.331222292590247</v>
      </c>
      <c r="R1348">
        <f>E1348/N1348</f>
        <v>38.987654320987652</v>
      </c>
      <c r="S1348" t="str">
        <f>LEFT(P1348,FIND("/",P1348)-1)</f>
        <v>technology</v>
      </c>
      <c r="T1348" t="str">
        <f>RIGHT(P1348,LEN(P1348)-FIND("/",P1348))</f>
        <v>space exploration</v>
      </c>
    </row>
    <row r="1349" spans="1:20" ht="44.25" hidden="1" x14ac:dyDescent="0.7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 s="9">
        <f>(((I1349/60)/60)/24)+DATE(1970,1,1)</f>
        <v>42246.169293981482</v>
      </c>
      <c r="K1349">
        <v>1438488227</v>
      </c>
      <c r="L1349" s="9">
        <f>(((K1349/60)/60)/24)+DATE(1970,1,1)</f>
        <v>42218.169293981482</v>
      </c>
      <c r="M1349" t="b">
        <v>0</v>
      </c>
      <c r="N1349">
        <v>286</v>
      </c>
      <c r="O1349" t="b">
        <v>1</v>
      </c>
      <c r="P1349" t="s">
        <v>8301</v>
      </c>
      <c r="Q1349">
        <f>D1349/E1349*100</f>
        <v>87.21037977940135</v>
      </c>
      <c r="R1349">
        <f>E1349/N1349</f>
        <v>80.185489510489504</v>
      </c>
      <c r="S1349" t="str">
        <f>LEFT(P1349,FIND("/",P1349)-1)</f>
        <v>technology</v>
      </c>
      <c r="T1349" t="str">
        <f>RIGHT(P1349,LEN(P1349)-FIND("/",P1349))</f>
        <v>space exploration</v>
      </c>
    </row>
    <row r="1350" spans="1:20" ht="44.25" hidden="1" x14ac:dyDescent="0.7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 s="9">
        <f>(((I1350/60)/60)/24)+DATE(1970,1,1)</f>
        <v>42519.061793981484</v>
      </c>
      <c r="K1350">
        <v>1462325339</v>
      </c>
      <c r="L1350" s="9">
        <f>(((K1350/60)/60)/24)+DATE(1970,1,1)</f>
        <v>42494.061793981484</v>
      </c>
      <c r="M1350" t="b">
        <v>0</v>
      </c>
      <c r="N1350">
        <v>42</v>
      </c>
      <c r="O1350" t="b">
        <v>1</v>
      </c>
      <c r="P1350" t="s">
        <v>8301</v>
      </c>
      <c r="Q1350">
        <f>D1350/E1350*100</f>
        <v>72.987721691678033</v>
      </c>
      <c r="R1350">
        <f>E1350/N1350</f>
        <v>34.904761904761905</v>
      </c>
      <c r="S1350" t="str">
        <f>LEFT(P1350,FIND("/",P1350)-1)</f>
        <v>technology</v>
      </c>
      <c r="T1350" t="str">
        <f>RIGHT(P1350,LEN(P1350)-FIND("/",P1350))</f>
        <v>space exploration</v>
      </c>
    </row>
    <row r="1351" spans="1:20" ht="44.25" hidden="1" x14ac:dyDescent="0.7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 s="9">
        <f>(((I1351/60)/60)/24)+DATE(1970,1,1)</f>
        <v>41697.958333333336</v>
      </c>
      <c r="K1351">
        <v>1390938332</v>
      </c>
      <c r="L1351" s="9">
        <f>(((K1351/60)/60)/24)+DATE(1970,1,1)</f>
        <v>41667.823287037041</v>
      </c>
      <c r="M1351" t="b">
        <v>0</v>
      </c>
      <c r="N1351">
        <v>199</v>
      </c>
      <c r="O1351" t="b">
        <v>1</v>
      </c>
      <c r="P1351" t="s">
        <v>8301</v>
      </c>
      <c r="Q1351">
        <f>D1351/E1351*100</f>
        <v>28.199199142744348</v>
      </c>
      <c r="R1351">
        <f>E1351/N1351</f>
        <v>89.100502512562812</v>
      </c>
      <c r="S1351" t="str">
        <f>LEFT(P1351,FIND("/",P1351)-1)</f>
        <v>technology</v>
      </c>
      <c r="T1351" t="str">
        <f>RIGHT(P1351,LEN(P1351)-FIND("/",P1351))</f>
        <v>space exploration</v>
      </c>
    </row>
    <row r="1352" spans="1:20" ht="44.25" hidden="1" x14ac:dyDescent="0.7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 s="9">
        <f>(((I1352/60)/60)/24)+DATE(1970,1,1)</f>
        <v>42642.656493055561</v>
      </c>
      <c r="K1352">
        <v>1472571921</v>
      </c>
      <c r="L1352" s="9">
        <f>(((K1352/60)/60)/24)+DATE(1970,1,1)</f>
        <v>42612.656493055561</v>
      </c>
      <c r="M1352" t="b">
        <v>0</v>
      </c>
      <c r="N1352">
        <v>25</v>
      </c>
      <c r="O1352" t="b">
        <v>1</v>
      </c>
      <c r="P1352" t="s">
        <v>8301</v>
      </c>
      <c r="Q1352">
        <f>D1352/E1352*100</f>
        <v>94.320486815415819</v>
      </c>
      <c r="R1352">
        <f>E1352/N1352</f>
        <v>39.44</v>
      </c>
      <c r="S1352" t="str">
        <f>LEFT(P1352,FIND("/",P1352)-1)</f>
        <v>technology</v>
      </c>
      <c r="T1352" t="str">
        <f>RIGHT(P1352,LEN(P1352)-FIND("/",P1352))</f>
        <v>space exploration</v>
      </c>
    </row>
    <row r="1353" spans="1:20" ht="44.25" hidden="1" x14ac:dyDescent="0.7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 s="9">
        <f>(((I1353/60)/60)/24)+DATE(1970,1,1)</f>
        <v>42072.909270833334</v>
      </c>
      <c r="K1353">
        <v>1422917361</v>
      </c>
      <c r="L1353" s="9">
        <f>(((K1353/60)/60)/24)+DATE(1970,1,1)</f>
        <v>42037.950937500005</v>
      </c>
      <c r="M1353" t="b">
        <v>0</v>
      </c>
      <c r="N1353">
        <v>84</v>
      </c>
      <c r="O1353" t="b">
        <v>1</v>
      </c>
      <c r="P1353" t="s">
        <v>8301</v>
      </c>
      <c r="Q1353">
        <f>D1353/E1353*100</f>
        <v>100</v>
      </c>
      <c r="R1353">
        <f>E1353/N1353</f>
        <v>136.9047619047619</v>
      </c>
      <c r="S1353" t="str">
        <f>LEFT(P1353,FIND("/",P1353)-1)</f>
        <v>technology</v>
      </c>
      <c r="T1353" t="str">
        <f>RIGHT(P1353,LEN(P1353)-FIND("/",P1353))</f>
        <v>space exploration</v>
      </c>
    </row>
    <row r="1354" spans="1:20" ht="59" hidden="1" x14ac:dyDescent="0.7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 s="9">
        <f>(((I1354/60)/60)/24)+DATE(1970,1,1)</f>
        <v>42659.041666666672</v>
      </c>
      <c r="K1354">
        <v>1474641914</v>
      </c>
      <c r="L1354" s="9">
        <f>(((K1354/60)/60)/24)+DATE(1970,1,1)</f>
        <v>42636.614745370374</v>
      </c>
      <c r="M1354" t="b">
        <v>0</v>
      </c>
      <c r="N1354">
        <v>50</v>
      </c>
      <c r="O1354" t="b">
        <v>1</v>
      </c>
      <c r="P1354" t="s">
        <v>8301</v>
      </c>
      <c r="Q1354">
        <f>D1354/E1354*100</f>
        <v>53.390282968499733</v>
      </c>
      <c r="R1354">
        <f>E1354/N1354</f>
        <v>37.46</v>
      </c>
      <c r="S1354" t="str">
        <f>LEFT(P1354,FIND("/",P1354)-1)</f>
        <v>technology</v>
      </c>
      <c r="T1354" t="str">
        <f>RIGHT(P1354,LEN(P1354)-FIND("/",P1354))</f>
        <v>space exploration</v>
      </c>
    </row>
    <row r="1355" spans="1:20" ht="29.5" hidden="1" x14ac:dyDescent="0.7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 s="9">
        <f>(((I1355/60)/60)/24)+DATE(1970,1,1)</f>
        <v>42655.549479166672</v>
      </c>
      <c r="K1355">
        <v>1474895475</v>
      </c>
      <c r="L1355" s="9">
        <f>(((K1355/60)/60)/24)+DATE(1970,1,1)</f>
        <v>42639.549479166672</v>
      </c>
      <c r="M1355" t="b">
        <v>0</v>
      </c>
      <c r="N1355">
        <v>26</v>
      </c>
      <c r="O1355" t="b">
        <v>1</v>
      </c>
      <c r="P1355" t="s">
        <v>8301</v>
      </c>
      <c r="Q1355">
        <f>D1355/E1355*100</f>
        <v>60.168471720818296</v>
      </c>
      <c r="R1355">
        <f>E1355/N1355</f>
        <v>31.96153846153846</v>
      </c>
      <c r="S1355" t="str">
        <f>LEFT(P1355,FIND("/",P1355)-1)</f>
        <v>technology</v>
      </c>
      <c r="T1355" t="str">
        <f>RIGHT(P1355,LEN(P1355)-FIND("/",P1355))</f>
        <v>space exploration</v>
      </c>
    </row>
    <row r="1356" spans="1:20" ht="44.25" hidden="1" x14ac:dyDescent="0.7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 s="9">
        <f>(((I1356/60)/60)/24)+DATE(1970,1,1)</f>
        <v>42019.913136574076</v>
      </c>
      <c r="K1356">
        <v>1418766895</v>
      </c>
      <c r="L1356" s="9">
        <f>(((K1356/60)/60)/24)+DATE(1970,1,1)</f>
        <v>41989.913136574076</v>
      </c>
      <c r="M1356" t="b">
        <v>0</v>
      </c>
      <c r="N1356">
        <v>14</v>
      </c>
      <c r="O1356" t="b">
        <v>1</v>
      </c>
      <c r="P1356" t="s">
        <v>8301</v>
      </c>
      <c r="Q1356">
        <f>D1356/E1356*100</f>
        <v>98.300283286118983</v>
      </c>
      <c r="R1356">
        <f>E1356/N1356</f>
        <v>25.214285714285715</v>
      </c>
      <c r="S1356" t="str">
        <f>LEFT(P1356,FIND("/",P1356)-1)</f>
        <v>technology</v>
      </c>
      <c r="T1356" t="str">
        <f>RIGHT(P1356,LEN(P1356)-FIND("/",P1356))</f>
        <v>space exploration</v>
      </c>
    </row>
    <row r="1357" spans="1:20" ht="44.25" hidden="1" x14ac:dyDescent="0.7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 s="9">
        <f>(((I1357/60)/60)/24)+DATE(1970,1,1)</f>
        <v>42054.86513888889</v>
      </c>
      <c r="K1357">
        <v>1421786748</v>
      </c>
      <c r="L1357" s="9">
        <f>(((K1357/60)/60)/24)+DATE(1970,1,1)</f>
        <v>42024.86513888889</v>
      </c>
      <c r="M1357" t="b">
        <v>0</v>
      </c>
      <c r="N1357">
        <v>49</v>
      </c>
      <c r="O1357" t="b">
        <v>1</v>
      </c>
      <c r="P1357" t="s">
        <v>8301</v>
      </c>
      <c r="Q1357">
        <f>D1357/E1357*100</f>
        <v>60.975609756097562</v>
      </c>
      <c r="R1357">
        <f>E1357/N1357</f>
        <v>10.040816326530612</v>
      </c>
      <c r="S1357" t="str">
        <f>LEFT(P1357,FIND("/",P1357)-1)</f>
        <v>technology</v>
      </c>
      <c r="T1357" t="str">
        <f>RIGHT(P1357,LEN(P1357)-FIND("/",P1357))</f>
        <v>space exploration</v>
      </c>
    </row>
    <row r="1358" spans="1:20" ht="59" hidden="1" x14ac:dyDescent="0.7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 s="9">
        <f>(((I1358/60)/60)/24)+DATE(1970,1,1)</f>
        <v>42163.160578703704</v>
      </c>
      <c r="K1358">
        <v>1428551474</v>
      </c>
      <c r="L1358" s="9">
        <f>(((K1358/60)/60)/24)+DATE(1970,1,1)</f>
        <v>42103.160578703704</v>
      </c>
      <c r="M1358" t="b">
        <v>0</v>
      </c>
      <c r="N1358">
        <v>69</v>
      </c>
      <c r="O1358" t="b">
        <v>1</v>
      </c>
      <c r="P1358" t="s">
        <v>8301</v>
      </c>
      <c r="Q1358">
        <f>D1358/E1358*100</f>
        <v>94.637223974763401</v>
      </c>
      <c r="R1358">
        <f>E1358/N1358</f>
        <v>45.94202898550725</v>
      </c>
      <c r="S1358" t="str">
        <f>LEFT(P1358,FIND("/",P1358)-1)</f>
        <v>technology</v>
      </c>
      <c r="T1358" t="str">
        <f>RIGHT(P1358,LEN(P1358)-FIND("/",P1358))</f>
        <v>space exploration</v>
      </c>
    </row>
    <row r="1359" spans="1:20" ht="44.25" hidden="1" x14ac:dyDescent="0.7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 s="9">
        <f>(((I1359/60)/60)/24)+DATE(1970,1,1)</f>
        <v>41572.958449074074</v>
      </c>
      <c r="K1359">
        <v>1380150010</v>
      </c>
      <c r="L1359" s="9">
        <f>(((K1359/60)/60)/24)+DATE(1970,1,1)</f>
        <v>41542.958449074074</v>
      </c>
      <c r="M1359" t="b">
        <v>0</v>
      </c>
      <c r="N1359">
        <v>60</v>
      </c>
      <c r="O1359" t="b">
        <v>1</v>
      </c>
      <c r="P1359" t="s">
        <v>8302</v>
      </c>
      <c r="Q1359">
        <f>D1359/E1359*100</f>
        <v>97.181729834791071</v>
      </c>
      <c r="R1359">
        <f>E1359/N1359</f>
        <v>85.75</v>
      </c>
      <c r="S1359" t="str">
        <f>LEFT(P1359,FIND("/",P1359)-1)</f>
        <v>technology</v>
      </c>
      <c r="T1359" t="str">
        <f>RIGHT(P1359,LEN(P1359)-FIND("/",P1359))</f>
        <v>makerspaces</v>
      </c>
    </row>
    <row r="1360" spans="1:20" ht="44.25" hidden="1" x14ac:dyDescent="0.7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 s="9">
        <f>(((I1360/60)/60)/24)+DATE(1970,1,1)</f>
        <v>42237.746678240743</v>
      </c>
      <c r="K1360">
        <v>1437587713</v>
      </c>
      <c r="L1360" s="9">
        <f>(((K1360/60)/60)/24)+DATE(1970,1,1)</f>
        <v>42207.746678240743</v>
      </c>
      <c r="M1360" t="b">
        <v>0</v>
      </c>
      <c r="N1360">
        <v>80</v>
      </c>
      <c r="O1360" t="b">
        <v>1</v>
      </c>
      <c r="P1360" t="s">
        <v>8302</v>
      </c>
      <c r="Q1360">
        <f>D1360/E1360*100</f>
        <v>93.63295880149812</v>
      </c>
      <c r="R1360">
        <f>E1360/N1360</f>
        <v>267</v>
      </c>
      <c r="S1360" t="str">
        <f>LEFT(P1360,FIND("/",P1360)-1)</f>
        <v>technology</v>
      </c>
      <c r="T1360" t="str">
        <f>RIGHT(P1360,LEN(P1360)-FIND("/",P1360))</f>
        <v>makerspaces</v>
      </c>
    </row>
    <row r="1361" spans="1:20" ht="44.25" hidden="1" x14ac:dyDescent="0.7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 s="9">
        <f>(((I1361/60)/60)/24)+DATE(1970,1,1)</f>
        <v>42251.625</v>
      </c>
      <c r="K1361">
        <v>1438873007</v>
      </c>
      <c r="L1361" s="9">
        <f>(((K1361/60)/60)/24)+DATE(1970,1,1)</f>
        <v>42222.622766203705</v>
      </c>
      <c r="M1361" t="b">
        <v>0</v>
      </c>
      <c r="N1361">
        <v>56</v>
      </c>
      <c r="O1361" t="b">
        <v>1</v>
      </c>
      <c r="P1361" t="s">
        <v>8302</v>
      </c>
      <c r="Q1361">
        <f>D1361/E1361*100</f>
        <v>95.605722002461846</v>
      </c>
      <c r="R1361">
        <f>E1361/N1361</f>
        <v>373.55803571428572</v>
      </c>
      <c r="S1361" t="str">
        <f>LEFT(P1361,FIND("/",P1361)-1)</f>
        <v>technology</v>
      </c>
      <c r="T1361" t="str">
        <f>RIGHT(P1361,LEN(P1361)-FIND("/",P1361))</f>
        <v>makerspaces</v>
      </c>
    </row>
    <row r="1362" spans="1:20" ht="44.25" hidden="1" x14ac:dyDescent="0.7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 s="9">
        <f>(((I1362/60)/60)/24)+DATE(1970,1,1)</f>
        <v>42347.290972222225</v>
      </c>
      <c r="K1362">
        <v>1446683797</v>
      </c>
      <c r="L1362" s="9">
        <f>(((K1362/60)/60)/24)+DATE(1970,1,1)</f>
        <v>42313.02542824074</v>
      </c>
      <c r="M1362" t="b">
        <v>0</v>
      </c>
      <c r="N1362">
        <v>104</v>
      </c>
      <c r="O1362" t="b">
        <v>1</v>
      </c>
      <c r="P1362" t="s">
        <v>8302</v>
      </c>
      <c r="Q1362">
        <f>D1362/E1362*100</f>
        <v>96.685082872928177</v>
      </c>
      <c r="R1362">
        <f>E1362/N1362</f>
        <v>174.03846153846155</v>
      </c>
      <c r="S1362" t="str">
        <f>LEFT(P1362,FIND("/",P1362)-1)</f>
        <v>technology</v>
      </c>
      <c r="T1362" t="str">
        <f>RIGHT(P1362,LEN(P1362)-FIND("/",P1362))</f>
        <v>makerspaces</v>
      </c>
    </row>
    <row r="1363" spans="1:20" ht="44.25" hidden="1" x14ac:dyDescent="0.7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 s="9">
        <f>(((I1363/60)/60)/24)+DATE(1970,1,1)</f>
        <v>42128.895532407405</v>
      </c>
      <c r="K1363">
        <v>1426886974</v>
      </c>
      <c r="L1363" s="9">
        <f>(((K1363/60)/60)/24)+DATE(1970,1,1)</f>
        <v>42083.895532407405</v>
      </c>
      <c r="M1363" t="b">
        <v>0</v>
      </c>
      <c r="N1363">
        <v>46</v>
      </c>
      <c r="O1363" t="b">
        <v>1</v>
      </c>
      <c r="P1363" t="s">
        <v>8302</v>
      </c>
      <c r="Q1363">
        <f>D1363/E1363*100</f>
        <v>81.206496519721583</v>
      </c>
      <c r="R1363">
        <f>E1363/N1363</f>
        <v>93.695652173913047</v>
      </c>
      <c r="S1363" t="str">
        <f>LEFT(P1363,FIND("/",P1363)-1)</f>
        <v>technology</v>
      </c>
      <c r="T1363" t="str">
        <f>RIGHT(P1363,LEN(P1363)-FIND("/",P1363))</f>
        <v>makerspaces</v>
      </c>
    </row>
    <row r="1364" spans="1:20" ht="44.25" hidden="1" x14ac:dyDescent="0.7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 s="9">
        <f>(((I1364/60)/60)/24)+DATE(1970,1,1)</f>
        <v>42272.875</v>
      </c>
      <c r="K1364">
        <v>1440008439</v>
      </c>
      <c r="L1364" s="9">
        <f>(((K1364/60)/60)/24)+DATE(1970,1,1)</f>
        <v>42235.764340277776</v>
      </c>
      <c r="M1364" t="b">
        <v>0</v>
      </c>
      <c r="N1364">
        <v>206</v>
      </c>
      <c r="O1364" t="b">
        <v>1</v>
      </c>
      <c r="P1364" t="s">
        <v>8302</v>
      </c>
      <c r="Q1364">
        <f>D1364/E1364*100</f>
        <v>62.776570026322219</v>
      </c>
      <c r="R1364">
        <f>E1364/N1364</f>
        <v>77.327718446601949</v>
      </c>
      <c r="S1364" t="str">
        <f>LEFT(P1364,FIND("/",P1364)-1)</f>
        <v>technology</v>
      </c>
      <c r="T1364" t="str">
        <f>RIGHT(P1364,LEN(P1364)-FIND("/",P1364))</f>
        <v>makerspaces</v>
      </c>
    </row>
    <row r="1365" spans="1:20" ht="59" hidden="1" x14ac:dyDescent="0.7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 s="9">
        <f>(((I1365/60)/60)/24)+DATE(1970,1,1)</f>
        <v>42410.926111111112</v>
      </c>
      <c r="K1365">
        <v>1452550416</v>
      </c>
      <c r="L1365" s="9">
        <f>(((K1365/60)/60)/24)+DATE(1970,1,1)</f>
        <v>42380.926111111112</v>
      </c>
      <c r="M1365" t="b">
        <v>0</v>
      </c>
      <c r="N1365">
        <v>18</v>
      </c>
      <c r="O1365" t="b">
        <v>1</v>
      </c>
      <c r="P1365" t="s">
        <v>8302</v>
      </c>
      <c r="Q1365">
        <f>D1365/E1365*100</f>
        <v>90.361445783132538</v>
      </c>
      <c r="R1365">
        <f>E1365/N1365</f>
        <v>92.222222222222229</v>
      </c>
      <c r="S1365" t="str">
        <f>LEFT(P1365,FIND("/",P1365)-1)</f>
        <v>technology</v>
      </c>
      <c r="T1365" t="str">
        <f>RIGHT(P1365,LEN(P1365)-FIND("/",P1365))</f>
        <v>makerspaces</v>
      </c>
    </row>
    <row r="1366" spans="1:20" ht="29.5" hidden="1" x14ac:dyDescent="0.7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 s="9">
        <f>(((I1366/60)/60)/24)+DATE(1970,1,1)</f>
        <v>42317.60555555555</v>
      </c>
      <c r="K1366">
        <v>1443449265</v>
      </c>
      <c r="L1366" s="9">
        <f>(((K1366/60)/60)/24)+DATE(1970,1,1)</f>
        <v>42275.588715277772</v>
      </c>
      <c r="M1366" t="b">
        <v>0</v>
      </c>
      <c r="N1366">
        <v>28</v>
      </c>
      <c r="O1366" t="b">
        <v>1</v>
      </c>
      <c r="P1366" t="s">
        <v>8302</v>
      </c>
      <c r="Q1366">
        <f>D1366/E1366*100</f>
        <v>58.582308142940832</v>
      </c>
      <c r="R1366">
        <f>E1366/N1366</f>
        <v>60.964285714285715</v>
      </c>
      <c r="S1366" t="str">
        <f>LEFT(P1366,FIND("/",P1366)-1)</f>
        <v>technology</v>
      </c>
      <c r="T1366" t="str">
        <f>RIGHT(P1366,LEN(P1366)-FIND("/",P1366))</f>
        <v>makerspaces</v>
      </c>
    </row>
    <row r="1367" spans="1:20" ht="44.25" hidden="1" x14ac:dyDescent="0.7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 s="9">
        <f>(((I1367/60)/60)/24)+DATE(1970,1,1)</f>
        <v>42379.035833333335</v>
      </c>
      <c r="K1367">
        <v>1447203096</v>
      </c>
      <c r="L1367" s="9">
        <f>(((K1367/60)/60)/24)+DATE(1970,1,1)</f>
        <v>42319.035833333335</v>
      </c>
      <c r="M1367" t="b">
        <v>0</v>
      </c>
      <c r="N1367">
        <v>11</v>
      </c>
      <c r="O1367" t="b">
        <v>1</v>
      </c>
      <c r="P1367" t="s">
        <v>8302</v>
      </c>
      <c r="Q1367">
        <f>D1367/E1367*100</f>
        <v>79.920079920079928</v>
      </c>
      <c r="R1367">
        <f>E1367/N1367</f>
        <v>91</v>
      </c>
      <c r="S1367" t="str">
        <f>LEFT(P1367,FIND("/",P1367)-1)</f>
        <v>technology</v>
      </c>
      <c r="T1367" t="str">
        <f>RIGHT(P1367,LEN(P1367)-FIND("/",P1367))</f>
        <v>makerspaces</v>
      </c>
    </row>
    <row r="1368" spans="1:20" ht="44.25" hidden="1" x14ac:dyDescent="0.7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 s="9">
        <f>(((I1368/60)/60)/24)+DATE(1970,1,1)</f>
        <v>41928.290972222225</v>
      </c>
      <c r="K1368">
        <v>1410937483</v>
      </c>
      <c r="L1368" s="9">
        <f>(((K1368/60)/60)/24)+DATE(1970,1,1)</f>
        <v>41899.294942129629</v>
      </c>
      <c r="M1368" t="b">
        <v>1</v>
      </c>
      <c r="N1368">
        <v>263</v>
      </c>
      <c r="O1368" t="b">
        <v>1</v>
      </c>
      <c r="P1368" t="s">
        <v>8303</v>
      </c>
      <c r="Q1368">
        <f>D1368/E1368*100</f>
        <v>89.049460614695704</v>
      </c>
      <c r="R1368">
        <f>E1368/N1368</f>
        <v>149.44486692015209</v>
      </c>
      <c r="S1368" t="str">
        <f>LEFT(P1368,FIND("/",P1368)-1)</f>
        <v>theater</v>
      </c>
      <c r="T1368" t="str">
        <f>RIGHT(P1368,LEN(P1368)-FIND("/",P1368))</f>
        <v>spaces</v>
      </c>
    </row>
    <row r="1369" spans="1:20" ht="44.25" hidden="1" x14ac:dyDescent="0.7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 s="9">
        <f>(((I1369/60)/60)/24)+DATE(1970,1,1)</f>
        <v>41421.290972222225</v>
      </c>
      <c r="K1369">
        <v>1367088443</v>
      </c>
      <c r="L1369" s="9">
        <f>(((K1369/60)/60)/24)+DATE(1970,1,1)</f>
        <v>41391.782905092594</v>
      </c>
      <c r="M1369" t="b">
        <v>1</v>
      </c>
      <c r="N1369">
        <v>394</v>
      </c>
      <c r="O1369" t="b">
        <v>1</v>
      </c>
      <c r="P1369" t="s">
        <v>8303</v>
      </c>
      <c r="Q1369">
        <f>D1369/E1369*100</f>
        <v>28.50264557993442</v>
      </c>
      <c r="R1369">
        <f>E1369/N1369</f>
        <v>71.237487309644663</v>
      </c>
      <c r="S1369" t="str">
        <f>LEFT(P1369,FIND("/",P1369)-1)</f>
        <v>theater</v>
      </c>
      <c r="T1369" t="str">
        <f>RIGHT(P1369,LEN(P1369)-FIND("/",P1369))</f>
        <v>spaces</v>
      </c>
    </row>
    <row r="1370" spans="1:20" ht="44.25" hidden="1" x14ac:dyDescent="0.7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 s="9">
        <f>(((I1370/60)/60)/24)+DATE(1970,1,1)</f>
        <v>42572.698217592595</v>
      </c>
      <c r="K1370">
        <v>1463935526</v>
      </c>
      <c r="L1370" s="9">
        <f>(((K1370/60)/60)/24)+DATE(1970,1,1)</f>
        <v>42512.698217592595</v>
      </c>
      <c r="M1370" t="b">
        <v>1</v>
      </c>
      <c r="N1370">
        <v>1049</v>
      </c>
      <c r="O1370" t="b">
        <v>1</v>
      </c>
      <c r="P1370" t="s">
        <v>8303</v>
      </c>
      <c r="Q1370">
        <f>D1370/E1370*100</f>
        <v>42.878824228336597</v>
      </c>
      <c r="R1370">
        <f>E1370/N1370</f>
        <v>44.464318398474738</v>
      </c>
      <c r="S1370" t="str">
        <f>LEFT(P1370,FIND("/",P1370)-1)</f>
        <v>theater</v>
      </c>
      <c r="T1370" t="str">
        <f>RIGHT(P1370,LEN(P1370)-FIND("/",P1370))</f>
        <v>spaces</v>
      </c>
    </row>
    <row r="1371" spans="1:20" ht="44.25" hidden="1" x14ac:dyDescent="0.7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 s="9">
        <f>(((I1371/60)/60)/24)+DATE(1970,1,1)</f>
        <v>42647.165972222225</v>
      </c>
      <c r="K1371">
        <v>1472528141</v>
      </c>
      <c r="L1371" s="9">
        <f>(((K1371/60)/60)/24)+DATE(1970,1,1)</f>
        <v>42612.149780092594</v>
      </c>
      <c r="M1371" t="b">
        <v>1</v>
      </c>
      <c r="N1371">
        <v>308</v>
      </c>
      <c r="O1371" t="b">
        <v>1</v>
      </c>
      <c r="P1371" t="s">
        <v>8303</v>
      </c>
      <c r="Q1371">
        <f>D1371/E1371*100</f>
        <v>98.419384682006978</v>
      </c>
      <c r="R1371">
        <f>E1371/N1371</f>
        <v>164.94480519480518</v>
      </c>
      <c r="S1371" t="str">
        <f>LEFT(P1371,FIND("/",P1371)-1)</f>
        <v>theater</v>
      </c>
      <c r="T1371" t="str">
        <f>RIGHT(P1371,LEN(P1371)-FIND("/",P1371))</f>
        <v>spaces</v>
      </c>
    </row>
    <row r="1372" spans="1:20" ht="29.5" hidden="1" x14ac:dyDescent="0.7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 s="9">
        <f>(((I1372/60)/60)/24)+DATE(1970,1,1)</f>
        <v>41860.083333333336</v>
      </c>
      <c r="K1372">
        <v>1404797428</v>
      </c>
      <c r="L1372" s="9">
        <f>(((K1372/60)/60)/24)+DATE(1970,1,1)</f>
        <v>41828.229490740741</v>
      </c>
      <c r="M1372" t="b">
        <v>1</v>
      </c>
      <c r="N1372">
        <v>1088</v>
      </c>
      <c r="O1372" t="b">
        <v>1</v>
      </c>
      <c r="P1372" t="s">
        <v>8303</v>
      </c>
      <c r="Q1372">
        <f>D1372/E1372*100</f>
        <v>64.977110188508334</v>
      </c>
      <c r="R1372">
        <f>E1372/N1372</f>
        <v>84.871516544117654</v>
      </c>
      <c r="S1372" t="str">
        <f>LEFT(P1372,FIND("/",P1372)-1)</f>
        <v>theater</v>
      </c>
      <c r="T1372" t="str">
        <f>RIGHT(P1372,LEN(P1372)-FIND("/",P1372))</f>
        <v>spaces</v>
      </c>
    </row>
    <row r="1373" spans="1:20" ht="44.25" hidden="1" x14ac:dyDescent="0.7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 s="9">
        <f>(((I1373/60)/60)/24)+DATE(1970,1,1)</f>
        <v>41810.917361111111</v>
      </c>
      <c r="K1373">
        <v>1400694790</v>
      </c>
      <c r="L1373" s="9">
        <f>(((K1373/60)/60)/24)+DATE(1970,1,1)</f>
        <v>41780.745254629634</v>
      </c>
      <c r="M1373" t="b">
        <v>1</v>
      </c>
      <c r="N1373">
        <v>73</v>
      </c>
      <c r="O1373" t="b">
        <v>1</v>
      </c>
      <c r="P1373" t="s">
        <v>8303</v>
      </c>
      <c r="Q1373">
        <f>D1373/E1373*100</f>
        <v>99.288979177247342</v>
      </c>
      <c r="R1373">
        <f>E1373/N1373</f>
        <v>53.945205479452056</v>
      </c>
      <c r="S1373" t="str">
        <f>LEFT(P1373,FIND("/",P1373)-1)</f>
        <v>theater</v>
      </c>
      <c r="T1373" t="str">
        <f>RIGHT(P1373,LEN(P1373)-FIND("/",P1373))</f>
        <v>spaces</v>
      </c>
    </row>
    <row r="1374" spans="1:20" ht="44.25" hidden="1" x14ac:dyDescent="0.7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 s="9">
        <f>(((I1374/60)/60)/24)+DATE(1970,1,1)</f>
        <v>41468.75</v>
      </c>
      <c r="K1374">
        <v>1370568560</v>
      </c>
      <c r="L1374" s="9">
        <f>(((K1374/60)/60)/24)+DATE(1970,1,1)</f>
        <v>41432.062037037038</v>
      </c>
      <c r="M1374" t="b">
        <v>1</v>
      </c>
      <c r="N1374">
        <v>143</v>
      </c>
      <c r="O1374" t="b">
        <v>1</v>
      </c>
      <c r="P1374" t="s">
        <v>8303</v>
      </c>
      <c r="Q1374">
        <f>D1374/E1374*100</f>
        <v>76.114032659839467</v>
      </c>
      <c r="R1374">
        <f>E1374/N1374</f>
        <v>50.531468531468533</v>
      </c>
      <c r="S1374" t="str">
        <f>LEFT(P1374,FIND("/",P1374)-1)</f>
        <v>theater</v>
      </c>
      <c r="T1374" t="str">
        <f>RIGHT(P1374,LEN(P1374)-FIND("/",P1374))</f>
        <v>spaces</v>
      </c>
    </row>
    <row r="1375" spans="1:20" ht="44.25" hidden="1" x14ac:dyDescent="0.7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 s="9">
        <f>(((I1375/60)/60)/24)+DATE(1970,1,1)</f>
        <v>42362.653749999998</v>
      </c>
      <c r="K1375">
        <v>1447515684</v>
      </c>
      <c r="L1375" s="9">
        <f>(((K1375/60)/60)/24)+DATE(1970,1,1)</f>
        <v>42322.653749999998</v>
      </c>
      <c r="M1375" t="b">
        <v>1</v>
      </c>
      <c r="N1375">
        <v>1420</v>
      </c>
      <c r="O1375" t="b">
        <v>1</v>
      </c>
      <c r="P1375" t="s">
        <v>8303</v>
      </c>
      <c r="Q1375">
        <f>D1375/E1375*100</f>
        <v>97.807801150219746</v>
      </c>
      <c r="R1375">
        <f>E1375/N1375</f>
        <v>108.00140845070422</v>
      </c>
      <c r="S1375" t="str">
        <f>LEFT(P1375,FIND("/",P1375)-1)</f>
        <v>theater</v>
      </c>
      <c r="T1375" t="str">
        <f>RIGHT(P1375,LEN(P1375)-FIND("/",P1375))</f>
        <v>spaces</v>
      </c>
    </row>
    <row r="1376" spans="1:20" ht="29.5" hidden="1" x14ac:dyDescent="0.7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 s="9">
        <f>(((I1376/60)/60)/24)+DATE(1970,1,1)</f>
        <v>42657.958333333328</v>
      </c>
      <c r="K1376">
        <v>1474040596</v>
      </c>
      <c r="L1376" s="9">
        <f>(((K1376/60)/60)/24)+DATE(1970,1,1)</f>
        <v>42629.655046296291</v>
      </c>
      <c r="M1376" t="b">
        <v>1</v>
      </c>
      <c r="N1376">
        <v>305</v>
      </c>
      <c r="O1376" t="b">
        <v>1</v>
      </c>
      <c r="P1376" t="s">
        <v>8303</v>
      </c>
      <c r="Q1376">
        <f>D1376/E1376*100</f>
        <v>85.94314001856371</v>
      </c>
      <c r="R1376">
        <f>E1376/N1376</f>
        <v>95.373770491803285</v>
      </c>
      <c r="S1376" t="str">
        <f>LEFT(P1376,FIND("/",P1376)-1)</f>
        <v>theater</v>
      </c>
      <c r="T1376" t="str">
        <f>RIGHT(P1376,LEN(P1376)-FIND("/",P1376))</f>
        <v>spaces</v>
      </c>
    </row>
    <row r="1377" spans="1:20" ht="44.25" hidden="1" x14ac:dyDescent="0.7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 s="9">
        <f>(((I1377/60)/60)/24)+DATE(1970,1,1)</f>
        <v>42421.398472222223</v>
      </c>
      <c r="K1377">
        <v>1453109628</v>
      </c>
      <c r="L1377" s="9">
        <f>(((K1377/60)/60)/24)+DATE(1970,1,1)</f>
        <v>42387.398472222223</v>
      </c>
      <c r="M1377" t="b">
        <v>1</v>
      </c>
      <c r="N1377">
        <v>551</v>
      </c>
      <c r="O1377" t="b">
        <v>1</v>
      </c>
      <c r="P1377" t="s">
        <v>8303</v>
      </c>
      <c r="Q1377">
        <f>D1377/E1377*100</f>
        <v>37.789693427962931</v>
      </c>
      <c r="R1377">
        <f>E1377/N1377</f>
        <v>57.631016333938291</v>
      </c>
      <c r="S1377" t="str">
        <f>LEFT(P1377,FIND("/",P1377)-1)</f>
        <v>theater</v>
      </c>
      <c r="T1377" t="str">
        <f>RIGHT(P1377,LEN(P1377)-FIND("/",P1377))</f>
        <v>spaces</v>
      </c>
    </row>
    <row r="1378" spans="1:20" ht="73.75" hidden="1" x14ac:dyDescent="0.7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 s="9">
        <f>(((I1378/60)/60)/24)+DATE(1970,1,1)</f>
        <v>42285.333252314813</v>
      </c>
      <c r="K1378">
        <v>1441699193</v>
      </c>
      <c r="L1378" s="9">
        <f>(((K1378/60)/60)/24)+DATE(1970,1,1)</f>
        <v>42255.333252314813</v>
      </c>
      <c r="M1378" t="b">
        <v>1</v>
      </c>
      <c r="N1378">
        <v>187</v>
      </c>
      <c r="O1378" t="b">
        <v>1</v>
      </c>
      <c r="P1378" t="s">
        <v>8303</v>
      </c>
      <c r="Q1378">
        <f>D1378/E1378*100</f>
        <v>83.347155069882419</v>
      </c>
      <c r="R1378">
        <f>E1378/N1378</f>
        <v>64.160481283422456</v>
      </c>
      <c r="S1378" t="str">
        <f>LEFT(P1378,FIND("/",P1378)-1)</f>
        <v>theater</v>
      </c>
      <c r="T1378" t="str">
        <f>RIGHT(P1378,LEN(P1378)-FIND("/",P1378))</f>
        <v>spaces</v>
      </c>
    </row>
    <row r="1379" spans="1:20" ht="44.25" hidden="1" x14ac:dyDescent="0.7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 s="9">
        <f>(((I1379/60)/60)/24)+DATE(1970,1,1)</f>
        <v>41979.956585648149</v>
      </c>
      <c r="K1379">
        <v>1414015049</v>
      </c>
      <c r="L1379" s="9">
        <f>(((K1379/60)/60)/24)+DATE(1970,1,1)</f>
        <v>41934.914918981485</v>
      </c>
      <c r="M1379" t="b">
        <v>1</v>
      </c>
      <c r="N1379">
        <v>325</v>
      </c>
      <c r="O1379" t="b">
        <v>1</v>
      </c>
      <c r="P1379" t="s">
        <v>8303</v>
      </c>
      <c r="Q1379">
        <f>D1379/E1379*100</f>
        <v>83.26117364950376</v>
      </c>
      <c r="R1379">
        <f>E1379/N1379</f>
        <v>92.387692307692305</v>
      </c>
      <c r="S1379" t="str">
        <f>LEFT(P1379,FIND("/",P1379)-1)</f>
        <v>theater</v>
      </c>
      <c r="T1379" t="str">
        <f>RIGHT(P1379,LEN(P1379)-FIND("/",P1379))</f>
        <v>spaces</v>
      </c>
    </row>
    <row r="1380" spans="1:20" ht="44.25" hidden="1" x14ac:dyDescent="0.7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 s="9">
        <f>(((I1380/60)/60)/24)+DATE(1970,1,1)</f>
        <v>42493.958333333328</v>
      </c>
      <c r="K1380">
        <v>1459865945</v>
      </c>
      <c r="L1380" s="9">
        <f>(((K1380/60)/60)/24)+DATE(1970,1,1)</f>
        <v>42465.596585648149</v>
      </c>
      <c r="M1380" t="b">
        <v>1</v>
      </c>
      <c r="N1380">
        <v>148</v>
      </c>
      <c r="O1380" t="b">
        <v>1</v>
      </c>
      <c r="P1380" t="s">
        <v>8303</v>
      </c>
      <c r="Q1380">
        <f>D1380/E1380*100</f>
        <v>96.540627514078835</v>
      </c>
      <c r="R1380">
        <f>E1380/N1380</f>
        <v>125.97972972972973</v>
      </c>
      <c r="S1380" t="str">
        <f>LEFT(P1380,FIND("/",P1380)-1)</f>
        <v>theater</v>
      </c>
      <c r="T1380" t="str">
        <f>RIGHT(P1380,LEN(P1380)-FIND("/",P1380))</f>
        <v>spaces</v>
      </c>
    </row>
    <row r="1381" spans="1:20" ht="59" hidden="1" x14ac:dyDescent="0.7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 s="9">
        <f>(((I1381/60)/60)/24)+DATE(1970,1,1)</f>
        <v>42477.989513888882</v>
      </c>
      <c r="K1381">
        <v>1455756294</v>
      </c>
      <c r="L1381" s="9">
        <f>(((K1381/60)/60)/24)+DATE(1970,1,1)</f>
        <v>42418.031180555554</v>
      </c>
      <c r="M1381" t="b">
        <v>0</v>
      </c>
      <c r="N1381">
        <v>69</v>
      </c>
      <c r="O1381" t="b">
        <v>1</v>
      </c>
      <c r="P1381" t="s">
        <v>8303</v>
      </c>
      <c r="Q1381">
        <f>D1381/E1381*100</f>
        <v>91.883614088820835</v>
      </c>
      <c r="R1381">
        <f>E1381/N1381</f>
        <v>94.637681159420296</v>
      </c>
      <c r="S1381" t="str">
        <f>LEFT(P1381,FIND("/",P1381)-1)</f>
        <v>theater</v>
      </c>
      <c r="T1381" t="str">
        <f>RIGHT(P1381,LEN(P1381)-FIND("/",P1381))</f>
        <v>spaces</v>
      </c>
    </row>
    <row r="1382" spans="1:20" ht="44.25" hidden="1" x14ac:dyDescent="0.7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 s="9">
        <f>(((I1382/60)/60)/24)+DATE(1970,1,1)</f>
        <v>42685.507557870369</v>
      </c>
      <c r="K1382">
        <v>1476270653</v>
      </c>
      <c r="L1382" s="9">
        <f>(((K1382/60)/60)/24)+DATE(1970,1,1)</f>
        <v>42655.465891203698</v>
      </c>
      <c r="M1382" t="b">
        <v>0</v>
      </c>
      <c r="N1382">
        <v>173</v>
      </c>
      <c r="O1382" t="b">
        <v>1</v>
      </c>
      <c r="P1382" t="s">
        <v>8303</v>
      </c>
      <c r="Q1382">
        <f>D1382/E1382*100</f>
        <v>84.656801327418634</v>
      </c>
      <c r="R1382">
        <f>E1382/N1382</f>
        <v>170.69942196531792</v>
      </c>
      <c r="S1382" t="str">
        <f>LEFT(P1382,FIND("/",P1382)-1)</f>
        <v>theater</v>
      </c>
      <c r="T1382" t="str">
        <f>RIGHT(P1382,LEN(P1382)-FIND("/",P1382))</f>
        <v>spaces</v>
      </c>
    </row>
    <row r="1383" spans="1:20" ht="44.25" hidden="1" x14ac:dyDescent="0.7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 s="9">
        <f>(((I1383/60)/60)/24)+DATE(1970,1,1)</f>
        <v>41523.791666666664</v>
      </c>
      <c r="K1383">
        <v>1375880598</v>
      </c>
      <c r="L1383" s="9">
        <f>(((K1383/60)/60)/24)+DATE(1970,1,1)</f>
        <v>41493.543958333335</v>
      </c>
      <c r="M1383" t="b">
        <v>0</v>
      </c>
      <c r="N1383">
        <v>269</v>
      </c>
      <c r="O1383" t="b">
        <v>1</v>
      </c>
      <c r="P1383" t="s">
        <v>8295</v>
      </c>
      <c r="Q1383">
        <f>D1383/E1383*100</f>
        <v>6.8399452804377567</v>
      </c>
      <c r="R1383">
        <f>E1383/N1383</f>
        <v>40.762081784386616</v>
      </c>
      <c r="S1383" t="str">
        <f>LEFT(P1383,FIND("/",P1383)-1)</f>
        <v>technology</v>
      </c>
      <c r="T1383" t="str">
        <f>RIGHT(P1383,LEN(P1383)-FIND("/",P1383))</f>
        <v>hardware</v>
      </c>
    </row>
    <row r="1384" spans="1:20" ht="44.25" hidden="1" x14ac:dyDescent="0.7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 s="9">
        <f>(((I1384/60)/60)/24)+DATE(1970,1,1)</f>
        <v>42764.857094907406</v>
      </c>
      <c r="K1384">
        <v>1480538053</v>
      </c>
      <c r="L1384" s="9">
        <f>(((K1384/60)/60)/24)+DATE(1970,1,1)</f>
        <v>42704.857094907406</v>
      </c>
      <c r="M1384" t="b">
        <v>0</v>
      </c>
      <c r="N1384">
        <v>185</v>
      </c>
      <c r="O1384" t="b">
        <v>1</v>
      </c>
      <c r="P1384" t="s">
        <v>8295</v>
      </c>
      <c r="Q1384">
        <f>D1384/E1384*100</f>
        <v>39.597687495050288</v>
      </c>
      <c r="R1384">
        <f>E1384/N1384</f>
        <v>68.254054054054052</v>
      </c>
      <c r="S1384" t="str">
        <f>LEFT(P1384,FIND("/",P1384)-1)</f>
        <v>technology</v>
      </c>
      <c r="T1384" t="str">
        <f>RIGHT(P1384,LEN(P1384)-FIND("/",P1384))</f>
        <v>hardware</v>
      </c>
    </row>
    <row r="1385" spans="1:20" ht="59" hidden="1" x14ac:dyDescent="0.7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 s="9">
        <f>(((I1385/60)/60)/24)+DATE(1970,1,1)</f>
        <v>42004.880648148144</v>
      </c>
      <c r="K1385">
        <v>1414872488</v>
      </c>
      <c r="L1385" s="9">
        <f>(((K1385/60)/60)/24)+DATE(1970,1,1)</f>
        <v>41944.83898148148</v>
      </c>
      <c r="M1385" t="b">
        <v>0</v>
      </c>
      <c r="N1385">
        <v>176</v>
      </c>
      <c r="O1385" t="b">
        <v>1</v>
      </c>
      <c r="P1385" t="s">
        <v>8295</v>
      </c>
      <c r="Q1385">
        <f>D1385/E1385*100</f>
        <v>71.403070332024271</v>
      </c>
      <c r="R1385">
        <f>E1385/N1385</f>
        <v>95.48863636363636</v>
      </c>
      <c r="S1385" t="str">
        <f>LEFT(P1385,FIND("/",P1385)-1)</f>
        <v>technology</v>
      </c>
      <c r="T1385" t="str">
        <f>RIGHT(P1385,LEN(P1385)-FIND("/",P1385))</f>
        <v>hardware</v>
      </c>
    </row>
    <row r="1386" spans="1:20" ht="44.25" hidden="1" x14ac:dyDescent="0.7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 s="9">
        <f>(((I1386/60)/60)/24)+DATE(1970,1,1)</f>
        <v>42231.32707175926</v>
      </c>
      <c r="K1386">
        <v>1436860259</v>
      </c>
      <c r="L1386" s="9">
        <f>(((K1386/60)/60)/24)+DATE(1970,1,1)</f>
        <v>42199.32707175926</v>
      </c>
      <c r="M1386" t="b">
        <v>0</v>
      </c>
      <c r="N1386">
        <v>1019</v>
      </c>
      <c r="O1386" t="b">
        <v>1</v>
      </c>
      <c r="P1386" t="s">
        <v>8295</v>
      </c>
      <c r="Q1386">
        <f>D1386/E1386*100</f>
        <v>33.684187539580286</v>
      </c>
      <c r="R1386">
        <f>E1386/N1386</f>
        <v>7.1902649656526005</v>
      </c>
      <c r="S1386" t="str">
        <f>LEFT(P1386,FIND("/",P1386)-1)</f>
        <v>technology</v>
      </c>
      <c r="T1386" t="str">
        <f>RIGHT(P1386,LEN(P1386)-FIND("/",P1386))</f>
        <v>hardware</v>
      </c>
    </row>
    <row r="1387" spans="1:20" ht="44.25" hidden="1" x14ac:dyDescent="0.7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 s="9">
        <f>(((I1387/60)/60)/24)+DATE(1970,1,1)</f>
        <v>42795.744618055556</v>
      </c>
      <c r="K1387">
        <v>1484070735</v>
      </c>
      <c r="L1387" s="9">
        <f>(((K1387/60)/60)/24)+DATE(1970,1,1)</f>
        <v>42745.744618055556</v>
      </c>
      <c r="M1387" t="b">
        <v>0</v>
      </c>
      <c r="N1387">
        <v>113</v>
      </c>
      <c r="O1387" t="b">
        <v>1</v>
      </c>
      <c r="P1387" t="s">
        <v>8295</v>
      </c>
      <c r="Q1387">
        <f>D1387/E1387*100</f>
        <v>69.183804071466867</v>
      </c>
      <c r="R1387">
        <f>E1387/N1387</f>
        <v>511.65486725663715</v>
      </c>
      <c r="S1387" t="str">
        <f>LEFT(P1387,FIND("/",P1387)-1)</f>
        <v>technology</v>
      </c>
      <c r="T1387" t="str">
        <f>RIGHT(P1387,LEN(P1387)-FIND("/",P1387))</f>
        <v>hardware</v>
      </c>
    </row>
    <row r="1388" spans="1:20" hidden="1" x14ac:dyDescent="0.7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 s="9">
        <f>(((I1388/60)/60)/24)+DATE(1970,1,1)</f>
        <v>42482.579988425925</v>
      </c>
      <c r="K1388">
        <v>1458741311</v>
      </c>
      <c r="L1388" s="9">
        <f>(((K1388/60)/60)/24)+DATE(1970,1,1)</f>
        <v>42452.579988425925</v>
      </c>
      <c r="M1388" t="b">
        <v>0</v>
      </c>
      <c r="N1388">
        <v>404</v>
      </c>
      <c r="O1388" t="b">
        <v>1</v>
      </c>
      <c r="P1388" t="s">
        <v>8295</v>
      </c>
      <c r="Q1388">
        <f>D1388/E1388*100</f>
        <v>94.567119012719274</v>
      </c>
      <c r="R1388">
        <f>E1388/N1388</f>
        <v>261.74504950495049</v>
      </c>
      <c r="S1388" t="str">
        <f>LEFT(P1388,FIND("/",P1388)-1)</f>
        <v>technology</v>
      </c>
      <c r="T1388" t="str">
        <f>RIGHT(P1388,LEN(P1388)-FIND("/",P1388))</f>
        <v>hardware</v>
      </c>
    </row>
    <row r="1389" spans="1:20" ht="44.25" hidden="1" x14ac:dyDescent="0.7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 s="9">
        <f>(((I1389/60)/60)/24)+DATE(1970,1,1)</f>
        <v>42223.676655092597</v>
      </c>
      <c r="K1389">
        <v>1436804063</v>
      </c>
      <c r="L1389" s="9">
        <f>(((K1389/60)/60)/24)+DATE(1970,1,1)</f>
        <v>42198.676655092597</v>
      </c>
      <c r="M1389" t="b">
        <v>0</v>
      </c>
      <c r="N1389">
        <v>707</v>
      </c>
      <c r="O1389" t="b">
        <v>1</v>
      </c>
      <c r="P1389" t="s">
        <v>8295</v>
      </c>
      <c r="Q1389">
        <f>D1389/E1389*100</f>
        <v>20.275339105046534</v>
      </c>
      <c r="R1389">
        <f>E1389/N1389</f>
        <v>69.760961810466767</v>
      </c>
      <c r="S1389" t="str">
        <f>LEFT(P1389,FIND("/",P1389)-1)</f>
        <v>technology</v>
      </c>
      <c r="T1389" t="str">
        <f>RIGHT(P1389,LEN(P1389)-FIND("/",P1389))</f>
        <v>hardware</v>
      </c>
    </row>
    <row r="1390" spans="1:20" ht="29.5" hidden="1" x14ac:dyDescent="0.7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 s="9">
        <f>(((I1390/60)/60)/24)+DATE(1970,1,1)</f>
        <v>42368.59993055556</v>
      </c>
      <c r="K1390">
        <v>1448461434</v>
      </c>
      <c r="L1390" s="9">
        <f>(((K1390/60)/60)/24)+DATE(1970,1,1)</f>
        <v>42333.59993055556</v>
      </c>
      <c r="M1390" t="b">
        <v>0</v>
      </c>
      <c r="N1390">
        <v>392</v>
      </c>
      <c r="O1390" t="b">
        <v>1</v>
      </c>
      <c r="P1390" t="s">
        <v>8295</v>
      </c>
      <c r="Q1390">
        <f>D1390/E1390*100</f>
        <v>49.54746647288102</v>
      </c>
      <c r="R1390">
        <f>E1390/N1390</f>
        <v>77.229591836734699</v>
      </c>
      <c r="S1390" t="str">
        <f>LEFT(P1390,FIND("/",P1390)-1)</f>
        <v>technology</v>
      </c>
      <c r="T1390" t="str">
        <f>RIGHT(P1390,LEN(P1390)-FIND("/",P1390))</f>
        <v>hardware</v>
      </c>
    </row>
    <row r="1391" spans="1:20" ht="29.5" hidden="1" x14ac:dyDescent="0.7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 s="9">
        <f>(((I1391/60)/60)/24)+DATE(1970,1,1)</f>
        <v>42125.240706018521</v>
      </c>
      <c r="K1391">
        <v>1427867197</v>
      </c>
      <c r="L1391" s="9">
        <f>(((K1391/60)/60)/24)+DATE(1970,1,1)</f>
        <v>42095.240706018521</v>
      </c>
      <c r="M1391" t="b">
        <v>0</v>
      </c>
      <c r="N1391">
        <v>23</v>
      </c>
      <c r="O1391" t="b">
        <v>1</v>
      </c>
      <c r="P1391" t="s">
        <v>8295</v>
      </c>
      <c r="Q1391">
        <f>D1391/E1391*100</f>
        <v>95.748755266181547</v>
      </c>
      <c r="R1391">
        <f>E1391/N1391</f>
        <v>340.56521739130437</v>
      </c>
      <c r="S1391" t="str">
        <f>LEFT(P1391,FIND("/",P1391)-1)</f>
        <v>technology</v>
      </c>
      <c r="T1391" t="str">
        <f>RIGHT(P1391,LEN(P1391)-FIND("/",P1391))</f>
        <v>hardware</v>
      </c>
    </row>
    <row r="1392" spans="1:20" ht="44.25" hidden="1" x14ac:dyDescent="0.7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 s="9">
        <f>(((I1392/60)/60)/24)+DATE(1970,1,1)</f>
        <v>41386.541377314818</v>
      </c>
      <c r="K1392">
        <v>1363611575</v>
      </c>
      <c r="L1392" s="9">
        <f>(((K1392/60)/60)/24)+DATE(1970,1,1)</f>
        <v>41351.541377314818</v>
      </c>
      <c r="M1392" t="b">
        <v>0</v>
      </c>
      <c r="N1392">
        <v>682</v>
      </c>
      <c r="O1392" t="b">
        <v>1</v>
      </c>
      <c r="P1392" t="s">
        <v>8295</v>
      </c>
      <c r="Q1392">
        <f>D1392/E1392*100</f>
        <v>58.722447482014076</v>
      </c>
      <c r="R1392">
        <f>E1392/N1392</f>
        <v>67.417903225806455</v>
      </c>
      <c r="S1392" t="str">
        <f>LEFT(P1392,FIND("/",P1392)-1)</f>
        <v>technology</v>
      </c>
      <c r="T1392" t="str">
        <f>RIGHT(P1392,LEN(P1392)-FIND("/",P1392))</f>
        <v>hardware</v>
      </c>
    </row>
    <row r="1393" spans="1:20" ht="59" hidden="1" x14ac:dyDescent="0.7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 s="9">
        <f>(((I1393/60)/60)/24)+DATE(1970,1,1)</f>
        <v>41930.166666666664</v>
      </c>
      <c r="K1393">
        <v>1408624622</v>
      </c>
      <c r="L1393" s="9">
        <f>(((K1393/60)/60)/24)+DATE(1970,1,1)</f>
        <v>41872.525717592594</v>
      </c>
      <c r="M1393" t="b">
        <v>0</v>
      </c>
      <c r="N1393">
        <v>37</v>
      </c>
      <c r="O1393" t="b">
        <v>1</v>
      </c>
      <c r="P1393" t="s">
        <v>8295</v>
      </c>
      <c r="Q1393">
        <f>D1393/E1393*100</f>
        <v>95.874213032501359</v>
      </c>
      <c r="R1393">
        <f>E1393/N1393</f>
        <v>845.70270270270271</v>
      </c>
      <c r="S1393" t="str">
        <f>LEFT(P1393,FIND("/",P1393)-1)</f>
        <v>technology</v>
      </c>
      <c r="T1393" t="str">
        <f>RIGHT(P1393,LEN(P1393)-FIND("/",P1393))</f>
        <v>hardware</v>
      </c>
    </row>
    <row r="1394" spans="1:20" ht="44.25" hidden="1" x14ac:dyDescent="0.7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 s="9">
        <f>(((I1394/60)/60)/24)+DATE(1970,1,1)</f>
        <v>41422</v>
      </c>
      <c r="K1394">
        <v>1366917828</v>
      </c>
      <c r="L1394" s="9">
        <f>(((K1394/60)/60)/24)+DATE(1970,1,1)</f>
        <v>41389.808194444442</v>
      </c>
      <c r="M1394" t="b">
        <v>0</v>
      </c>
      <c r="N1394">
        <v>146</v>
      </c>
      <c r="O1394" t="b">
        <v>1</v>
      </c>
      <c r="P1394" t="s">
        <v>8295</v>
      </c>
      <c r="Q1394">
        <f>D1394/E1394*100</f>
        <v>84.566596194503177</v>
      </c>
      <c r="R1394">
        <f>E1394/N1394</f>
        <v>97.191780821917803</v>
      </c>
      <c r="S1394" t="str">
        <f>LEFT(P1394,FIND("/",P1394)-1)</f>
        <v>technology</v>
      </c>
      <c r="T1394" t="str">
        <f>RIGHT(P1394,LEN(P1394)-FIND("/",P1394))</f>
        <v>hardware</v>
      </c>
    </row>
    <row r="1395" spans="1:20" ht="59" hidden="1" x14ac:dyDescent="0.7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 s="9">
        <f>(((I1395/60)/60)/24)+DATE(1970,1,1)</f>
        <v>42104.231180555551</v>
      </c>
      <c r="K1395">
        <v>1423463574</v>
      </c>
      <c r="L1395" s="9">
        <f>(((K1395/60)/60)/24)+DATE(1970,1,1)</f>
        <v>42044.272847222222</v>
      </c>
      <c r="M1395" t="b">
        <v>0</v>
      </c>
      <c r="N1395">
        <v>119</v>
      </c>
      <c r="O1395" t="b">
        <v>1</v>
      </c>
      <c r="P1395" t="s">
        <v>8295</v>
      </c>
      <c r="Q1395">
        <f>D1395/E1395*100</f>
        <v>92.990384794212275</v>
      </c>
      <c r="R1395">
        <f>E1395/N1395</f>
        <v>451.84033613445376</v>
      </c>
      <c r="S1395" t="str">
        <f>LEFT(P1395,FIND("/",P1395)-1)</f>
        <v>technology</v>
      </c>
      <c r="T1395" t="str">
        <f>RIGHT(P1395,LEN(P1395)-FIND("/",P1395))</f>
        <v>hardware</v>
      </c>
    </row>
    <row r="1396" spans="1:20" ht="44.25" hidden="1" x14ac:dyDescent="0.7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 s="9">
        <f>(((I1396/60)/60)/24)+DATE(1970,1,1)</f>
        <v>42656.915972222225</v>
      </c>
      <c r="K1396">
        <v>1473782592</v>
      </c>
      <c r="L1396" s="9">
        <f>(((K1396/60)/60)/24)+DATE(1970,1,1)</f>
        <v>42626.668888888889</v>
      </c>
      <c r="M1396" t="b">
        <v>0</v>
      </c>
      <c r="N1396">
        <v>163</v>
      </c>
      <c r="O1396" t="b">
        <v>1</v>
      </c>
      <c r="P1396" t="s">
        <v>8295</v>
      </c>
      <c r="Q1396">
        <f>D1396/E1396*100</f>
        <v>4.4241914790072116E-3</v>
      </c>
      <c r="R1396">
        <f>E1396/N1396</f>
        <v>138.66871165644173</v>
      </c>
      <c r="S1396" t="str">
        <f>LEFT(P1396,FIND("/",P1396)-1)</f>
        <v>technology</v>
      </c>
      <c r="T1396" t="str">
        <f>RIGHT(P1396,LEN(P1396)-FIND("/",P1396))</f>
        <v>hardware</v>
      </c>
    </row>
    <row r="1397" spans="1:20" ht="44.25" hidden="1" x14ac:dyDescent="0.7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 s="9">
        <f>(((I1397/60)/60)/24)+DATE(1970,1,1)</f>
        <v>41346.833333333336</v>
      </c>
      <c r="K1397">
        <v>1360551250</v>
      </c>
      <c r="L1397" s="9">
        <f>(((K1397/60)/60)/24)+DATE(1970,1,1)</f>
        <v>41316.120949074073</v>
      </c>
      <c r="M1397" t="b">
        <v>0</v>
      </c>
      <c r="N1397">
        <v>339</v>
      </c>
      <c r="O1397" t="b">
        <v>1</v>
      </c>
      <c r="P1397" t="s">
        <v>8295</v>
      </c>
      <c r="Q1397">
        <f>D1397/E1397*100</f>
        <v>10.223541134758541</v>
      </c>
      <c r="R1397">
        <f>E1397/N1397</f>
        <v>21.640147492625371</v>
      </c>
      <c r="S1397" t="str">
        <f>LEFT(P1397,FIND("/",P1397)-1)</f>
        <v>technology</v>
      </c>
      <c r="T1397" t="str">
        <f>RIGHT(P1397,LEN(P1397)-FIND("/",P1397))</f>
        <v>hardware</v>
      </c>
    </row>
    <row r="1398" spans="1:20" ht="59" hidden="1" x14ac:dyDescent="0.7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 s="9">
        <f>(((I1398/60)/60)/24)+DATE(1970,1,1)</f>
        <v>41752.666354166664</v>
      </c>
      <c r="K1398">
        <v>1395676773</v>
      </c>
      <c r="L1398" s="9">
        <f>(((K1398/60)/60)/24)+DATE(1970,1,1)</f>
        <v>41722.666354166664</v>
      </c>
      <c r="M1398" t="b">
        <v>0</v>
      </c>
      <c r="N1398">
        <v>58</v>
      </c>
      <c r="O1398" t="b">
        <v>1</v>
      </c>
      <c r="P1398" t="s">
        <v>8295</v>
      </c>
      <c r="Q1398">
        <f>D1398/E1398*100</f>
        <v>81.366965012205057</v>
      </c>
      <c r="R1398">
        <f>E1398/N1398</f>
        <v>169.51724137931035</v>
      </c>
      <c r="S1398" t="str">
        <f>LEFT(P1398,FIND("/",P1398)-1)</f>
        <v>technology</v>
      </c>
      <c r="T1398" t="str">
        <f>RIGHT(P1398,LEN(P1398)-FIND("/",P1398))</f>
        <v>hardware</v>
      </c>
    </row>
    <row r="1399" spans="1:20" ht="44.25" hidden="1" x14ac:dyDescent="0.7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 s="9">
        <f>(((I1399/60)/60)/24)+DATE(1970,1,1)</f>
        <v>41654.791666666664</v>
      </c>
      <c r="K1399">
        <v>1386108087</v>
      </c>
      <c r="L1399" s="9">
        <f>(((K1399/60)/60)/24)+DATE(1970,1,1)</f>
        <v>41611.917673611111</v>
      </c>
      <c r="M1399" t="b">
        <v>0</v>
      </c>
      <c r="N1399">
        <v>456</v>
      </c>
      <c r="O1399" t="b">
        <v>1</v>
      </c>
      <c r="P1399" t="s">
        <v>8295</v>
      </c>
      <c r="Q1399">
        <f>D1399/E1399*100</f>
        <v>40.640362056857491</v>
      </c>
      <c r="R1399">
        <f>E1399/N1399</f>
        <v>161.88210526315791</v>
      </c>
      <c r="S1399" t="str">
        <f>LEFT(P1399,FIND("/",P1399)-1)</f>
        <v>technology</v>
      </c>
      <c r="T1399" t="str">
        <f>RIGHT(P1399,LEN(P1399)-FIND("/",P1399))</f>
        <v>hardware</v>
      </c>
    </row>
    <row r="1400" spans="1:20" ht="44.25" hidden="1" x14ac:dyDescent="0.7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 s="9">
        <f>(((I1400/60)/60)/24)+DATE(1970,1,1)</f>
        <v>42680.143564814818</v>
      </c>
      <c r="K1400">
        <v>1473218804</v>
      </c>
      <c r="L1400" s="9">
        <f>(((K1400/60)/60)/24)+DATE(1970,1,1)</f>
        <v>42620.143564814818</v>
      </c>
      <c r="M1400" t="b">
        <v>0</v>
      </c>
      <c r="N1400">
        <v>15</v>
      </c>
      <c r="O1400" t="b">
        <v>1</v>
      </c>
      <c r="P1400" t="s">
        <v>8295</v>
      </c>
      <c r="Q1400">
        <f>D1400/E1400*100</f>
        <v>67.594970934162504</v>
      </c>
      <c r="R1400">
        <f>E1400/N1400</f>
        <v>493.13333333333333</v>
      </c>
      <c r="S1400" t="str">
        <f>LEFT(P1400,FIND("/",P1400)-1)</f>
        <v>technology</v>
      </c>
      <c r="T1400" t="str">
        <f>RIGHT(P1400,LEN(P1400)-FIND("/",P1400))</f>
        <v>hardware</v>
      </c>
    </row>
    <row r="1401" spans="1:20" ht="44.25" hidden="1" x14ac:dyDescent="0.7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 s="9">
        <f>(((I1401/60)/60)/24)+DATE(1970,1,1)</f>
        <v>41764.887928240743</v>
      </c>
      <c r="K1401">
        <v>1395436717</v>
      </c>
      <c r="L1401" s="9">
        <f>(((K1401/60)/60)/24)+DATE(1970,1,1)</f>
        <v>41719.887928240743</v>
      </c>
      <c r="M1401" t="b">
        <v>0</v>
      </c>
      <c r="N1401">
        <v>191</v>
      </c>
      <c r="O1401" t="b">
        <v>1</v>
      </c>
      <c r="P1401" t="s">
        <v>8295</v>
      </c>
      <c r="Q1401">
        <f>D1401/E1401*100</f>
        <v>26.035502958579883</v>
      </c>
      <c r="R1401">
        <f>E1401/N1401</f>
        <v>22.120418848167539</v>
      </c>
      <c r="S1401" t="str">
        <f>LEFT(P1401,FIND("/",P1401)-1)</f>
        <v>technology</v>
      </c>
      <c r="T1401" t="str">
        <f>RIGHT(P1401,LEN(P1401)-FIND("/",P1401))</f>
        <v>hardware</v>
      </c>
    </row>
    <row r="1402" spans="1:20" ht="44.25" hidden="1" x14ac:dyDescent="0.7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 s="9">
        <f>(((I1402/60)/60)/24)+DATE(1970,1,1)</f>
        <v>42074.99018518519</v>
      </c>
      <c r="K1402">
        <v>1423529152</v>
      </c>
      <c r="L1402" s="9">
        <f>(((K1402/60)/60)/24)+DATE(1970,1,1)</f>
        <v>42045.031851851847</v>
      </c>
      <c r="M1402" t="b">
        <v>0</v>
      </c>
      <c r="N1402">
        <v>17</v>
      </c>
      <c r="O1402" t="b">
        <v>1</v>
      </c>
      <c r="P1402" t="s">
        <v>8295</v>
      </c>
      <c r="Q1402">
        <f>D1402/E1402*100</f>
        <v>96.774193548387103</v>
      </c>
      <c r="R1402">
        <f>E1402/N1402</f>
        <v>18.235294117647058</v>
      </c>
      <c r="S1402" t="str">
        <f>LEFT(P1402,FIND("/",P1402)-1)</f>
        <v>technology</v>
      </c>
      <c r="T1402" t="str">
        <f>RIGHT(P1402,LEN(P1402)-FIND("/",P1402))</f>
        <v>hardware</v>
      </c>
    </row>
    <row r="1403" spans="1:20" ht="44.25" hidden="1" x14ac:dyDescent="0.7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 s="9">
        <f>(((I1403/60)/60)/24)+DATE(1970,1,1)</f>
        <v>42047.291666666672</v>
      </c>
      <c r="K1403">
        <v>1421274954</v>
      </c>
      <c r="L1403" s="9">
        <f>(((K1403/60)/60)/24)+DATE(1970,1,1)</f>
        <v>42018.94159722222</v>
      </c>
      <c r="M1403" t="b">
        <v>0</v>
      </c>
      <c r="N1403">
        <v>28</v>
      </c>
      <c r="O1403" t="b">
        <v>1</v>
      </c>
      <c r="P1403" t="s">
        <v>8271</v>
      </c>
      <c r="Q1403">
        <f>D1403/E1403*100</f>
        <v>94.984802431610944</v>
      </c>
      <c r="R1403">
        <f>E1403/N1403</f>
        <v>47</v>
      </c>
      <c r="S1403" t="str">
        <f>LEFT(P1403,FIND("/",P1403)-1)</f>
        <v>theater</v>
      </c>
      <c r="T1403" t="str">
        <f>RIGHT(P1403,LEN(P1403)-FIND("/",P1403))</f>
        <v>plays</v>
      </c>
    </row>
    <row r="1404" spans="1:20" ht="29.5" hidden="1" x14ac:dyDescent="0.7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 s="9">
        <f>(((I1404/60)/60)/24)+DATE(1970,1,1)</f>
        <v>42052.207638888889</v>
      </c>
      <c r="K1404">
        <v>1421964718</v>
      </c>
      <c r="L1404" s="9">
        <f>(((K1404/60)/60)/24)+DATE(1970,1,1)</f>
        <v>42026.924976851849</v>
      </c>
      <c r="M1404" t="b">
        <v>0</v>
      </c>
      <c r="N1404">
        <v>18</v>
      </c>
      <c r="O1404" t="b">
        <v>1</v>
      </c>
      <c r="P1404" t="s">
        <v>8271</v>
      </c>
      <c r="Q1404">
        <f>D1404/E1404*100</f>
        <v>83.333333333333343</v>
      </c>
      <c r="R1404">
        <f>E1404/N1404</f>
        <v>66.666666666666671</v>
      </c>
      <c r="S1404" t="str">
        <f>LEFT(P1404,FIND("/",P1404)-1)</f>
        <v>theater</v>
      </c>
      <c r="T1404" t="str">
        <f>RIGHT(P1404,LEN(P1404)-FIND("/",P1404))</f>
        <v>plays</v>
      </c>
    </row>
    <row r="1405" spans="1:20" ht="44.25" hidden="1" x14ac:dyDescent="0.7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 s="9">
        <f>(((I1405/60)/60)/24)+DATE(1970,1,1)</f>
        <v>42117.535254629634</v>
      </c>
      <c r="K1405">
        <v>1428583846</v>
      </c>
      <c r="L1405" s="9">
        <f>(((K1405/60)/60)/24)+DATE(1970,1,1)</f>
        <v>42103.535254629634</v>
      </c>
      <c r="M1405" t="b">
        <v>0</v>
      </c>
      <c r="N1405">
        <v>61</v>
      </c>
      <c r="O1405" t="b">
        <v>1</v>
      </c>
      <c r="P1405" t="s">
        <v>8271</v>
      </c>
      <c r="Q1405">
        <f>D1405/E1405*100</f>
        <v>87.336244541484717</v>
      </c>
      <c r="R1405">
        <f>E1405/N1405</f>
        <v>18.770491803278688</v>
      </c>
      <c r="S1405" t="str">
        <f>LEFT(P1405,FIND("/",P1405)-1)</f>
        <v>theater</v>
      </c>
      <c r="T1405" t="str">
        <f>RIGHT(P1405,LEN(P1405)-FIND("/",P1405))</f>
        <v>plays</v>
      </c>
    </row>
    <row r="1406" spans="1:20" ht="44.25" hidden="1" x14ac:dyDescent="0.7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 s="9">
        <f>(((I1406/60)/60)/24)+DATE(1970,1,1)</f>
        <v>41941.787534722222</v>
      </c>
      <c r="K1406">
        <v>1412794443</v>
      </c>
      <c r="L1406" s="9">
        <f>(((K1406/60)/60)/24)+DATE(1970,1,1)</f>
        <v>41920.787534722222</v>
      </c>
      <c r="M1406" t="b">
        <v>0</v>
      </c>
      <c r="N1406">
        <v>108</v>
      </c>
      <c r="O1406" t="b">
        <v>1</v>
      </c>
      <c r="P1406" t="s">
        <v>8271</v>
      </c>
      <c r="Q1406">
        <f>D1406/E1406*100</f>
        <v>84.033613445378151</v>
      </c>
      <c r="R1406">
        <f>E1406/N1406</f>
        <v>66.111111111111114</v>
      </c>
      <c r="S1406" t="str">
        <f>LEFT(P1406,FIND("/",P1406)-1)</f>
        <v>theater</v>
      </c>
      <c r="T1406" t="str">
        <f>RIGHT(P1406,LEN(P1406)-FIND("/",P1406))</f>
        <v>plays</v>
      </c>
    </row>
    <row r="1407" spans="1:20" ht="44.25" hidden="1" x14ac:dyDescent="0.7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 s="9">
        <f>(((I1407/60)/60)/24)+DATE(1970,1,1)</f>
        <v>42587.875</v>
      </c>
      <c r="K1407">
        <v>1467865967</v>
      </c>
      <c r="L1407" s="9">
        <f>(((K1407/60)/60)/24)+DATE(1970,1,1)</f>
        <v>42558.189432870371</v>
      </c>
      <c r="M1407" t="b">
        <v>0</v>
      </c>
      <c r="N1407">
        <v>142</v>
      </c>
      <c r="O1407" t="b">
        <v>1</v>
      </c>
      <c r="P1407" t="s">
        <v>8271</v>
      </c>
      <c r="Q1407">
        <f>D1407/E1407*100</f>
        <v>95.529231944975152</v>
      </c>
      <c r="R1407">
        <f>E1407/N1407</f>
        <v>36.859154929577464</v>
      </c>
      <c r="S1407" t="str">
        <f>LEFT(P1407,FIND("/",P1407)-1)</f>
        <v>theater</v>
      </c>
      <c r="T1407" t="str">
        <f>RIGHT(P1407,LEN(P1407)-FIND("/",P1407))</f>
        <v>plays</v>
      </c>
    </row>
    <row r="1408" spans="1:20" ht="29.5" hidden="1" x14ac:dyDescent="0.7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 s="9">
        <f>(((I1408/60)/60)/24)+DATE(1970,1,1)</f>
        <v>41829.569212962961</v>
      </c>
      <c r="K1408">
        <v>1403703580</v>
      </c>
      <c r="L1408" s="9">
        <f>(((K1408/60)/60)/24)+DATE(1970,1,1)</f>
        <v>41815.569212962961</v>
      </c>
      <c r="M1408" t="b">
        <v>0</v>
      </c>
      <c r="N1408">
        <v>74</v>
      </c>
      <c r="O1408" t="b">
        <v>1</v>
      </c>
      <c r="P1408" t="s">
        <v>8271</v>
      </c>
      <c r="Q1408">
        <f>D1408/E1408*100</f>
        <v>84.860828241683635</v>
      </c>
      <c r="R1408">
        <f>E1408/N1408</f>
        <v>39.810810810810814</v>
      </c>
      <c r="S1408" t="str">
        <f>LEFT(P1408,FIND("/",P1408)-1)</f>
        <v>theater</v>
      </c>
      <c r="T1408" t="str">
        <f>RIGHT(P1408,LEN(P1408)-FIND("/",P1408))</f>
        <v>plays</v>
      </c>
    </row>
    <row r="1409" spans="1:20" ht="44.25" hidden="1" x14ac:dyDescent="0.7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 s="9">
        <f>(((I1409/60)/60)/24)+DATE(1970,1,1)</f>
        <v>41838.198518518519</v>
      </c>
      <c r="K1409">
        <v>1403066752</v>
      </c>
      <c r="L1409" s="9">
        <f>(((K1409/60)/60)/24)+DATE(1970,1,1)</f>
        <v>41808.198518518519</v>
      </c>
      <c r="M1409" t="b">
        <v>0</v>
      </c>
      <c r="N1409">
        <v>38</v>
      </c>
      <c r="O1409" t="b">
        <v>1</v>
      </c>
      <c r="P1409" t="s">
        <v>8271</v>
      </c>
      <c r="Q1409">
        <f>D1409/E1409*100</f>
        <v>83.542188805346697</v>
      </c>
      <c r="R1409">
        <f>E1409/N1409</f>
        <v>31.5</v>
      </c>
      <c r="S1409" t="str">
        <f>LEFT(P1409,FIND("/",P1409)-1)</f>
        <v>theater</v>
      </c>
      <c r="T1409" t="str">
        <f>RIGHT(P1409,LEN(P1409)-FIND("/",P1409))</f>
        <v>plays</v>
      </c>
    </row>
    <row r="1410" spans="1:20" ht="44.25" hidden="1" x14ac:dyDescent="0.7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 s="9">
        <f>(((I1410/60)/60)/24)+DATE(1970,1,1)</f>
        <v>42580.701886574068</v>
      </c>
      <c r="K1410">
        <v>1467219043</v>
      </c>
      <c r="L1410" s="9">
        <f>(((K1410/60)/60)/24)+DATE(1970,1,1)</f>
        <v>42550.701886574068</v>
      </c>
      <c r="M1410" t="b">
        <v>0</v>
      </c>
      <c r="N1410">
        <v>20</v>
      </c>
      <c r="O1410" t="b">
        <v>1</v>
      </c>
      <c r="P1410" t="s">
        <v>8271</v>
      </c>
      <c r="Q1410">
        <f>D1410/E1410*100</f>
        <v>97.560975609756099</v>
      </c>
      <c r="R1410">
        <f>E1410/N1410</f>
        <v>102.5</v>
      </c>
      <c r="S1410" t="str">
        <f>LEFT(P1410,FIND("/",P1410)-1)</f>
        <v>theater</v>
      </c>
      <c r="T1410" t="str">
        <f>RIGHT(P1410,LEN(P1410)-FIND("/",P1410))</f>
        <v>plays</v>
      </c>
    </row>
    <row r="1411" spans="1:20" ht="29.5" hidden="1" x14ac:dyDescent="0.7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 s="9">
        <f>(((I1411/60)/60)/24)+DATE(1970,1,1)</f>
        <v>42075.166666666672</v>
      </c>
      <c r="K1411">
        <v>1424477934</v>
      </c>
      <c r="L1411" s="9">
        <f>(((K1411/60)/60)/24)+DATE(1970,1,1)</f>
        <v>42056.013124999998</v>
      </c>
      <c r="M1411" t="b">
        <v>0</v>
      </c>
      <c r="N1411">
        <v>24</v>
      </c>
      <c r="O1411" t="b">
        <v>1</v>
      </c>
      <c r="P1411" t="s">
        <v>8271</v>
      </c>
      <c r="Q1411">
        <f>D1411/E1411*100</f>
        <v>98.846787479406913</v>
      </c>
      <c r="R1411">
        <f>E1411/N1411</f>
        <v>126.45833333333333</v>
      </c>
      <c r="S1411" t="str">
        <f>LEFT(P1411,FIND("/",P1411)-1)</f>
        <v>theater</v>
      </c>
      <c r="T1411" t="str">
        <f>RIGHT(P1411,LEN(P1411)-FIND("/",P1411))</f>
        <v>plays</v>
      </c>
    </row>
    <row r="1412" spans="1:20" ht="44.25" hidden="1" x14ac:dyDescent="0.7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 s="9">
        <f>(((I1412/60)/60)/24)+DATE(1970,1,1)</f>
        <v>42046.938692129625</v>
      </c>
      <c r="K1412">
        <v>1421101903</v>
      </c>
      <c r="L1412" s="9">
        <f>(((K1412/60)/60)/24)+DATE(1970,1,1)</f>
        <v>42016.938692129625</v>
      </c>
      <c r="M1412" t="b">
        <v>0</v>
      </c>
      <c r="N1412">
        <v>66</v>
      </c>
      <c r="O1412" t="b">
        <v>1</v>
      </c>
      <c r="P1412" t="s">
        <v>8271</v>
      </c>
      <c r="Q1412">
        <f>D1412/E1412*100</f>
        <v>94.936708860759495</v>
      </c>
      <c r="R1412">
        <f>E1412/N1412</f>
        <v>47.878787878787875</v>
      </c>
      <c r="S1412" t="str">
        <f>LEFT(P1412,FIND("/",P1412)-1)</f>
        <v>theater</v>
      </c>
      <c r="T1412" t="str">
        <f>RIGHT(P1412,LEN(P1412)-FIND("/",P1412))</f>
        <v>plays</v>
      </c>
    </row>
    <row r="1413" spans="1:20" ht="59" hidden="1" x14ac:dyDescent="0.7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 s="9">
        <f>(((I1413/60)/60)/24)+DATE(1970,1,1)</f>
        <v>42622.166666666672</v>
      </c>
      <c r="K1413">
        <v>1470778559</v>
      </c>
      <c r="L1413" s="9">
        <f>(((K1413/60)/60)/24)+DATE(1970,1,1)</f>
        <v>42591.899988425925</v>
      </c>
      <c r="M1413" t="b">
        <v>0</v>
      </c>
      <c r="N1413">
        <v>28</v>
      </c>
      <c r="O1413" t="b">
        <v>1</v>
      </c>
      <c r="P1413" t="s">
        <v>8271</v>
      </c>
      <c r="Q1413">
        <f>D1413/E1413*100</f>
        <v>97.560975609756099</v>
      </c>
      <c r="R1413">
        <f>E1413/N1413</f>
        <v>73.214285714285708</v>
      </c>
      <c r="S1413" t="str">
        <f>LEFT(P1413,FIND("/",P1413)-1)</f>
        <v>theater</v>
      </c>
      <c r="T1413" t="str">
        <f>RIGHT(P1413,LEN(P1413)-FIND("/",P1413))</f>
        <v>plays</v>
      </c>
    </row>
    <row r="1414" spans="1:20" ht="44.25" hidden="1" x14ac:dyDescent="0.7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 s="9">
        <f>(((I1414/60)/60)/24)+DATE(1970,1,1)</f>
        <v>42228.231006944443</v>
      </c>
      <c r="K1414">
        <v>1435469559</v>
      </c>
      <c r="L1414" s="9">
        <f>(((K1414/60)/60)/24)+DATE(1970,1,1)</f>
        <v>42183.231006944443</v>
      </c>
      <c r="M1414" t="b">
        <v>0</v>
      </c>
      <c r="N1414">
        <v>24</v>
      </c>
      <c r="O1414" t="b">
        <v>1</v>
      </c>
      <c r="P1414" t="s">
        <v>8271</v>
      </c>
      <c r="Q1414">
        <f>D1414/E1414*100</f>
        <v>92.936802973977692</v>
      </c>
      <c r="R1414">
        <f>E1414/N1414</f>
        <v>89.666666666666671</v>
      </c>
      <c r="S1414" t="str">
        <f>LEFT(P1414,FIND("/",P1414)-1)</f>
        <v>theater</v>
      </c>
      <c r="T1414" t="str">
        <f>RIGHT(P1414,LEN(P1414)-FIND("/",P1414))</f>
        <v>plays</v>
      </c>
    </row>
    <row r="1415" spans="1:20" ht="59" hidden="1" x14ac:dyDescent="0.7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 s="9">
        <f>(((I1415/60)/60)/24)+DATE(1970,1,1)</f>
        <v>42206.419039351851</v>
      </c>
      <c r="K1415">
        <v>1434881005</v>
      </c>
      <c r="L1415" s="9">
        <f>(((K1415/60)/60)/24)+DATE(1970,1,1)</f>
        <v>42176.419039351851</v>
      </c>
      <c r="M1415" t="b">
        <v>0</v>
      </c>
      <c r="N1415">
        <v>73</v>
      </c>
      <c r="O1415" t="b">
        <v>1</v>
      </c>
      <c r="P1415" t="s">
        <v>8271</v>
      </c>
      <c r="Q1415">
        <f>D1415/E1415*100</f>
        <v>90.44248988174644</v>
      </c>
      <c r="R1415">
        <f>E1415/N1415</f>
        <v>151.4623287671233</v>
      </c>
      <c r="S1415" t="str">
        <f>LEFT(P1415,FIND("/",P1415)-1)</f>
        <v>theater</v>
      </c>
      <c r="T1415" t="str">
        <f>RIGHT(P1415,LEN(P1415)-FIND("/",P1415))</f>
        <v>plays</v>
      </c>
    </row>
    <row r="1416" spans="1:20" ht="59" hidden="1" x14ac:dyDescent="0.7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 s="9">
        <f>(((I1416/60)/60)/24)+DATE(1970,1,1)</f>
        <v>42432.791666666672</v>
      </c>
      <c r="K1416">
        <v>1455640559</v>
      </c>
      <c r="L1416" s="9">
        <f>(((K1416/60)/60)/24)+DATE(1970,1,1)</f>
        <v>42416.691655092596</v>
      </c>
      <c r="M1416" t="b">
        <v>0</v>
      </c>
      <c r="N1416">
        <v>3</v>
      </c>
      <c r="O1416" t="b">
        <v>1</v>
      </c>
      <c r="P1416" t="s">
        <v>8271</v>
      </c>
      <c r="Q1416">
        <f>D1416/E1416*100</f>
        <v>66.666666666666657</v>
      </c>
      <c r="R1416">
        <f>E1416/N1416</f>
        <v>25</v>
      </c>
      <c r="S1416" t="str">
        <f>LEFT(P1416,FIND("/",P1416)-1)</f>
        <v>theater</v>
      </c>
      <c r="T1416" t="str">
        <f>RIGHT(P1416,LEN(P1416)-FIND("/",P1416))</f>
        <v>plays</v>
      </c>
    </row>
    <row r="1417" spans="1:20" ht="44.25" hidden="1" x14ac:dyDescent="0.7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 s="9">
        <f>(((I1417/60)/60)/24)+DATE(1970,1,1)</f>
        <v>41796.958333333336</v>
      </c>
      <c r="K1417">
        <v>1400675841</v>
      </c>
      <c r="L1417" s="9">
        <f>(((K1417/60)/60)/24)+DATE(1970,1,1)</f>
        <v>41780.525937500002</v>
      </c>
      <c r="M1417" t="b">
        <v>0</v>
      </c>
      <c r="N1417">
        <v>20</v>
      </c>
      <c r="O1417" t="b">
        <v>1</v>
      </c>
      <c r="P1417" t="s">
        <v>8271</v>
      </c>
      <c r="Q1417">
        <f>D1417/E1417*100</f>
        <v>95.890410958904098</v>
      </c>
      <c r="R1417">
        <f>E1417/N1417</f>
        <v>36.5</v>
      </c>
      <c r="S1417" t="str">
        <f>LEFT(P1417,FIND("/",P1417)-1)</f>
        <v>theater</v>
      </c>
      <c r="T1417" t="str">
        <f>RIGHT(P1417,LEN(P1417)-FIND("/",P1417))</f>
        <v>plays</v>
      </c>
    </row>
    <row r="1418" spans="1:20" ht="44.25" hidden="1" x14ac:dyDescent="0.7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 s="9">
        <f>(((I1418/60)/60)/24)+DATE(1970,1,1)</f>
        <v>41825.528101851851</v>
      </c>
      <c r="K1418">
        <v>1401972028</v>
      </c>
      <c r="L1418" s="9">
        <f>(((K1418/60)/60)/24)+DATE(1970,1,1)</f>
        <v>41795.528101851851</v>
      </c>
      <c r="M1418" t="b">
        <v>0</v>
      </c>
      <c r="N1418">
        <v>21</v>
      </c>
      <c r="O1418" t="b">
        <v>1</v>
      </c>
      <c r="P1418" t="s">
        <v>8271</v>
      </c>
      <c r="Q1418">
        <f>D1418/E1418*100</f>
        <v>86.580086580086572</v>
      </c>
      <c r="R1418">
        <f>E1418/N1418</f>
        <v>44</v>
      </c>
      <c r="S1418" t="str">
        <f>LEFT(P1418,FIND("/",P1418)-1)</f>
        <v>theater</v>
      </c>
      <c r="T1418" t="str">
        <f>RIGHT(P1418,LEN(P1418)-FIND("/",P1418))</f>
        <v>plays</v>
      </c>
    </row>
    <row r="1419" spans="1:20" ht="44.25" hidden="1" x14ac:dyDescent="0.7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 s="9">
        <f>(((I1419/60)/60)/24)+DATE(1970,1,1)</f>
        <v>41828.94027777778</v>
      </c>
      <c r="K1419">
        <v>1402266840</v>
      </c>
      <c r="L1419" s="9">
        <f>(((K1419/60)/60)/24)+DATE(1970,1,1)</f>
        <v>41798.94027777778</v>
      </c>
      <c r="M1419" t="b">
        <v>0</v>
      </c>
      <c r="N1419">
        <v>94</v>
      </c>
      <c r="O1419" t="b">
        <v>1</v>
      </c>
      <c r="P1419" t="s">
        <v>8271</v>
      </c>
      <c r="Q1419">
        <f>D1419/E1419*100</f>
        <v>97.423038843783374</v>
      </c>
      <c r="R1419">
        <f>E1419/N1419</f>
        <v>87.357553191489373</v>
      </c>
      <c r="S1419" t="str">
        <f>LEFT(P1419,FIND("/",P1419)-1)</f>
        <v>theater</v>
      </c>
      <c r="T1419" t="str">
        <f>RIGHT(P1419,LEN(P1419)-FIND("/",P1419))</f>
        <v>plays</v>
      </c>
    </row>
    <row r="1420" spans="1:20" ht="59" hidden="1" x14ac:dyDescent="0.7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 s="9">
        <f>(((I1420/60)/60)/24)+DATE(1970,1,1)</f>
        <v>42216.666666666672</v>
      </c>
      <c r="K1420">
        <v>1437063121</v>
      </c>
      <c r="L1420" s="9">
        <f>(((K1420/60)/60)/24)+DATE(1970,1,1)</f>
        <v>42201.675011574072</v>
      </c>
      <c r="M1420" t="b">
        <v>0</v>
      </c>
      <c r="N1420">
        <v>139</v>
      </c>
      <c r="O1420" t="b">
        <v>1</v>
      </c>
      <c r="P1420" t="s">
        <v>8271</v>
      </c>
      <c r="Q1420">
        <f>D1420/E1420*100</f>
        <v>98.619329388560161</v>
      </c>
      <c r="R1420">
        <f>E1420/N1420</f>
        <v>36.474820143884891</v>
      </c>
      <c r="S1420" t="str">
        <f>LEFT(P1420,FIND("/",P1420)-1)</f>
        <v>theater</v>
      </c>
      <c r="T1420" t="str">
        <f>RIGHT(P1420,LEN(P1420)-FIND("/",P1420))</f>
        <v>plays</v>
      </c>
    </row>
    <row r="1421" spans="1:20" ht="59" hidden="1" x14ac:dyDescent="0.7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 s="9">
        <f>(((I1421/60)/60)/24)+DATE(1970,1,1)</f>
        <v>42538.666666666672</v>
      </c>
      <c r="K1421">
        <v>1463466070</v>
      </c>
      <c r="L1421" s="9">
        <f>(((K1421/60)/60)/24)+DATE(1970,1,1)</f>
        <v>42507.264699074076</v>
      </c>
      <c r="M1421" t="b">
        <v>0</v>
      </c>
      <c r="N1421">
        <v>130</v>
      </c>
      <c r="O1421" t="b">
        <v>1</v>
      </c>
      <c r="P1421" t="s">
        <v>8271</v>
      </c>
      <c r="Q1421">
        <f>D1421/E1421*100</f>
        <v>85.737704355818337</v>
      </c>
      <c r="R1421">
        <f>E1421/N1421</f>
        <v>44.859538461538463</v>
      </c>
      <c r="S1421" t="str">
        <f>LEFT(P1421,FIND("/",P1421)-1)</f>
        <v>theater</v>
      </c>
      <c r="T1421" t="str">
        <f>RIGHT(P1421,LEN(P1421)-FIND("/",P1421))</f>
        <v>plays</v>
      </c>
    </row>
    <row r="1422" spans="1:20" ht="44.25" hidden="1" x14ac:dyDescent="0.7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 s="9">
        <f>(((I1422/60)/60)/24)+DATE(1970,1,1)</f>
        <v>42008.552847222221</v>
      </c>
      <c r="K1422">
        <v>1415193366</v>
      </c>
      <c r="L1422" s="9">
        <f>(((K1422/60)/60)/24)+DATE(1970,1,1)</f>
        <v>41948.552847222221</v>
      </c>
      <c r="M1422" t="b">
        <v>0</v>
      </c>
      <c r="N1422">
        <v>31</v>
      </c>
      <c r="O1422" t="b">
        <v>1</v>
      </c>
      <c r="P1422" t="s">
        <v>8271</v>
      </c>
      <c r="Q1422">
        <f>D1422/E1422*100</f>
        <v>75.187969924812023</v>
      </c>
      <c r="R1422">
        <f>E1422/N1422</f>
        <v>42.903225806451616</v>
      </c>
      <c r="S1422" t="str">
        <f>LEFT(P1422,FIND("/",P1422)-1)</f>
        <v>theater</v>
      </c>
      <c r="T1422" t="str">
        <f>RIGHT(P1422,LEN(P1422)-FIND("/",P1422))</f>
        <v>plays</v>
      </c>
    </row>
    <row r="1423" spans="1:20" ht="44.25" hidden="1" x14ac:dyDescent="0.7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 s="9">
        <f>(((I1423/60)/60)/24)+DATE(1970,1,1)</f>
        <v>41922.458333333336</v>
      </c>
      <c r="K1423">
        <v>1411019409</v>
      </c>
      <c r="L1423" s="9">
        <f>(((K1423/60)/60)/24)+DATE(1970,1,1)</f>
        <v>41900.243159722224</v>
      </c>
      <c r="M1423" t="b">
        <v>0</v>
      </c>
      <c r="N1423">
        <v>13</v>
      </c>
      <c r="O1423" t="b">
        <v>1</v>
      </c>
      <c r="P1423" t="s">
        <v>8271</v>
      </c>
      <c r="Q1423">
        <f>D1423/E1423*100</f>
        <v>75.075075075075077</v>
      </c>
      <c r="R1423">
        <f>E1423/N1423</f>
        <v>51.230769230769234</v>
      </c>
      <c r="S1423" t="str">
        <f>LEFT(P1423,FIND("/",P1423)-1)</f>
        <v>theater</v>
      </c>
      <c r="T1423" t="str">
        <f>RIGHT(P1423,LEN(P1423)-FIND("/",P1423))</f>
        <v>plays</v>
      </c>
    </row>
    <row r="1424" spans="1:20" ht="44.25" hidden="1" x14ac:dyDescent="0.7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 s="9">
        <f>(((I1424/60)/60)/24)+DATE(1970,1,1)</f>
        <v>42222.64707175926</v>
      </c>
      <c r="K1424">
        <v>1436283107</v>
      </c>
      <c r="L1424" s="9">
        <f>(((K1424/60)/60)/24)+DATE(1970,1,1)</f>
        <v>42192.64707175926</v>
      </c>
      <c r="M1424" t="b">
        <v>0</v>
      </c>
      <c r="N1424">
        <v>90</v>
      </c>
      <c r="O1424" t="b">
        <v>1</v>
      </c>
      <c r="P1424" t="s">
        <v>8271</v>
      </c>
      <c r="Q1424">
        <f>D1424/E1424*100</f>
        <v>98.199672667757781</v>
      </c>
      <c r="R1424">
        <f>E1424/N1424</f>
        <v>33.944444444444443</v>
      </c>
      <c r="S1424" t="str">
        <f>LEFT(P1424,FIND("/",P1424)-1)</f>
        <v>theater</v>
      </c>
      <c r="T1424" t="str">
        <f>RIGHT(P1424,LEN(P1424)-FIND("/",P1424))</f>
        <v>plays</v>
      </c>
    </row>
    <row r="1425" spans="1:20" ht="44.25" hidden="1" x14ac:dyDescent="0.7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 s="9">
        <f>(((I1425/60)/60)/24)+DATE(1970,1,1)</f>
        <v>42201</v>
      </c>
      <c r="K1425">
        <v>1433295276</v>
      </c>
      <c r="L1425" s="9">
        <f>(((K1425/60)/60)/24)+DATE(1970,1,1)</f>
        <v>42158.065694444449</v>
      </c>
      <c r="M1425" t="b">
        <v>0</v>
      </c>
      <c r="N1425">
        <v>141</v>
      </c>
      <c r="O1425" t="b">
        <v>1</v>
      </c>
      <c r="P1425" t="s">
        <v>8271</v>
      </c>
      <c r="Q1425">
        <f>D1425/E1425*100</f>
        <v>78.155529503712387</v>
      </c>
      <c r="R1425">
        <f>E1425/N1425</f>
        <v>90.744680851063833</v>
      </c>
      <c r="S1425" t="str">
        <f>LEFT(P1425,FIND("/",P1425)-1)</f>
        <v>theater</v>
      </c>
      <c r="T1425" t="str">
        <f>RIGHT(P1425,LEN(P1425)-FIND("/",P1425))</f>
        <v>plays</v>
      </c>
    </row>
    <row r="1426" spans="1:20" ht="44.25" hidden="1" x14ac:dyDescent="0.7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 s="9">
        <f>(((I1426/60)/60)/24)+DATE(1970,1,1)</f>
        <v>41911.453587962962</v>
      </c>
      <c r="K1426">
        <v>1409395990</v>
      </c>
      <c r="L1426" s="9">
        <f>(((K1426/60)/60)/24)+DATE(1970,1,1)</f>
        <v>41881.453587962962</v>
      </c>
      <c r="M1426" t="b">
        <v>0</v>
      </c>
      <c r="N1426">
        <v>23</v>
      </c>
      <c r="O1426" t="b">
        <v>1</v>
      </c>
      <c r="P1426" t="s">
        <v>8271</v>
      </c>
      <c r="Q1426">
        <f>D1426/E1426*100</f>
        <v>86.956521739130437</v>
      </c>
      <c r="R1426">
        <f>E1426/N1426</f>
        <v>50</v>
      </c>
      <c r="S1426" t="str">
        <f>LEFT(P1426,FIND("/",P1426)-1)</f>
        <v>theater</v>
      </c>
      <c r="T1426" t="str">
        <f>RIGHT(P1426,LEN(P1426)-FIND("/",P1426))</f>
        <v>plays</v>
      </c>
    </row>
    <row r="1427" spans="1:20" ht="59" hidden="1" x14ac:dyDescent="0.7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 s="9">
        <f>(((I1427/60)/60)/24)+DATE(1970,1,1)</f>
        <v>42238.505474537036</v>
      </c>
      <c r="K1427">
        <v>1438085273</v>
      </c>
      <c r="L1427" s="9">
        <f>(((K1427/60)/60)/24)+DATE(1970,1,1)</f>
        <v>42213.505474537036</v>
      </c>
      <c r="M1427" t="b">
        <v>0</v>
      </c>
      <c r="N1427">
        <v>18</v>
      </c>
      <c r="O1427" t="b">
        <v>1</v>
      </c>
      <c r="P1427" t="s">
        <v>8271</v>
      </c>
      <c r="Q1427">
        <f>D1427/E1427*100</f>
        <v>90.909090909090907</v>
      </c>
      <c r="R1427">
        <f>E1427/N1427</f>
        <v>24.444444444444443</v>
      </c>
      <c r="S1427" t="str">
        <f>LEFT(P1427,FIND("/",P1427)-1)</f>
        <v>theater</v>
      </c>
      <c r="T1427" t="str">
        <f>RIGHT(P1427,LEN(P1427)-FIND("/",P1427))</f>
        <v>plays</v>
      </c>
    </row>
    <row r="1428" spans="1:20" ht="44.25" hidden="1" x14ac:dyDescent="0.7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 s="9">
        <f>(((I1428/60)/60)/24)+DATE(1970,1,1)</f>
        <v>42221.458333333328</v>
      </c>
      <c r="K1428">
        <v>1435645490</v>
      </c>
      <c r="L1428" s="9">
        <f>(((K1428/60)/60)/24)+DATE(1970,1,1)</f>
        <v>42185.267245370371</v>
      </c>
      <c r="M1428" t="b">
        <v>0</v>
      </c>
      <c r="N1428">
        <v>76</v>
      </c>
      <c r="O1428" t="b">
        <v>1</v>
      </c>
      <c r="P1428" t="s">
        <v>8271</v>
      </c>
      <c r="Q1428">
        <f>D1428/E1428*100</f>
        <v>89.206066012488847</v>
      </c>
      <c r="R1428">
        <f>E1428/N1428</f>
        <v>44.25</v>
      </c>
      <c r="S1428" t="str">
        <f>LEFT(P1428,FIND("/",P1428)-1)</f>
        <v>theater</v>
      </c>
      <c r="T1428" t="str">
        <f>RIGHT(P1428,LEN(P1428)-FIND("/",P1428))</f>
        <v>plays</v>
      </c>
    </row>
    <row r="1429" spans="1:20" hidden="1" x14ac:dyDescent="0.7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 s="9">
        <f>(((I1429/60)/60)/24)+DATE(1970,1,1)</f>
        <v>42184.873124999998</v>
      </c>
      <c r="K1429">
        <v>1433019438</v>
      </c>
      <c r="L1429" s="9">
        <f>(((K1429/60)/60)/24)+DATE(1970,1,1)</f>
        <v>42154.873124999998</v>
      </c>
      <c r="M1429" t="b">
        <v>0</v>
      </c>
      <c r="N1429">
        <v>93</v>
      </c>
      <c r="O1429" t="b">
        <v>1</v>
      </c>
      <c r="P1429" t="s">
        <v>8271</v>
      </c>
      <c r="Q1429">
        <f>D1429/E1429*100</f>
        <v>79.365079365079367</v>
      </c>
      <c r="R1429">
        <f>E1429/N1429</f>
        <v>67.741935483870961</v>
      </c>
      <c r="S1429" t="str">
        <f>LEFT(P1429,FIND("/",P1429)-1)</f>
        <v>theater</v>
      </c>
      <c r="T1429" t="str">
        <f>RIGHT(P1429,LEN(P1429)-FIND("/",P1429))</f>
        <v>plays</v>
      </c>
    </row>
    <row r="1430" spans="1:20" ht="59" hidden="1" x14ac:dyDescent="0.7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 s="9">
        <f>(((I1430/60)/60)/24)+DATE(1970,1,1)</f>
        <v>42238.84646990741</v>
      </c>
      <c r="K1430">
        <v>1437682735</v>
      </c>
      <c r="L1430" s="9">
        <f>(((K1430/60)/60)/24)+DATE(1970,1,1)</f>
        <v>42208.84646990741</v>
      </c>
      <c r="M1430" t="b">
        <v>0</v>
      </c>
      <c r="N1430">
        <v>69</v>
      </c>
      <c r="O1430" t="b">
        <v>1</v>
      </c>
      <c r="P1430" t="s">
        <v>8271</v>
      </c>
      <c r="Q1430">
        <f>D1430/E1430*100</f>
        <v>99.75615162935047</v>
      </c>
      <c r="R1430">
        <f>E1430/N1430</f>
        <v>65.376811594202906</v>
      </c>
      <c r="S1430" t="str">
        <f>LEFT(P1430,FIND("/",P1430)-1)</f>
        <v>theater</v>
      </c>
      <c r="T1430" t="str">
        <f>RIGHT(P1430,LEN(P1430)-FIND("/",P1430))</f>
        <v>plays</v>
      </c>
    </row>
    <row r="1431" spans="1:20" ht="44.25" hidden="1" x14ac:dyDescent="0.7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 s="9">
        <f>(((I1431/60)/60)/24)+DATE(1970,1,1)</f>
        <v>42459.610416666663</v>
      </c>
      <c r="K1431">
        <v>1458647725</v>
      </c>
      <c r="L1431" s="9">
        <f>(((K1431/60)/60)/24)+DATE(1970,1,1)</f>
        <v>42451.496817129635</v>
      </c>
      <c r="M1431" t="b">
        <v>0</v>
      </c>
      <c r="N1431">
        <v>21</v>
      </c>
      <c r="O1431" t="b">
        <v>1</v>
      </c>
      <c r="P1431" t="s">
        <v>8271</v>
      </c>
      <c r="Q1431">
        <f>D1431/E1431*100</f>
        <v>97.65625</v>
      </c>
      <c r="R1431">
        <f>E1431/N1431</f>
        <v>121.9047619047619</v>
      </c>
      <c r="S1431" t="str">
        <f>LEFT(P1431,FIND("/",P1431)-1)</f>
        <v>theater</v>
      </c>
      <c r="T1431" t="str">
        <f>RIGHT(P1431,LEN(P1431)-FIND("/",P1431))</f>
        <v>plays</v>
      </c>
    </row>
    <row r="1432" spans="1:20" ht="44.25" hidden="1" x14ac:dyDescent="0.7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 s="9">
        <f>(((I1432/60)/60)/24)+DATE(1970,1,1)</f>
        <v>41791.165972222225</v>
      </c>
      <c r="K1432">
        <v>1398828064</v>
      </c>
      <c r="L1432" s="9">
        <f>(((K1432/60)/60)/24)+DATE(1970,1,1)</f>
        <v>41759.13962962963</v>
      </c>
      <c r="M1432" t="b">
        <v>0</v>
      </c>
      <c r="N1432">
        <v>57</v>
      </c>
      <c r="O1432" t="b">
        <v>1</v>
      </c>
      <c r="P1432" t="s">
        <v>8271</v>
      </c>
      <c r="Q1432">
        <f>D1432/E1432*100</f>
        <v>92.421441774491683</v>
      </c>
      <c r="R1432">
        <f>E1432/N1432</f>
        <v>47.456140350877192</v>
      </c>
      <c r="S1432" t="str">
        <f>LEFT(P1432,FIND("/",P1432)-1)</f>
        <v>theater</v>
      </c>
      <c r="T1432" t="str">
        <f>RIGHT(P1432,LEN(P1432)-FIND("/",P1432))</f>
        <v>plays</v>
      </c>
    </row>
    <row r="1433" spans="1:20" ht="44.25" hidden="1" x14ac:dyDescent="0.7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 s="9">
        <f>(((I1433/60)/60)/24)+DATE(1970,1,1)</f>
        <v>42058.496562500004</v>
      </c>
      <c r="K1433">
        <v>1422100503</v>
      </c>
      <c r="L1433" s="9">
        <f>(((K1433/60)/60)/24)+DATE(1970,1,1)</f>
        <v>42028.496562500004</v>
      </c>
      <c r="M1433" t="b">
        <v>0</v>
      </c>
      <c r="N1433">
        <v>108</v>
      </c>
      <c r="O1433" t="b">
        <v>1</v>
      </c>
      <c r="P1433" t="s">
        <v>8271</v>
      </c>
      <c r="Q1433">
        <f>D1433/E1433*100</f>
        <v>99.730727037000094</v>
      </c>
      <c r="R1433">
        <f>E1433/N1433</f>
        <v>92.842592592592595</v>
      </c>
      <c r="S1433" t="str">
        <f>LEFT(P1433,FIND("/",P1433)-1)</f>
        <v>theater</v>
      </c>
      <c r="T1433" t="str">
        <f>RIGHT(P1433,LEN(P1433)-FIND("/",P1433))</f>
        <v>plays</v>
      </c>
    </row>
    <row r="1434" spans="1:20" ht="44.25" hidden="1" x14ac:dyDescent="0.7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 s="9">
        <f>(((I1434/60)/60)/24)+DATE(1970,1,1)</f>
        <v>42100.166666666672</v>
      </c>
      <c r="K1434">
        <v>1424368298</v>
      </c>
      <c r="L1434" s="9">
        <f>(((K1434/60)/60)/24)+DATE(1970,1,1)</f>
        <v>42054.74418981481</v>
      </c>
      <c r="M1434" t="b">
        <v>0</v>
      </c>
      <c r="N1434">
        <v>83</v>
      </c>
      <c r="O1434" t="b">
        <v>1</v>
      </c>
      <c r="P1434" t="s">
        <v>8271</v>
      </c>
      <c r="Q1434">
        <f>D1434/E1434*100</f>
        <v>88.261253309796999</v>
      </c>
      <c r="R1434">
        <f>E1434/N1434</f>
        <v>68.253012048192772</v>
      </c>
      <c r="S1434" t="str">
        <f>LEFT(P1434,FIND("/",P1434)-1)</f>
        <v>theater</v>
      </c>
      <c r="T1434" t="str">
        <f>RIGHT(P1434,LEN(P1434)-FIND("/",P1434))</f>
        <v>plays</v>
      </c>
    </row>
    <row r="1435" spans="1:20" ht="44.25" hidden="1" x14ac:dyDescent="0.7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 s="9">
        <f>(((I1435/60)/60)/24)+DATE(1970,1,1)</f>
        <v>42718.742604166662</v>
      </c>
      <c r="K1435">
        <v>1479577761</v>
      </c>
      <c r="L1435" s="9">
        <f>(((K1435/60)/60)/24)+DATE(1970,1,1)</f>
        <v>42693.742604166662</v>
      </c>
      <c r="M1435" t="b">
        <v>0</v>
      </c>
      <c r="N1435">
        <v>96</v>
      </c>
      <c r="O1435" t="b">
        <v>1</v>
      </c>
      <c r="P1435" t="s">
        <v>8271</v>
      </c>
      <c r="Q1435">
        <f>D1435/E1435*100</f>
        <v>78.384824697938484</v>
      </c>
      <c r="R1435">
        <f>E1435/N1435</f>
        <v>37.209583333333335</v>
      </c>
      <c r="S1435" t="str">
        <f>LEFT(P1435,FIND("/",P1435)-1)</f>
        <v>theater</v>
      </c>
      <c r="T1435" t="str">
        <f>RIGHT(P1435,LEN(P1435)-FIND("/",P1435))</f>
        <v>plays</v>
      </c>
    </row>
    <row r="1436" spans="1:20" ht="44.25" hidden="1" x14ac:dyDescent="0.7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 s="9">
        <f>(((I1436/60)/60)/24)+DATE(1970,1,1)</f>
        <v>42133.399479166663</v>
      </c>
      <c r="K1436">
        <v>1428572115</v>
      </c>
      <c r="L1436" s="9">
        <f>(((K1436/60)/60)/24)+DATE(1970,1,1)</f>
        <v>42103.399479166663</v>
      </c>
      <c r="M1436" t="b">
        <v>0</v>
      </c>
      <c r="N1436">
        <v>64</v>
      </c>
      <c r="O1436" t="b">
        <v>1</v>
      </c>
      <c r="P1436" t="s">
        <v>8271</v>
      </c>
      <c r="Q1436">
        <f>D1436/E1436*100</f>
        <v>92.821782178217831</v>
      </c>
      <c r="R1436">
        <f>E1436/N1436</f>
        <v>25.25</v>
      </c>
      <c r="S1436" t="str">
        <f>LEFT(P1436,FIND("/",P1436)-1)</f>
        <v>theater</v>
      </c>
      <c r="T1436" t="str">
        <f>RIGHT(P1436,LEN(P1436)-FIND("/",P1436))</f>
        <v>plays</v>
      </c>
    </row>
    <row r="1437" spans="1:20" ht="44.25" hidden="1" x14ac:dyDescent="0.7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 s="9">
        <f>(((I1437/60)/60)/24)+DATE(1970,1,1)</f>
        <v>42589.776724537034</v>
      </c>
      <c r="K1437">
        <v>1468003109</v>
      </c>
      <c r="L1437" s="9">
        <f>(((K1437/60)/60)/24)+DATE(1970,1,1)</f>
        <v>42559.776724537034</v>
      </c>
      <c r="M1437" t="b">
        <v>0</v>
      </c>
      <c r="N1437">
        <v>14</v>
      </c>
      <c r="O1437" t="b">
        <v>1</v>
      </c>
      <c r="P1437" t="s">
        <v>8271</v>
      </c>
      <c r="Q1437">
        <f>D1437/E1437*100</f>
        <v>41.32231404958678</v>
      </c>
      <c r="R1437">
        <f>E1437/N1437</f>
        <v>43.214285714285715</v>
      </c>
      <c r="S1437" t="str">
        <f>LEFT(P1437,FIND("/",P1437)-1)</f>
        <v>theater</v>
      </c>
      <c r="T1437" t="str">
        <f>RIGHT(P1437,LEN(P1437)-FIND("/",P1437))</f>
        <v>plays</v>
      </c>
    </row>
    <row r="1438" spans="1:20" ht="44.25" hidden="1" x14ac:dyDescent="0.7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 s="9">
        <f>(((I1438/60)/60)/24)+DATE(1970,1,1)</f>
        <v>42218.666666666672</v>
      </c>
      <c r="K1438">
        <v>1435921992</v>
      </c>
      <c r="L1438" s="9">
        <f>(((K1438/60)/60)/24)+DATE(1970,1,1)</f>
        <v>42188.467499999999</v>
      </c>
      <c r="M1438" t="b">
        <v>0</v>
      </c>
      <c r="N1438">
        <v>169</v>
      </c>
      <c r="O1438" t="b">
        <v>1</v>
      </c>
      <c r="P1438" t="s">
        <v>8271</v>
      </c>
      <c r="Q1438">
        <f>D1438/E1438*100</f>
        <v>70.63809748057453</v>
      </c>
      <c r="R1438">
        <f>E1438/N1438</f>
        <v>25.130177514792898</v>
      </c>
      <c r="S1438" t="str">
        <f>LEFT(P1438,FIND("/",P1438)-1)</f>
        <v>theater</v>
      </c>
      <c r="T1438" t="str">
        <f>RIGHT(P1438,LEN(P1438)-FIND("/",P1438))</f>
        <v>plays</v>
      </c>
    </row>
    <row r="1439" spans="1:20" ht="59" hidden="1" x14ac:dyDescent="0.7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 s="9">
        <f>(((I1439/60)/60)/24)+DATE(1970,1,1)</f>
        <v>42063.634976851856</v>
      </c>
      <c r="K1439">
        <v>1421680462</v>
      </c>
      <c r="L1439" s="9">
        <f>(((K1439/60)/60)/24)+DATE(1970,1,1)</f>
        <v>42023.634976851856</v>
      </c>
      <c r="M1439" t="b">
        <v>0</v>
      </c>
      <c r="N1439">
        <v>33</v>
      </c>
      <c r="O1439" t="b">
        <v>1</v>
      </c>
      <c r="P1439" t="s">
        <v>8271</v>
      </c>
      <c r="Q1439">
        <f>D1439/E1439*100</f>
        <v>76.923076923076934</v>
      </c>
      <c r="R1439">
        <f>E1439/N1439</f>
        <v>23.636363636363637</v>
      </c>
      <c r="S1439" t="str">
        <f>LEFT(P1439,FIND("/",P1439)-1)</f>
        <v>theater</v>
      </c>
      <c r="T1439" t="str">
        <f>RIGHT(P1439,LEN(P1439)-FIND("/",P1439))</f>
        <v>plays</v>
      </c>
    </row>
    <row r="1440" spans="1:20" ht="44.25" hidden="1" x14ac:dyDescent="0.7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 s="9">
        <f>(((I1440/60)/60)/24)+DATE(1970,1,1)</f>
        <v>42270.598217592589</v>
      </c>
      <c r="K1440">
        <v>1441290086</v>
      </c>
      <c r="L1440" s="9">
        <f>(((K1440/60)/60)/24)+DATE(1970,1,1)</f>
        <v>42250.598217592589</v>
      </c>
      <c r="M1440" t="b">
        <v>0</v>
      </c>
      <c r="N1440">
        <v>102</v>
      </c>
      <c r="O1440" t="b">
        <v>1</v>
      </c>
      <c r="P1440" t="s">
        <v>8271</v>
      </c>
      <c r="Q1440">
        <f>D1440/E1440*100</f>
        <v>94.312930302744505</v>
      </c>
      <c r="R1440">
        <f>E1440/N1440</f>
        <v>103.95098039215686</v>
      </c>
      <c r="S1440" t="str">
        <f>LEFT(P1440,FIND("/",P1440)-1)</f>
        <v>theater</v>
      </c>
      <c r="T1440" t="str">
        <f>RIGHT(P1440,LEN(P1440)-FIND("/",P1440))</f>
        <v>plays</v>
      </c>
    </row>
    <row r="1441" spans="1:20" ht="44.25" hidden="1" x14ac:dyDescent="0.7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 s="9">
        <f>(((I1441/60)/60)/24)+DATE(1970,1,1)</f>
        <v>42169.525567129633</v>
      </c>
      <c r="K1441">
        <v>1431693409</v>
      </c>
      <c r="L1441" s="9">
        <f>(((K1441/60)/60)/24)+DATE(1970,1,1)</f>
        <v>42139.525567129633</v>
      </c>
      <c r="M1441" t="b">
        <v>0</v>
      </c>
      <c r="N1441">
        <v>104</v>
      </c>
      <c r="O1441" t="b">
        <v>1</v>
      </c>
      <c r="P1441" t="s">
        <v>8271</v>
      </c>
      <c r="Q1441">
        <f>D1441/E1441*100</f>
        <v>95.419847328244273</v>
      </c>
      <c r="R1441">
        <f>E1441/N1441</f>
        <v>50.384615384615387</v>
      </c>
      <c r="S1441" t="str">
        <f>LEFT(P1441,FIND("/",P1441)-1)</f>
        <v>theater</v>
      </c>
      <c r="T1441" t="str">
        <f>RIGHT(P1441,LEN(P1441)-FIND("/",P1441))</f>
        <v>plays</v>
      </c>
    </row>
    <row r="1442" spans="1:20" ht="44.25" hidden="1" x14ac:dyDescent="0.7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 s="9">
        <f>(((I1442/60)/60)/24)+DATE(1970,1,1)</f>
        <v>42426</v>
      </c>
      <c r="K1442">
        <v>1454337589</v>
      </c>
      <c r="L1442" s="9">
        <f>(((K1442/60)/60)/24)+DATE(1970,1,1)</f>
        <v>42401.610983796301</v>
      </c>
      <c r="M1442" t="b">
        <v>0</v>
      </c>
      <c r="N1442">
        <v>20</v>
      </c>
      <c r="O1442" t="b">
        <v>1</v>
      </c>
      <c r="P1442" t="s">
        <v>8271</v>
      </c>
      <c r="Q1442">
        <f>D1442/E1442*100</f>
        <v>73.529411764705884</v>
      </c>
      <c r="R1442">
        <f>E1442/N1442</f>
        <v>13.6</v>
      </c>
      <c r="S1442" t="str">
        <f>LEFT(P1442,FIND("/",P1442)-1)</f>
        <v>theater</v>
      </c>
      <c r="T1442" t="str">
        <f>RIGHT(P1442,LEN(P1442)-FIND("/",P1442))</f>
        <v>plays</v>
      </c>
    </row>
    <row r="1443" spans="1:20" ht="59" hidden="1" x14ac:dyDescent="0.7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 s="9">
        <f>(((I1443/60)/60)/24)+DATE(1970,1,1)</f>
        <v>41905.922858796301</v>
      </c>
      <c r="K1443">
        <v>1408918135</v>
      </c>
      <c r="L1443" s="9">
        <f>(((K1443/60)/60)/24)+DATE(1970,1,1)</f>
        <v>41875.922858796301</v>
      </c>
      <c r="M1443" t="b">
        <v>0</v>
      </c>
      <c r="N1443">
        <v>35</v>
      </c>
      <c r="O1443" t="b">
        <v>1</v>
      </c>
      <c r="P1443" t="s">
        <v>8271</v>
      </c>
      <c r="Q1443">
        <f>D1443/E1443*100</f>
        <v>100</v>
      </c>
      <c r="R1443">
        <f>E1443/N1443</f>
        <v>28.571428571428573</v>
      </c>
      <c r="S1443" t="str">
        <f>LEFT(P1443,FIND("/",P1443)-1)</f>
        <v>theater</v>
      </c>
      <c r="T1443" t="str">
        <f>RIGHT(P1443,LEN(P1443)-FIND("/",P1443))</f>
        <v>plays</v>
      </c>
    </row>
    <row r="1444" spans="1:20" ht="59" hidden="1" x14ac:dyDescent="0.7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 s="9">
        <f>(((I1444/60)/60)/24)+DATE(1970,1,1)</f>
        <v>42090.642268518524</v>
      </c>
      <c r="K1444">
        <v>1424881492</v>
      </c>
      <c r="L1444" s="9">
        <f>(((K1444/60)/60)/24)+DATE(1970,1,1)</f>
        <v>42060.683935185181</v>
      </c>
      <c r="M1444" t="b">
        <v>0</v>
      </c>
      <c r="N1444">
        <v>94</v>
      </c>
      <c r="O1444" t="b">
        <v>1</v>
      </c>
      <c r="P1444" t="s">
        <v>8271</v>
      </c>
      <c r="Q1444">
        <f>D1444/E1444*100</f>
        <v>100</v>
      </c>
      <c r="R1444">
        <f>E1444/N1444</f>
        <v>63.829787234042556</v>
      </c>
      <c r="S1444" t="str">
        <f>LEFT(P1444,FIND("/",P1444)-1)</f>
        <v>theater</v>
      </c>
      <c r="T1444" t="str">
        <f>RIGHT(P1444,LEN(P1444)-FIND("/",P1444))</f>
        <v>plays</v>
      </c>
    </row>
    <row r="1445" spans="1:20" ht="59" hidden="1" x14ac:dyDescent="0.7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 s="9">
        <f>(((I1445/60)/60)/24)+DATE(1970,1,1)</f>
        <v>42094.957638888889</v>
      </c>
      <c r="K1445">
        <v>1425428206</v>
      </c>
      <c r="L1445" s="9">
        <f>(((K1445/60)/60)/24)+DATE(1970,1,1)</f>
        <v>42067.011643518519</v>
      </c>
      <c r="M1445" t="b">
        <v>0</v>
      </c>
      <c r="N1445">
        <v>14</v>
      </c>
      <c r="O1445" t="b">
        <v>1</v>
      </c>
      <c r="P1445" t="s">
        <v>8271</v>
      </c>
      <c r="Q1445">
        <f>D1445/E1445*100</f>
        <v>80.645161290322577</v>
      </c>
      <c r="R1445">
        <f>E1445/N1445</f>
        <v>8.8571428571428577</v>
      </c>
      <c r="S1445" t="str">
        <f>LEFT(P1445,FIND("/",P1445)-1)</f>
        <v>theater</v>
      </c>
      <c r="T1445" t="str">
        <f>RIGHT(P1445,LEN(P1445)-FIND("/",P1445))</f>
        <v>plays</v>
      </c>
    </row>
    <row r="1446" spans="1:20" ht="44.25" hidden="1" x14ac:dyDescent="0.7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 s="9">
        <f>(((I1446/60)/60)/24)+DATE(1970,1,1)</f>
        <v>42168.071527777778</v>
      </c>
      <c r="K1446">
        <v>1431412196</v>
      </c>
      <c r="L1446" s="9">
        <f>(((K1446/60)/60)/24)+DATE(1970,1,1)</f>
        <v>42136.270787037036</v>
      </c>
      <c r="M1446" t="b">
        <v>0</v>
      </c>
      <c r="N1446">
        <v>15</v>
      </c>
      <c r="O1446" t="b">
        <v>1</v>
      </c>
      <c r="P1446" t="s">
        <v>8271</v>
      </c>
      <c r="Q1446">
        <f>D1446/E1446*100</f>
        <v>85.526315789473685</v>
      </c>
      <c r="R1446">
        <f>E1446/N1446</f>
        <v>50.666666666666664</v>
      </c>
      <c r="S1446" t="str">
        <f>LEFT(P1446,FIND("/",P1446)-1)</f>
        <v>theater</v>
      </c>
      <c r="T1446" t="str">
        <f>RIGHT(P1446,LEN(P1446)-FIND("/",P1446))</f>
        <v>plays</v>
      </c>
    </row>
    <row r="1447" spans="1:20" ht="59" hidden="1" x14ac:dyDescent="0.7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 s="9">
        <f>(((I1447/60)/60)/24)+DATE(1970,1,1)</f>
        <v>42342.792662037042</v>
      </c>
      <c r="K1447">
        <v>1446663686</v>
      </c>
      <c r="L1447" s="9">
        <f>(((K1447/60)/60)/24)+DATE(1970,1,1)</f>
        <v>42312.792662037042</v>
      </c>
      <c r="M1447" t="b">
        <v>0</v>
      </c>
      <c r="N1447">
        <v>51</v>
      </c>
      <c r="O1447" t="b">
        <v>1</v>
      </c>
      <c r="P1447" t="s">
        <v>8271</v>
      </c>
      <c r="Q1447">
        <f>D1447/E1447*100</f>
        <v>96.774193548387103</v>
      </c>
      <c r="R1447">
        <f>E1447/N1447</f>
        <v>60.784313725490193</v>
      </c>
      <c r="S1447" t="str">
        <f>LEFT(P1447,FIND("/",P1447)-1)</f>
        <v>theater</v>
      </c>
      <c r="T1447" t="str">
        <f>RIGHT(P1447,LEN(P1447)-FIND("/",P1447))</f>
        <v>plays</v>
      </c>
    </row>
    <row r="1448" spans="1:20" ht="59" hidden="1" x14ac:dyDescent="0.7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 s="9">
        <f>(((I1448/60)/60)/24)+DATE(1970,1,1)</f>
        <v>42195.291666666672</v>
      </c>
      <c r="K1448">
        <v>1434415812</v>
      </c>
      <c r="L1448" s="9">
        <f>(((K1448/60)/60)/24)+DATE(1970,1,1)</f>
        <v>42171.034861111111</v>
      </c>
      <c r="M1448" t="b">
        <v>0</v>
      </c>
      <c r="N1448">
        <v>19</v>
      </c>
      <c r="O1448" t="b">
        <v>1</v>
      </c>
      <c r="P1448" t="s">
        <v>8271</v>
      </c>
      <c r="Q1448">
        <f>D1448/E1448*100</f>
        <v>92.807424593967511</v>
      </c>
      <c r="R1448">
        <f>E1448/N1448</f>
        <v>113.42105263157895</v>
      </c>
      <c r="S1448" t="str">
        <f>LEFT(P1448,FIND("/",P1448)-1)</f>
        <v>theater</v>
      </c>
      <c r="T1448" t="str">
        <f>RIGHT(P1448,LEN(P1448)-FIND("/",P1448))</f>
        <v>plays</v>
      </c>
    </row>
    <row r="1449" spans="1:20" ht="59" hidden="1" x14ac:dyDescent="0.7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 s="9">
        <f>(((I1449/60)/60)/24)+DATE(1970,1,1)</f>
        <v>42524.6875</v>
      </c>
      <c r="K1449">
        <v>1462379066</v>
      </c>
      <c r="L1449" s="9">
        <f>(((K1449/60)/60)/24)+DATE(1970,1,1)</f>
        <v>42494.683634259258</v>
      </c>
      <c r="M1449" t="b">
        <v>0</v>
      </c>
      <c r="N1449">
        <v>23</v>
      </c>
      <c r="O1449" t="b">
        <v>1</v>
      </c>
      <c r="P1449" t="s">
        <v>8271</v>
      </c>
      <c r="Q1449">
        <f>D1449/E1449*100</f>
        <v>83.160083160083161</v>
      </c>
      <c r="R1449">
        <f>E1449/N1449</f>
        <v>104.56521739130434</v>
      </c>
      <c r="S1449" t="str">
        <f>LEFT(P1449,FIND("/",P1449)-1)</f>
        <v>theater</v>
      </c>
      <c r="T1449" t="str">
        <f>RIGHT(P1449,LEN(P1449)-FIND("/",P1449))</f>
        <v>plays</v>
      </c>
    </row>
    <row r="1450" spans="1:20" ht="44.25" hidden="1" x14ac:dyDescent="0.7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 s="9">
        <f>(((I1450/60)/60)/24)+DATE(1970,1,1)</f>
        <v>42279.958333333328</v>
      </c>
      <c r="K1450">
        <v>1441606869</v>
      </c>
      <c r="L1450" s="9">
        <f>(((K1450/60)/60)/24)+DATE(1970,1,1)</f>
        <v>42254.264687499999</v>
      </c>
      <c r="M1450" t="b">
        <v>0</v>
      </c>
      <c r="N1450">
        <v>97</v>
      </c>
      <c r="O1450" t="b">
        <v>1</v>
      </c>
      <c r="P1450" t="s">
        <v>8271</v>
      </c>
      <c r="Q1450">
        <f>D1450/E1450*100</f>
        <v>99.622483221476514</v>
      </c>
      <c r="R1450">
        <f>E1450/N1450</f>
        <v>98.30927835051547</v>
      </c>
      <c r="S1450" t="str">
        <f>LEFT(P1450,FIND("/",P1450)-1)</f>
        <v>theater</v>
      </c>
      <c r="T1450" t="str">
        <f>RIGHT(P1450,LEN(P1450)-FIND("/",P1450))</f>
        <v>plays</v>
      </c>
    </row>
    <row r="1451" spans="1:20" ht="44.25" hidden="1" x14ac:dyDescent="0.7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 s="9">
        <f>(((I1451/60)/60)/24)+DATE(1970,1,1)</f>
        <v>42523.434236111112</v>
      </c>
      <c r="K1451">
        <v>1462443918</v>
      </c>
      <c r="L1451" s="9">
        <f>(((K1451/60)/60)/24)+DATE(1970,1,1)</f>
        <v>42495.434236111112</v>
      </c>
      <c r="M1451" t="b">
        <v>0</v>
      </c>
      <c r="N1451">
        <v>76</v>
      </c>
      <c r="O1451" t="b">
        <v>1</v>
      </c>
      <c r="P1451" t="s">
        <v>8271</v>
      </c>
      <c r="Q1451">
        <f>D1451/E1451*100</f>
        <v>93.879083740142704</v>
      </c>
      <c r="R1451">
        <f>E1451/N1451</f>
        <v>35.039473684210527</v>
      </c>
      <c r="S1451" t="str">
        <f>LEFT(P1451,FIND("/",P1451)-1)</f>
        <v>theater</v>
      </c>
      <c r="T1451" t="str">
        <f>RIGHT(P1451,LEN(P1451)-FIND("/",P1451))</f>
        <v>plays</v>
      </c>
    </row>
    <row r="1452" spans="1:20" ht="29.5" hidden="1" x14ac:dyDescent="0.7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 s="9">
        <f>(((I1452/60)/60)/24)+DATE(1970,1,1)</f>
        <v>41771.165972222225</v>
      </c>
      <c r="K1452">
        <v>1398802148</v>
      </c>
      <c r="L1452" s="9">
        <f>(((K1452/60)/60)/24)+DATE(1970,1,1)</f>
        <v>41758.839675925927</v>
      </c>
      <c r="M1452" t="b">
        <v>0</v>
      </c>
      <c r="N1452">
        <v>11</v>
      </c>
      <c r="O1452" t="b">
        <v>1</v>
      </c>
      <c r="P1452" t="s">
        <v>8271</v>
      </c>
      <c r="Q1452">
        <f>D1452/E1452*100</f>
        <v>100</v>
      </c>
      <c r="R1452">
        <f>E1452/N1452</f>
        <v>272.72727272727275</v>
      </c>
      <c r="S1452" t="str">
        <f>LEFT(P1452,FIND("/",P1452)-1)</f>
        <v>theater</v>
      </c>
      <c r="T1452" t="str">
        <f>RIGHT(P1452,LEN(P1452)-FIND("/",P1452))</f>
        <v>plays</v>
      </c>
    </row>
    <row r="1453" spans="1:20" ht="44.25" hidden="1" x14ac:dyDescent="0.7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 s="9">
        <f>(((I1453/60)/60)/24)+DATE(1970,1,1)</f>
        <v>42201.824884259258</v>
      </c>
      <c r="K1453">
        <v>1434484070</v>
      </c>
      <c r="L1453" s="9">
        <f>(((K1453/60)/60)/24)+DATE(1970,1,1)</f>
        <v>42171.824884259258</v>
      </c>
      <c r="M1453" t="b">
        <v>0</v>
      </c>
      <c r="N1453">
        <v>52</v>
      </c>
      <c r="O1453" t="b">
        <v>1</v>
      </c>
      <c r="P1453" t="s">
        <v>8271</v>
      </c>
      <c r="Q1453">
        <f>D1453/E1453*100</f>
        <v>90.361445783132538</v>
      </c>
      <c r="R1453">
        <f>E1453/N1453</f>
        <v>63.846153846153847</v>
      </c>
      <c r="S1453" t="str">
        <f>LEFT(P1453,FIND("/",P1453)-1)</f>
        <v>theater</v>
      </c>
      <c r="T1453" t="str">
        <f>RIGHT(P1453,LEN(P1453)-FIND("/",P1453))</f>
        <v>plays</v>
      </c>
    </row>
    <row r="1454" spans="1:20" ht="44.25" hidden="1" x14ac:dyDescent="0.7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 s="9">
        <f>(((I1454/60)/60)/24)+DATE(1970,1,1)</f>
        <v>41966.916666666672</v>
      </c>
      <c r="K1454">
        <v>1414342894</v>
      </c>
      <c r="L1454" s="9">
        <f>(((K1454/60)/60)/24)+DATE(1970,1,1)</f>
        <v>41938.709421296298</v>
      </c>
      <c r="M1454" t="b">
        <v>0</v>
      </c>
      <c r="N1454">
        <v>95</v>
      </c>
      <c r="O1454" t="b">
        <v>1</v>
      </c>
      <c r="P1454" t="s">
        <v>8271</v>
      </c>
      <c r="Q1454">
        <f>D1454/E1454*100</f>
        <v>87.169062653635478</v>
      </c>
      <c r="R1454">
        <f>E1454/N1454</f>
        <v>30.189368421052631</v>
      </c>
      <c r="S1454" t="str">
        <f>LEFT(P1454,FIND("/",P1454)-1)</f>
        <v>theater</v>
      </c>
      <c r="T1454" t="str">
        <f>RIGHT(P1454,LEN(P1454)-FIND("/",P1454))</f>
        <v>plays</v>
      </c>
    </row>
    <row r="1455" spans="1:20" hidden="1" x14ac:dyDescent="0.7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 s="9">
        <f>(((I1455/60)/60)/24)+DATE(1970,1,1)</f>
        <v>42288.083333333328</v>
      </c>
      <c r="K1455">
        <v>1442804633</v>
      </c>
      <c r="L1455" s="9">
        <f>(((K1455/60)/60)/24)+DATE(1970,1,1)</f>
        <v>42268.127696759257</v>
      </c>
      <c r="M1455" t="b">
        <v>0</v>
      </c>
      <c r="N1455">
        <v>35</v>
      </c>
      <c r="O1455" t="b">
        <v>1</v>
      </c>
      <c r="P1455" t="s">
        <v>8271</v>
      </c>
      <c r="Q1455">
        <f>D1455/E1455*100</f>
        <v>92.370851864522749</v>
      </c>
      <c r="R1455">
        <f>E1455/N1455</f>
        <v>83.51428571428572</v>
      </c>
      <c r="S1455" t="str">
        <f>LEFT(P1455,FIND("/",P1455)-1)</f>
        <v>theater</v>
      </c>
      <c r="T1455" t="str">
        <f>RIGHT(P1455,LEN(P1455)-FIND("/",P1455))</f>
        <v>plays</v>
      </c>
    </row>
    <row r="1456" spans="1:20" ht="44.25" hidden="1" x14ac:dyDescent="0.7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 s="9">
        <f>(((I1456/60)/60)/24)+DATE(1970,1,1)</f>
        <v>42034.959837962961</v>
      </c>
      <c r="K1456">
        <v>1421362930</v>
      </c>
      <c r="L1456" s="9">
        <f>(((K1456/60)/60)/24)+DATE(1970,1,1)</f>
        <v>42019.959837962961</v>
      </c>
      <c r="M1456" t="b">
        <v>0</v>
      </c>
      <c r="N1456">
        <v>21</v>
      </c>
      <c r="O1456" t="b">
        <v>1</v>
      </c>
      <c r="P1456" t="s">
        <v>8271</v>
      </c>
      <c r="Q1456">
        <f>D1456/E1456*100</f>
        <v>58.82352941176471</v>
      </c>
      <c r="R1456">
        <f>E1456/N1456</f>
        <v>64.761904761904759</v>
      </c>
      <c r="S1456" t="str">
        <f>LEFT(P1456,FIND("/",P1456)-1)</f>
        <v>theater</v>
      </c>
      <c r="T1456" t="str">
        <f>RIGHT(P1456,LEN(P1456)-FIND("/",P1456))</f>
        <v>plays</v>
      </c>
    </row>
    <row r="1457" spans="1:20" ht="44.25" hidden="1" x14ac:dyDescent="0.7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 s="9">
        <f>(((I1457/60)/60)/24)+DATE(1970,1,1)</f>
        <v>42343</v>
      </c>
      <c r="K1457">
        <v>1446742417</v>
      </c>
      <c r="L1457" s="9">
        <f>(((K1457/60)/60)/24)+DATE(1970,1,1)</f>
        <v>42313.703900462962</v>
      </c>
      <c r="M1457" t="b">
        <v>0</v>
      </c>
      <c r="N1457">
        <v>93</v>
      </c>
      <c r="O1457" t="b">
        <v>1</v>
      </c>
      <c r="P1457" t="s">
        <v>8271</v>
      </c>
      <c r="Q1457">
        <f>D1457/E1457*100</f>
        <v>53.447640019454944</v>
      </c>
      <c r="R1457">
        <f>E1457/N1457</f>
        <v>20.118172043010752</v>
      </c>
      <c r="S1457" t="str">
        <f>LEFT(P1457,FIND("/",P1457)-1)</f>
        <v>theater</v>
      </c>
      <c r="T1457" t="str">
        <f>RIGHT(P1457,LEN(P1457)-FIND("/",P1457))</f>
        <v>plays</v>
      </c>
    </row>
    <row r="1458" spans="1:20" ht="59" hidden="1" x14ac:dyDescent="0.7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 s="9">
        <f>(((I1458/60)/60)/24)+DATE(1970,1,1)</f>
        <v>42784.207638888889</v>
      </c>
      <c r="K1458">
        <v>1484115418</v>
      </c>
      <c r="L1458" s="9">
        <f>(((K1458/60)/60)/24)+DATE(1970,1,1)</f>
        <v>42746.261782407411</v>
      </c>
      <c r="M1458" t="b">
        <v>0</v>
      </c>
      <c r="N1458">
        <v>11</v>
      </c>
      <c r="O1458" t="b">
        <v>1</v>
      </c>
      <c r="P1458" t="s">
        <v>8271</v>
      </c>
      <c r="Q1458">
        <f>D1458/E1458*100</f>
        <v>92.783505154639172</v>
      </c>
      <c r="R1458">
        <f>E1458/N1458</f>
        <v>44.090909090909093</v>
      </c>
      <c r="S1458" t="str">
        <f>LEFT(P1458,FIND("/",P1458)-1)</f>
        <v>theater</v>
      </c>
      <c r="T1458" t="str">
        <f>RIGHT(P1458,LEN(P1458)-FIND("/",P1458))</f>
        <v>plays</v>
      </c>
    </row>
    <row r="1459" spans="1:20" ht="59" hidden="1" x14ac:dyDescent="0.7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 s="9">
        <f>(((I1459/60)/60)/24)+DATE(1970,1,1)</f>
        <v>42347.950046296297</v>
      </c>
      <c r="K1459">
        <v>1446241684</v>
      </c>
      <c r="L1459" s="9">
        <f>(((K1459/60)/60)/24)+DATE(1970,1,1)</f>
        <v>42307.908379629633</v>
      </c>
      <c r="M1459" t="b">
        <v>0</v>
      </c>
      <c r="N1459">
        <v>21</v>
      </c>
      <c r="O1459" t="b">
        <v>1</v>
      </c>
      <c r="P1459" t="s">
        <v>8271</v>
      </c>
      <c r="Q1459">
        <f>D1459/E1459*100</f>
        <v>100</v>
      </c>
      <c r="R1459">
        <f>E1459/N1459</f>
        <v>40.476190476190474</v>
      </c>
      <c r="S1459" t="str">
        <f>LEFT(P1459,FIND("/",P1459)-1)</f>
        <v>theater</v>
      </c>
      <c r="T1459" t="str">
        <f>RIGHT(P1459,LEN(P1459)-FIND("/",P1459))</f>
        <v>plays</v>
      </c>
    </row>
    <row r="1460" spans="1:20" ht="44.25" hidden="1" x14ac:dyDescent="0.7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 s="9">
        <f>(((I1460/60)/60)/24)+DATE(1970,1,1)</f>
        <v>41864.916666666664</v>
      </c>
      <c r="K1460">
        <v>1406039696</v>
      </c>
      <c r="L1460" s="9">
        <f>(((K1460/60)/60)/24)+DATE(1970,1,1)</f>
        <v>41842.607592592591</v>
      </c>
      <c r="M1460" t="b">
        <v>0</v>
      </c>
      <c r="N1460">
        <v>54</v>
      </c>
      <c r="O1460" t="b">
        <v>1</v>
      </c>
      <c r="P1460" t="s">
        <v>8271</v>
      </c>
      <c r="Q1460">
        <f>D1460/E1460*100</f>
        <v>83.160083160083161</v>
      </c>
      <c r="R1460">
        <f>E1460/N1460</f>
        <v>44.537037037037038</v>
      </c>
      <c r="S1460" t="str">
        <f>LEFT(P1460,FIND("/",P1460)-1)</f>
        <v>theater</v>
      </c>
      <c r="T1460" t="str">
        <f>RIGHT(P1460,LEN(P1460)-FIND("/",P1460))</f>
        <v>plays</v>
      </c>
    </row>
    <row r="1461" spans="1:20" ht="44.25" hidden="1" x14ac:dyDescent="0.7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 s="9">
        <f>(((I1461/60)/60)/24)+DATE(1970,1,1)</f>
        <v>41876.207638888889</v>
      </c>
      <c r="K1461">
        <v>1406958354</v>
      </c>
      <c r="L1461" s="9">
        <f>(((K1461/60)/60)/24)+DATE(1970,1,1)</f>
        <v>41853.240208333329</v>
      </c>
      <c r="M1461" t="b">
        <v>0</v>
      </c>
      <c r="N1461">
        <v>31</v>
      </c>
      <c r="O1461" t="b">
        <v>1</v>
      </c>
      <c r="P1461" t="s">
        <v>8271</v>
      </c>
      <c r="Q1461">
        <f>D1461/E1461*100</f>
        <v>89.743589743589752</v>
      </c>
      <c r="R1461">
        <f>E1461/N1461</f>
        <v>125.80645161290323</v>
      </c>
      <c r="S1461" t="str">
        <f>LEFT(P1461,FIND("/",P1461)-1)</f>
        <v>theater</v>
      </c>
      <c r="T1461" t="str">
        <f>RIGHT(P1461,LEN(P1461)-FIND("/",P1461))</f>
        <v>plays</v>
      </c>
    </row>
    <row r="1462" spans="1:20" ht="59" hidden="1" x14ac:dyDescent="0.7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 s="9">
        <f>(((I1462/60)/60)/24)+DATE(1970,1,1)</f>
        <v>42081.708333333328</v>
      </c>
      <c r="K1462">
        <v>1424825479</v>
      </c>
      <c r="L1462" s="9">
        <f>(((K1462/60)/60)/24)+DATE(1970,1,1)</f>
        <v>42060.035636574074</v>
      </c>
      <c r="M1462" t="b">
        <v>0</v>
      </c>
      <c r="N1462">
        <v>132</v>
      </c>
      <c r="O1462" t="b">
        <v>1</v>
      </c>
      <c r="P1462" t="s">
        <v>8271</v>
      </c>
      <c r="Q1462">
        <f>D1462/E1462*100</f>
        <v>96.15384615384616</v>
      </c>
      <c r="R1462">
        <f>E1462/N1462</f>
        <v>19.696969696969695</v>
      </c>
      <c r="S1462" t="str">
        <f>LEFT(P1462,FIND("/",P1462)-1)</f>
        <v>theater</v>
      </c>
      <c r="T1462" t="str">
        <f>RIGHT(P1462,LEN(P1462)-FIND("/",P1462))</f>
        <v>plays</v>
      </c>
    </row>
    <row r="1463" spans="1:20" ht="29.5" hidden="1" x14ac:dyDescent="0.7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 s="9">
        <f>(((I1463/60)/60)/24)+DATE(1970,1,1)</f>
        <v>41907.886620370373</v>
      </c>
      <c r="K1463">
        <v>1409087804</v>
      </c>
      <c r="L1463" s="9">
        <f>(((K1463/60)/60)/24)+DATE(1970,1,1)</f>
        <v>41877.886620370373</v>
      </c>
      <c r="M1463" t="b">
        <v>0</v>
      </c>
      <c r="N1463">
        <v>3</v>
      </c>
      <c r="O1463" t="b">
        <v>1</v>
      </c>
      <c r="P1463" t="s">
        <v>8305</v>
      </c>
      <c r="Q1463">
        <f>D1463/E1463*100</f>
        <v>77.51937984496125</v>
      </c>
      <c r="R1463">
        <f>E1463/N1463</f>
        <v>43</v>
      </c>
      <c r="S1463" t="str">
        <f>LEFT(P1463,FIND("/",P1463)-1)</f>
        <v>theater</v>
      </c>
      <c r="T1463" t="str">
        <f>RIGHT(P1463,LEN(P1463)-FIND("/",P1463))</f>
        <v>musical</v>
      </c>
    </row>
    <row r="1464" spans="1:20" ht="44.25" hidden="1" x14ac:dyDescent="0.7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 s="9">
        <f>(((I1464/60)/60)/24)+DATE(1970,1,1)</f>
        <v>42142.874155092592</v>
      </c>
      <c r="K1464">
        <v>1428094727</v>
      </c>
      <c r="L1464" s="9">
        <f>(((K1464/60)/60)/24)+DATE(1970,1,1)</f>
        <v>42097.874155092592</v>
      </c>
      <c r="M1464" t="b">
        <v>0</v>
      </c>
      <c r="N1464">
        <v>6</v>
      </c>
      <c r="O1464" t="b">
        <v>1</v>
      </c>
      <c r="P1464" t="s">
        <v>8305</v>
      </c>
      <c r="Q1464">
        <f>D1464/E1464*100</f>
        <v>100</v>
      </c>
      <c r="R1464">
        <f>E1464/N1464</f>
        <v>83.333333333333329</v>
      </c>
      <c r="S1464" t="str">
        <f>LEFT(P1464,FIND("/",P1464)-1)</f>
        <v>theater</v>
      </c>
      <c r="T1464" t="str">
        <f>RIGHT(P1464,LEN(P1464)-FIND("/",P1464))</f>
        <v>musical</v>
      </c>
    </row>
    <row r="1465" spans="1:20" ht="44.25" hidden="1" x14ac:dyDescent="0.7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 s="9">
        <f>(((I1465/60)/60)/24)+DATE(1970,1,1)</f>
        <v>42028.125</v>
      </c>
      <c r="K1465">
        <v>1420774779</v>
      </c>
      <c r="L1465" s="9">
        <f>(((K1465/60)/60)/24)+DATE(1970,1,1)</f>
        <v>42013.15253472222</v>
      </c>
      <c r="M1465" t="b">
        <v>0</v>
      </c>
      <c r="N1465">
        <v>10</v>
      </c>
      <c r="O1465" t="b">
        <v>1</v>
      </c>
      <c r="P1465" t="s">
        <v>8305</v>
      </c>
      <c r="Q1465">
        <f>D1465/E1465*100</f>
        <v>100</v>
      </c>
      <c r="R1465">
        <f>E1465/N1465</f>
        <v>30</v>
      </c>
      <c r="S1465" t="str">
        <f>LEFT(P1465,FIND("/",P1465)-1)</f>
        <v>theater</v>
      </c>
      <c r="T1465" t="str">
        <f>RIGHT(P1465,LEN(P1465)-FIND("/",P1465))</f>
        <v>musical</v>
      </c>
    </row>
    <row r="1466" spans="1:20" ht="44.25" hidden="1" x14ac:dyDescent="0.7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 s="9">
        <f>(((I1466/60)/60)/24)+DATE(1970,1,1)</f>
        <v>42133.165972222225</v>
      </c>
      <c r="K1466">
        <v>1428585710</v>
      </c>
      <c r="L1466" s="9">
        <f>(((K1466/60)/60)/24)+DATE(1970,1,1)</f>
        <v>42103.556828703702</v>
      </c>
      <c r="M1466" t="b">
        <v>0</v>
      </c>
      <c r="N1466">
        <v>147</v>
      </c>
      <c r="O1466" t="b">
        <v>1</v>
      </c>
      <c r="P1466" t="s">
        <v>8305</v>
      </c>
      <c r="Q1466">
        <f>D1466/E1466*100</f>
        <v>96.899224806201545</v>
      </c>
      <c r="R1466">
        <f>E1466/N1466</f>
        <v>175.51020408163265</v>
      </c>
      <c r="S1466" t="str">
        <f>LEFT(P1466,FIND("/",P1466)-1)</f>
        <v>theater</v>
      </c>
      <c r="T1466" t="str">
        <f>RIGHT(P1466,LEN(P1466)-FIND("/",P1466))</f>
        <v>musical</v>
      </c>
    </row>
    <row r="1467" spans="1:20" ht="44.25" hidden="1" x14ac:dyDescent="0.7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 s="9">
        <f>(((I1467/60)/60)/24)+DATE(1970,1,1)</f>
        <v>41893.584120370368</v>
      </c>
      <c r="K1467">
        <v>1407852068</v>
      </c>
      <c r="L1467" s="9">
        <f>(((K1467/60)/60)/24)+DATE(1970,1,1)</f>
        <v>41863.584120370368</v>
      </c>
      <c r="M1467" t="b">
        <v>0</v>
      </c>
      <c r="N1467">
        <v>199</v>
      </c>
      <c r="O1467" t="b">
        <v>1</v>
      </c>
      <c r="P1467" t="s">
        <v>8305</v>
      </c>
      <c r="Q1467">
        <f>D1467/E1467*100</f>
        <v>97.61242185312193</v>
      </c>
      <c r="R1467">
        <f>E1467/N1467</f>
        <v>231.66175879396985</v>
      </c>
      <c r="S1467" t="str">
        <f>LEFT(P1467,FIND("/",P1467)-1)</f>
        <v>theater</v>
      </c>
      <c r="T1467" t="str">
        <f>RIGHT(P1467,LEN(P1467)-FIND("/",P1467))</f>
        <v>musical</v>
      </c>
    </row>
    <row r="1468" spans="1:20" ht="44.25" hidden="1" x14ac:dyDescent="0.7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 s="9">
        <f>(((I1468/60)/60)/24)+DATE(1970,1,1)</f>
        <v>42058.765960648147</v>
      </c>
      <c r="K1468">
        <v>1423506179</v>
      </c>
      <c r="L1468" s="9">
        <f>(((K1468/60)/60)/24)+DATE(1970,1,1)</f>
        <v>42044.765960648147</v>
      </c>
      <c r="M1468" t="b">
        <v>0</v>
      </c>
      <c r="N1468">
        <v>50</v>
      </c>
      <c r="O1468" t="b">
        <v>1</v>
      </c>
      <c r="P1468" t="s">
        <v>8305</v>
      </c>
      <c r="Q1468">
        <f>D1468/E1468*100</f>
        <v>80</v>
      </c>
      <c r="R1468">
        <f>E1468/N1468</f>
        <v>75</v>
      </c>
      <c r="S1468" t="str">
        <f>LEFT(P1468,FIND("/",P1468)-1)</f>
        <v>theater</v>
      </c>
      <c r="T1468" t="str">
        <f>RIGHT(P1468,LEN(P1468)-FIND("/",P1468))</f>
        <v>musical</v>
      </c>
    </row>
    <row r="1469" spans="1:20" ht="44.25" hidden="1" x14ac:dyDescent="0.7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 s="9">
        <f>(((I1469/60)/60)/24)+DATE(1970,1,1)</f>
        <v>41835.208333333336</v>
      </c>
      <c r="K1469">
        <v>1402934629</v>
      </c>
      <c r="L1469" s="9">
        <f>(((K1469/60)/60)/24)+DATE(1970,1,1)</f>
        <v>41806.669317129628</v>
      </c>
      <c r="M1469" t="b">
        <v>0</v>
      </c>
      <c r="N1469">
        <v>21</v>
      </c>
      <c r="O1469" t="b">
        <v>1</v>
      </c>
      <c r="P1469" t="s">
        <v>8305</v>
      </c>
      <c r="Q1469">
        <f>D1469/E1469*100</f>
        <v>76.433121019108285</v>
      </c>
      <c r="R1469">
        <f>E1469/N1469</f>
        <v>112.14285714285714</v>
      </c>
      <c r="S1469" t="str">
        <f>LEFT(P1469,FIND("/",P1469)-1)</f>
        <v>theater</v>
      </c>
      <c r="T1469" t="str">
        <f>RIGHT(P1469,LEN(P1469)-FIND("/",P1469))</f>
        <v>musical</v>
      </c>
    </row>
    <row r="1470" spans="1:20" ht="29.5" hidden="1" x14ac:dyDescent="0.7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 s="9">
        <f>(((I1470/60)/60)/24)+DATE(1970,1,1)</f>
        <v>42433.998217592598</v>
      </c>
      <c r="K1470">
        <v>1454543846</v>
      </c>
      <c r="L1470" s="9">
        <f>(((K1470/60)/60)/24)+DATE(1970,1,1)</f>
        <v>42403.998217592598</v>
      </c>
      <c r="M1470" t="b">
        <v>0</v>
      </c>
      <c r="N1470">
        <v>24</v>
      </c>
      <c r="O1470" t="b">
        <v>1</v>
      </c>
      <c r="P1470" t="s">
        <v>8305</v>
      </c>
      <c r="Q1470">
        <f>D1470/E1470*100</f>
        <v>100</v>
      </c>
      <c r="R1470">
        <f>E1470/N1470</f>
        <v>41.666666666666664</v>
      </c>
      <c r="S1470" t="str">
        <f>LEFT(P1470,FIND("/",P1470)-1)</f>
        <v>theater</v>
      </c>
      <c r="T1470" t="str">
        <f>RIGHT(P1470,LEN(P1470)-FIND("/",P1470))</f>
        <v>musical</v>
      </c>
    </row>
    <row r="1471" spans="1:20" ht="44.25" hidden="1" x14ac:dyDescent="0.7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 s="9">
        <f>(((I1471/60)/60)/24)+DATE(1970,1,1)</f>
        <v>41784.564328703702</v>
      </c>
      <c r="K1471">
        <v>1398432758</v>
      </c>
      <c r="L1471" s="9">
        <f>(((K1471/60)/60)/24)+DATE(1970,1,1)</f>
        <v>41754.564328703702</v>
      </c>
      <c r="M1471" t="b">
        <v>0</v>
      </c>
      <c r="N1471">
        <v>32</v>
      </c>
      <c r="O1471" t="b">
        <v>1</v>
      </c>
      <c r="P1471" t="s">
        <v>8305</v>
      </c>
      <c r="Q1471">
        <f>D1471/E1471*100</f>
        <v>97.97257992419371</v>
      </c>
      <c r="R1471">
        <f>E1471/N1471</f>
        <v>255.17343750000001</v>
      </c>
      <c r="S1471" t="str">
        <f>LEFT(P1471,FIND("/",P1471)-1)</f>
        <v>theater</v>
      </c>
      <c r="T1471" t="str">
        <f>RIGHT(P1471,LEN(P1471)-FIND("/",P1471))</f>
        <v>musical</v>
      </c>
    </row>
    <row r="1472" spans="1:20" ht="44.25" hidden="1" x14ac:dyDescent="0.7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 s="9">
        <f>(((I1472/60)/60)/24)+DATE(1970,1,1)</f>
        <v>42131.584074074075</v>
      </c>
      <c r="K1472">
        <v>1428415264</v>
      </c>
      <c r="L1472" s="9">
        <f>(((K1472/60)/60)/24)+DATE(1970,1,1)</f>
        <v>42101.584074074075</v>
      </c>
      <c r="M1472" t="b">
        <v>0</v>
      </c>
      <c r="N1472">
        <v>62</v>
      </c>
      <c r="O1472" t="b">
        <v>1</v>
      </c>
      <c r="P1472" t="s">
        <v>8305</v>
      </c>
      <c r="Q1472">
        <f>D1472/E1472*100</f>
        <v>99.088386841062231</v>
      </c>
      <c r="R1472">
        <f>E1472/N1472</f>
        <v>162.7741935483871</v>
      </c>
      <c r="S1472" t="str">
        <f>LEFT(P1472,FIND("/",P1472)-1)</f>
        <v>theater</v>
      </c>
      <c r="T1472" t="str">
        <f>RIGHT(P1472,LEN(P1472)-FIND("/",P1472))</f>
        <v>musical</v>
      </c>
    </row>
    <row r="1473" spans="1:20" ht="59" hidden="1" x14ac:dyDescent="0.7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 s="9">
        <f>(((I1473/60)/60)/24)+DATE(1970,1,1)</f>
        <v>41897.255555555559</v>
      </c>
      <c r="K1473">
        <v>1408604363</v>
      </c>
      <c r="L1473" s="9">
        <f>(((K1473/60)/60)/24)+DATE(1970,1,1)</f>
        <v>41872.291238425925</v>
      </c>
      <c r="M1473" t="b">
        <v>0</v>
      </c>
      <c r="N1473">
        <v>9</v>
      </c>
      <c r="O1473" t="b">
        <v>1</v>
      </c>
      <c r="P1473" t="s">
        <v>8305</v>
      </c>
      <c r="Q1473">
        <f>D1473/E1473*100</f>
        <v>94.339622641509436</v>
      </c>
      <c r="R1473">
        <f>E1473/N1473</f>
        <v>88.333333333333329</v>
      </c>
      <c r="S1473" t="str">
        <f>LEFT(P1473,FIND("/",P1473)-1)</f>
        <v>theater</v>
      </c>
      <c r="T1473" t="str">
        <f>RIGHT(P1473,LEN(P1473)-FIND("/",P1473))</f>
        <v>musical</v>
      </c>
    </row>
    <row r="1474" spans="1:20" ht="44.25" hidden="1" x14ac:dyDescent="0.7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 s="9">
        <f>(((I1474/60)/60)/24)+DATE(1970,1,1)</f>
        <v>42056.458333333328</v>
      </c>
      <c r="K1474">
        <v>1421812637</v>
      </c>
      <c r="L1474" s="9">
        <f>(((K1474/60)/60)/24)+DATE(1970,1,1)</f>
        <v>42025.164780092593</v>
      </c>
      <c r="M1474" t="b">
        <v>0</v>
      </c>
      <c r="N1474">
        <v>38</v>
      </c>
      <c r="O1474" t="b">
        <v>1</v>
      </c>
      <c r="P1474" t="s">
        <v>8305</v>
      </c>
      <c r="Q1474">
        <f>D1474/E1474*100</f>
        <v>95.150399017802329</v>
      </c>
      <c r="R1474">
        <f>E1474/N1474</f>
        <v>85.736842105263165</v>
      </c>
      <c r="S1474" t="str">
        <f>LEFT(P1474,FIND("/",P1474)-1)</f>
        <v>theater</v>
      </c>
      <c r="T1474" t="str">
        <f>RIGHT(P1474,LEN(P1474)-FIND("/",P1474))</f>
        <v>musical</v>
      </c>
    </row>
    <row r="1475" spans="1:20" ht="44.25" hidden="1" x14ac:dyDescent="0.7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 s="9">
        <f>(((I1475/60)/60)/24)+DATE(1970,1,1)</f>
        <v>42525.956631944442</v>
      </c>
      <c r="K1475">
        <v>1462489053</v>
      </c>
      <c r="L1475" s="9">
        <f>(((K1475/60)/60)/24)+DATE(1970,1,1)</f>
        <v>42495.956631944442</v>
      </c>
      <c r="M1475" t="b">
        <v>0</v>
      </c>
      <c r="N1475">
        <v>54</v>
      </c>
      <c r="O1475" t="b">
        <v>1</v>
      </c>
      <c r="P1475" t="s">
        <v>8305</v>
      </c>
      <c r="Q1475">
        <f>D1475/E1475*100</f>
        <v>97.31413001167769</v>
      </c>
      <c r="R1475">
        <f>E1475/N1475</f>
        <v>47.574074074074076</v>
      </c>
      <c r="S1475" t="str">
        <f>LEFT(P1475,FIND("/",P1475)-1)</f>
        <v>theater</v>
      </c>
      <c r="T1475" t="str">
        <f>RIGHT(P1475,LEN(P1475)-FIND("/",P1475))</f>
        <v>musical</v>
      </c>
    </row>
    <row r="1476" spans="1:20" ht="44.25" hidden="1" x14ac:dyDescent="0.7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 s="9">
        <f>(((I1476/60)/60)/24)+DATE(1970,1,1)</f>
        <v>41805.636157407411</v>
      </c>
      <c r="K1476">
        <v>1400253364</v>
      </c>
      <c r="L1476" s="9">
        <f>(((K1476/60)/60)/24)+DATE(1970,1,1)</f>
        <v>41775.636157407411</v>
      </c>
      <c r="M1476" t="b">
        <v>0</v>
      </c>
      <c r="N1476">
        <v>37</v>
      </c>
      <c r="O1476" t="b">
        <v>1</v>
      </c>
      <c r="P1476" t="s">
        <v>8305</v>
      </c>
      <c r="Q1476">
        <f>D1476/E1476*100</f>
        <v>92.592592592592595</v>
      </c>
      <c r="R1476">
        <f>E1476/N1476</f>
        <v>72.972972972972968</v>
      </c>
      <c r="S1476" t="str">
        <f>LEFT(P1476,FIND("/",P1476)-1)</f>
        <v>theater</v>
      </c>
      <c r="T1476" t="str">
        <f>RIGHT(P1476,LEN(P1476)-FIND("/",P1476))</f>
        <v>musical</v>
      </c>
    </row>
    <row r="1477" spans="1:20" ht="44.25" hidden="1" x14ac:dyDescent="0.7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 s="9">
        <f>(((I1477/60)/60)/24)+DATE(1970,1,1)</f>
        <v>42611.708333333328</v>
      </c>
      <c r="K1477">
        <v>1467468008</v>
      </c>
      <c r="L1477" s="9">
        <f>(((K1477/60)/60)/24)+DATE(1970,1,1)</f>
        <v>42553.583425925928</v>
      </c>
      <c r="M1477" t="b">
        <v>0</v>
      </c>
      <c r="N1477">
        <v>39</v>
      </c>
      <c r="O1477" t="b">
        <v>1</v>
      </c>
      <c r="P1477" t="s">
        <v>8305</v>
      </c>
      <c r="Q1477">
        <f>D1477/E1477*100</f>
        <v>99.12206173888417</v>
      </c>
      <c r="R1477">
        <f>E1477/N1477</f>
        <v>90.538461538461533</v>
      </c>
      <c r="S1477" t="str">
        <f>LEFT(P1477,FIND("/",P1477)-1)</f>
        <v>theater</v>
      </c>
      <c r="T1477" t="str">
        <f>RIGHT(P1477,LEN(P1477)-FIND("/",P1477))</f>
        <v>musical</v>
      </c>
    </row>
    <row r="1478" spans="1:20" ht="44.25" hidden="1" x14ac:dyDescent="0.7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 s="9">
        <f>(((I1478/60)/60)/24)+DATE(1970,1,1)</f>
        <v>41925.207638888889</v>
      </c>
      <c r="K1478">
        <v>1412091423</v>
      </c>
      <c r="L1478" s="9">
        <f>(((K1478/60)/60)/24)+DATE(1970,1,1)</f>
        <v>41912.650729166664</v>
      </c>
      <c r="M1478" t="b">
        <v>0</v>
      </c>
      <c r="N1478">
        <v>34</v>
      </c>
      <c r="O1478" t="b">
        <v>1</v>
      </c>
      <c r="P1478" t="s">
        <v>8305</v>
      </c>
      <c r="Q1478">
        <f>D1478/E1478*100</f>
        <v>78.125</v>
      </c>
      <c r="R1478">
        <f>E1478/N1478</f>
        <v>37.647058823529413</v>
      </c>
      <c r="S1478" t="str">
        <f>LEFT(P1478,FIND("/",P1478)-1)</f>
        <v>theater</v>
      </c>
      <c r="T1478" t="str">
        <f>RIGHT(P1478,LEN(P1478)-FIND("/",P1478))</f>
        <v>musical</v>
      </c>
    </row>
    <row r="1479" spans="1:20" ht="29.5" hidden="1" x14ac:dyDescent="0.7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 s="9">
        <f>(((I1479/60)/60)/24)+DATE(1970,1,1)</f>
        <v>41833.457326388889</v>
      </c>
      <c r="K1479">
        <v>1402657113</v>
      </c>
      <c r="L1479" s="9">
        <f>(((K1479/60)/60)/24)+DATE(1970,1,1)</f>
        <v>41803.457326388889</v>
      </c>
      <c r="M1479" t="b">
        <v>0</v>
      </c>
      <c r="N1479">
        <v>55</v>
      </c>
      <c r="O1479" t="b">
        <v>1</v>
      </c>
      <c r="P1479" t="s">
        <v>8305</v>
      </c>
      <c r="Q1479">
        <f>D1479/E1479*100</f>
        <v>75</v>
      </c>
      <c r="R1479">
        <f>E1479/N1479</f>
        <v>36.363636363636367</v>
      </c>
      <c r="S1479" t="str">
        <f>LEFT(P1479,FIND("/",P1479)-1)</f>
        <v>theater</v>
      </c>
      <c r="T1479" t="str">
        <f>RIGHT(P1479,LEN(P1479)-FIND("/",P1479))</f>
        <v>musical</v>
      </c>
    </row>
    <row r="1480" spans="1:20" ht="44.25" hidden="1" x14ac:dyDescent="0.7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 s="9">
        <f>(((I1480/60)/60)/24)+DATE(1970,1,1)</f>
        <v>42034.703865740739</v>
      </c>
      <c r="K1480">
        <v>1420044814</v>
      </c>
      <c r="L1480" s="9">
        <f>(((K1480/60)/60)/24)+DATE(1970,1,1)</f>
        <v>42004.703865740739</v>
      </c>
      <c r="M1480" t="b">
        <v>0</v>
      </c>
      <c r="N1480">
        <v>32</v>
      </c>
      <c r="O1480" t="b">
        <v>1</v>
      </c>
      <c r="P1480" t="s">
        <v>8305</v>
      </c>
      <c r="Q1480">
        <f>D1480/E1480*100</f>
        <v>98.643649815043162</v>
      </c>
      <c r="R1480">
        <f>E1480/N1480</f>
        <v>126.71875</v>
      </c>
      <c r="S1480" t="str">
        <f>LEFT(P1480,FIND("/",P1480)-1)</f>
        <v>theater</v>
      </c>
      <c r="T1480" t="str">
        <f>RIGHT(P1480,LEN(P1480)-FIND("/",P1480))</f>
        <v>musical</v>
      </c>
    </row>
    <row r="1481" spans="1:20" ht="44.25" hidden="1" x14ac:dyDescent="0.7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 s="9">
        <f>(((I1481/60)/60)/24)+DATE(1970,1,1)</f>
        <v>41879.041666666664</v>
      </c>
      <c r="K1481">
        <v>1406316312</v>
      </c>
      <c r="L1481" s="9">
        <f>(((K1481/60)/60)/24)+DATE(1970,1,1)</f>
        <v>41845.809166666666</v>
      </c>
      <c r="M1481" t="b">
        <v>0</v>
      </c>
      <c r="N1481">
        <v>25</v>
      </c>
      <c r="O1481" t="b">
        <v>1</v>
      </c>
      <c r="P1481" t="s">
        <v>8305</v>
      </c>
      <c r="Q1481">
        <f>D1481/E1481*100</f>
        <v>97.205346294046166</v>
      </c>
      <c r="R1481">
        <f>E1481/N1481</f>
        <v>329.2</v>
      </c>
      <c r="S1481" t="str">
        <f>LEFT(P1481,FIND("/",P1481)-1)</f>
        <v>theater</v>
      </c>
      <c r="T1481" t="str">
        <f>RIGHT(P1481,LEN(P1481)-FIND("/",P1481))</f>
        <v>musical</v>
      </c>
    </row>
    <row r="1482" spans="1:20" ht="44.25" hidden="1" x14ac:dyDescent="0.7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 s="9">
        <f>(((I1482/60)/60)/24)+DATE(1970,1,1)</f>
        <v>42022.773356481484</v>
      </c>
      <c r="K1482">
        <v>1418150018</v>
      </c>
      <c r="L1482" s="9">
        <f>(((K1482/60)/60)/24)+DATE(1970,1,1)</f>
        <v>41982.773356481484</v>
      </c>
      <c r="M1482" t="b">
        <v>0</v>
      </c>
      <c r="N1482">
        <v>33</v>
      </c>
      <c r="O1482" t="b">
        <v>1</v>
      </c>
      <c r="P1482" t="s">
        <v>8305</v>
      </c>
      <c r="Q1482">
        <f>D1482/E1482*100</f>
        <v>93.248787765759047</v>
      </c>
      <c r="R1482">
        <f>E1482/N1482</f>
        <v>81.242424242424249</v>
      </c>
      <c r="S1482" t="str">
        <f>LEFT(P1482,FIND("/",P1482)-1)</f>
        <v>theater</v>
      </c>
      <c r="T1482" t="str">
        <f>RIGHT(P1482,LEN(P1482)-FIND("/",P1482))</f>
        <v>musical</v>
      </c>
    </row>
    <row r="1483" spans="1:20" ht="44.25" hidden="1" x14ac:dyDescent="0.7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 s="9">
        <f>(((I1483/60)/60)/24)+DATE(1970,1,1)</f>
        <v>42089.166666666672</v>
      </c>
      <c r="K1483">
        <v>1424927159</v>
      </c>
      <c r="L1483" s="9">
        <f>(((K1483/60)/60)/24)+DATE(1970,1,1)</f>
        <v>42061.212488425925</v>
      </c>
      <c r="M1483" t="b">
        <v>0</v>
      </c>
      <c r="N1483">
        <v>108</v>
      </c>
      <c r="O1483" t="b">
        <v>1</v>
      </c>
      <c r="P1483" t="s">
        <v>8271</v>
      </c>
      <c r="Q1483">
        <f>D1483/E1483*100</f>
        <v>91.224229155263643</v>
      </c>
      <c r="R1483">
        <f>E1483/N1483</f>
        <v>50.75</v>
      </c>
      <c r="S1483" t="str">
        <f>LEFT(P1483,FIND("/",P1483)-1)</f>
        <v>theater</v>
      </c>
      <c r="T1483" t="str">
        <f>RIGHT(P1483,LEN(P1483)-FIND("/",P1483))</f>
        <v>plays</v>
      </c>
    </row>
    <row r="1484" spans="1:20" ht="44.25" hidden="1" x14ac:dyDescent="0.7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 s="9">
        <f>(((I1484/60)/60)/24)+DATE(1970,1,1)</f>
        <v>42064.290972222225</v>
      </c>
      <c r="K1484">
        <v>1422769906</v>
      </c>
      <c r="L1484" s="9">
        <f>(((K1484/60)/60)/24)+DATE(1970,1,1)</f>
        <v>42036.24428240741</v>
      </c>
      <c r="M1484" t="b">
        <v>0</v>
      </c>
      <c r="N1484">
        <v>20</v>
      </c>
      <c r="O1484" t="b">
        <v>1</v>
      </c>
      <c r="P1484" t="s">
        <v>8271</v>
      </c>
      <c r="Q1484">
        <f>D1484/E1484*100</f>
        <v>82.101806239737272</v>
      </c>
      <c r="R1484">
        <f>E1484/N1484</f>
        <v>60.9</v>
      </c>
      <c r="S1484" t="str">
        <f>LEFT(P1484,FIND("/",P1484)-1)</f>
        <v>theater</v>
      </c>
      <c r="T1484" t="str">
        <f>RIGHT(P1484,LEN(P1484)-FIND("/",P1484))</f>
        <v>plays</v>
      </c>
    </row>
    <row r="1485" spans="1:20" ht="59" hidden="1" x14ac:dyDescent="0.7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 s="9">
        <f>(((I1485/60)/60)/24)+DATE(1970,1,1)</f>
        <v>42187.470185185186</v>
      </c>
      <c r="K1485">
        <v>1433243824</v>
      </c>
      <c r="L1485" s="9">
        <f>(((K1485/60)/60)/24)+DATE(1970,1,1)</f>
        <v>42157.470185185186</v>
      </c>
      <c r="M1485" t="b">
        <v>0</v>
      </c>
      <c r="N1485">
        <v>98</v>
      </c>
      <c r="O1485" t="b">
        <v>1</v>
      </c>
      <c r="P1485" t="s">
        <v>8271</v>
      </c>
      <c r="Q1485">
        <f>D1485/E1485*100</f>
        <v>93.589143659335519</v>
      </c>
      <c r="R1485">
        <f>E1485/N1485</f>
        <v>109.03061224489795</v>
      </c>
      <c r="S1485" t="str">
        <f>LEFT(P1485,FIND("/",P1485)-1)</f>
        <v>theater</v>
      </c>
      <c r="T1485" t="str">
        <f>RIGHT(P1485,LEN(P1485)-FIND("/",P1485))</f>
        <v>plays</v>
      </c>
    </row>
    <row r="1486" spans="1:20" ht="44.25" hidden="1" x14ac:dyDescent="0.7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 s="9">
        <f>(((I1486/60)/60)/24)+DATE(1970,1,1)</f>
        <v>41857.897222222222</v>
      </c>
      <c r="K1486">
        <v>1404769819</v>
      </c>
      <c r="L1486" s="9">
        <f>(((K1486/60)/60)/24)+DATE(1970,1,1)</f>
        <v>41827.909942129627</v>
      </c>
      <c r="M1486" t="b">
        <v>0</v>
      </c>
      <c r="N1486">
        <v>196</v>
      </c>
      <c r="O1486" t="b">
        <v>1</v>
      </c>
      <c r="P1486" t="s">
        <v>8271</v>
      </c>
      <c r="Q1486">
        <f>D1486/E1486*100</f>
        <v>99.291258993305789</v>
      </c>
      <c r="R1486">
        <f>E1486/N1486</f>
        <v>25.692295918367346</v>
      </c>
      <c r="S1486" t="str">
        <f>LEFT(P1486,FIND("/",P1486)-1)</f>
        <v>theater</v>
      </c>
      <c r="T1486" t="str">
        <f>RIGHT(P1486,LEN(P1486)-FIND("/",P1486))</f>
        <v>plays</v>
      </c>
    </row>
    <row r="1487" spans="1:20" ht="59" hidden="1" x14ac:dyDescent="0.7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 s="9">
        <f>(((I1487/60)/60)/24)+DATE(1970,1,1)</f>
        <v>42192.729548611111</v>
      </c>
      <c r="K1487">
        <v>1433698233</v>
      </c>
      <c r="L1487" s="9">
        <f>(((K1487/60)/60)/24)+DATE(1970,1,1)</f>
        <v>42162.729548611111</v>
      </c>
      <c r="M1487" t="b">
        <v>0</v>
      </c>
      <c r="N1487">
        <v>39</v>
      </c>
      <c r="O1487" t="b">
        <v>1</v>
      </c>
      <c r="P1487" t="s">
        <v>8271</v>
      </c>
      <c r="Q1487">
        <f>D1487/E1487*100</f>
        <v>91.743119266055047</v>
      </c>
      <c r="R1487">
        <f>E1487/N1487</f>
        <v>41.92307692307692</v>
      </c>
      <c r="S1487" t="str">
        <f>LEFT(P1487,FIND("/",P1487)-1)</f>
        <v>theater</v>
      </c>
      <c r="T1487" t="str">
        <f>RIGHT(P1487,LEN(P1487)-FIND("/",P1487))</f>
        <v>plays</v>
      </c>
    </row>
    <row r="1488" spans="1:20" ht="44.25" hidden="1" x14ac:dyDescent="0.7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 s="9">
        <f>(((I1488/60)/60)/24)+DATE(1970,1,1)</f>
        <v>42263.738564814819</v>
      </c>
      <c r="K1488">
        <v>1439833412</v>
      </c>
      <c r="L1488" s="9">
        <f>(((K1488/60)/60)/24)+DATE(1970,1,1)</f>
        <v>42233.738564814819</v>
      </c>
      <c r="M1488" t="b">
        <v>0</v>
      </c>
      <c r="N1488">
        <v>128</v>
      </c>
      <c r="O1488" t="b">
        <v>1</v>
      </c>
      <c r="P1488" t="s">
        <v>8271</v>
      </c>
      <c r="Q1488">
        <f>D1488/E1488*100</f>
        <v>88.004928275983445</v>
      </c>
      <c r="R1488">
        <f>E1488/N1488</f>
        <v>88.7734375</v>
      </c>
      <c r="S1488" t="str">
        <f>LEFT(P1488,FIND("/",P1488)-1)</f>
        <v>theater</v>
      </c>
      <c r="T1488" t="str">
        <f>RIGHT(P1488,LEN(P1488)-FIND("/",P1488))</f>
        <v>plays</v>
      </c>
    </row>
    <row r="1489" spans="1:20" ht="44.25" hidden="1" x14ac:dyDescent="0.7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 s="9">
        <f>(((I1489/60)/60)/24)+DATE(1970,1,1)</f>
        <v>42072.156157407408</v>
      </c>
      <c r="K1489">
        <v>1423284292</v>
      </c>
      <c r="L1489" s="9">
        <f>(((K1489/60)/60)/24)+DATE(1970,1,1)</f>
        <v>42042.197824074072</v>
      </c>
      <c r="M1489" t="b">
        <v>0</v>
      </c>
      <c r="N1489">
        <v>71</v>
      </c>
      <c r="O1489" t="b">
        <v>1</v>
      </c>
      <c r="P1489" t="s">
        <v>8271</v>
      </c>
      <c r="Q1489">
        <f>D1489/E1489*100</f>
        <v>87.780898876404493</v>
      </c>
      <c r="R1489">
        <f>E1489/N1489</f>
        <v>80.225352112676063</v>
      </c>
      <c r="S1489" t="str">
        <f>LEFT(P1489,FIND("/",P1489)-1)</f>
        <v>theater</v>
      </c>
      <c r="T1489" t="str">
        <f>RIGHT(P1489,LEN(P1489)-FIND("/",P1489))</f>
        <v>plays</v>
      </c>
    </row>
    <row r="1490" spans="1:20" ht="29.5" hidden="1" x14ac:dyDescent="0.7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 s="9">
        <f>(((I1490/60)/60)/24)+DATE(1970,1,1)</f>
        <v>42599.165972222225</v>
      </c>
      <c r="K1490">
        <v>1470227660</v>
      </c>
      <c r="L1490" s="9">
        <f>(((K1490/60)/60)/24)+DATE(1970,1,1)</f>
        <v>42585.523842592593</v>
      </c>
      <c r="M1490" t="b">
        <v>0</v>
      </c>
      <c r="N1490">
        <v>47</v>
      </c>
      <c r="O1490" t="b">
        <v>1</v>
      </c>
      <c r="P1490" t="s">
        <v>8271</v>
      </c>
      <c r="Q1490">
        <f>D1490/E1490*100</f>
        <v>94.339622641509436</v>
      </c>
      <c r="R1490">
        <f>E1490/N1490</f>
        <v>78.936170212765958</v>
      </c>
      <c r="S1490" t="str">
        <f>LEFT(P1490,FIND("/",P1490)-1)</f>
        <v>theater</v>
      </c>
      <c r="T1490" t="str">
        <f>RIGHT(P1490,LEN(P1490)-FIND("/",P1490))</f>
        <v>plays</v>
      </c>
    </row>
    <row r="1491" spans="1:20" ht="44.25" hidden="1" x14ac:dyDescent="0.7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 s="9">
        <f>(((I1491/60)/60)/24)+DATE(1970,1,1)</f>
        <v>42127.952083333337</v>
      </c>
      <c r="K1491">
        <v>1428087153</v>
      </c>
      <c r="L1491" s="9">
        <f>(((K1491/60)/60)/24)+DATE(1970,1,1)</f>
        <v>42097.786493055552</v>
      </c>
      <c r="M1491" t="b">
        <v>0</v>
      </c>
      <c r="N1491">
        <v>17</v>
      </c>
      <c r="O1491" t="b">
        <v>1</v>
      </c>
      <c r="P1491" t="s">
        <v>8271</v>
      </c>
      <c r="Q1491">
        <f>D1491/E1491*100</f>
        <v>61.53846153846154</v>
      </c>
      <c r="R1491">
        <f>E1491/N1491</f>
        <v>95.588235294117652</v>
      </c>
      <c r="S1491" t="str">
        <f>LEFT(P1491,FIND("/",P1491)-1)</f>
        <v>theater</v>
      </c>
      <c r="T1491" t="str">
        <f>RIGHT(P1491,LEN(P1491)-FIND("/",P1491))</f>
        <v>plays</v>
      </c>
    </row>
    <row r="1492" spans="1:20" ht="44.25" hidden="1" x14ac:dyDescent="0.7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 s="9">
        <f>(((I1492/60)/60)/24)+DATE(1970,1,1)</f>
        <v>41838.669571759259</v>
      </c>
      <c r="K1492">
        <v>1403107451</v>
      </c>
      <c r="L1492" s="9">
        <f>(((K1492/60)/60)/24)+DATE(1970,1,1)</f>
        <v>41808.669571759259</v>
      </c>
      <c r="M1492" t="b">
        <v>0</v>
      </c>
      <c r="N1492">
        <v>91</v>
      </c>
      <c r="O1492" t="b">
        <v>1</v>
      </c>
      <c r="P1492" t="s">
        <v>8271</v>
      </c>
      <c r="Q1492">
        <f>D1492/E1492*100</f>
        <v>94.339622641509436</v>
      </c>
      <c r="R1492">
        <f>E1492/N1492</f>
        <v>69.890109890109883</v>
      </c>
      <c r="S1492" t="str">
        <f>LEFT(P1492,FIND("/",P1492)-1)</f>
        <v>theater</v>
      </c>
      <c r="T1492" t="str">
        <f>RIGHT(P1492,LEN(P1492)-FIND("/",P1492))</f>
        <v>plays</v>
      </c>
    </row>
    <row r="1493" spans="1:20" ht="44.25" hidden="1" x14ac:dyDescent="0.7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 s="9">
        <f>(((I1493/60)/60)/24)+DATE(1970,1,1)</f>
        <v>41882.658310185187</v>
      </c>
      <c r="K1493">
        <v>1406908078</v>
      </c>
      <c r="L1493" s="9">
        <f>(((K1493/60)/60)/24)+DATE(1970,1,1)</f>
        <v>41852.658310185187</v>
      </c>
      <c r="M1493" t="b">
        <v>0</v>
      </c>
      <c r="N1493">
        <v>43</v>
      </c>
      <c r="O1493" t="b">
        <v>1</v>
      </c>
      <c r="P1493" t="s">
        <v>8271</v>
      </c>
      <c r="Q1493">
        <f>D1493/E1493*100</f>
        <v>99.84399375975039</v>
      </c>
      <c r="R1493">
        <f>E1493/N1493</f>
        <v>74.534883720930239</v>
      </c>
      <c r="S1493" t="str">
        <f>LEFT(P1493,FIND("/",P1493)-1)</f>
        <v>theater</v>
      </c>
      <c r="T1493" t="str">
        <f>RIGHT(P1493,LEN(P1493)-FIND("/",P1493))</f>
        <v>plays</v>
      </c>
    </row>
    <row r="1494" spans="1:20" ht="29.5" hidden="1" x14ac:dyDescent="0.7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 s="9">
        <f>(((I1494/60)/60)/24)+DATE(1970,1,1)</f>
        <v>42709.041666666672</v>
      </c>
      <c r="K1494">
        <v>1479609520</v>
      </c>
      <c r="L1494" s="9">
        <f>(((K1494/60)/60)/24)+DATE(1970,1,1)</f>
        <v>42694.110185185185</v>
      </c>
      <c r="M1494" t="b">
        <v>0</v>
      </c>
      <c r="N1494">
        <v>17</v>
      </c>
      <c r="O1494" t="b">
        <v>1</v>
      </c>
      <c r="P1494" t="s">
        <v>8271</v>
      </c>
      <c r="Q1494">
        <f>D1494/E1494*100</f>
        <v>94.921689606074992</v>
      </c>
      <c r="R1494">
        <f>E1494/N1494</f>
        <v>123.94117647058823</v>
      </c>
      <c r="S1494" t="str">
        <f>LEFT(P1494,FIND("/",P1494)-1)</f>
        <v>theater</v>
      </c>
      <c r="T1494" t="str">
        <f>RIGHT(P1494,LEN(P1494)-FIND("/",P1494))</f>
        <v>plays</v>
      </c>
    </row>
    <row r="1495" spans="1:20" ht="44.25" hidden="1" x14ac:dyDescent="0.7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 s="9">
        <f>(((I1495/60)/60)/24)+DATE(1970,1,1)</f>
        <v>42370.166666666672</v>
      </c>
      <c r="K1495">
        <v>1449171508</v>
      </c>
      <c r="L1495" s="9">
        <f>(((K1495/60)/60)/24)+DATE(1970,1,1)</f>
        <v>42341.818379629629</v>
      </c>
      <c r="M1495" t="b">
        <v>0</v>
      </c>
      <c r="N1495">
        <v>33</v>
      </c>
      <c r="O1495" t="b">
        <v>1</v>
      </c>
      <c r="P1495" t="s">
        <v>8271</v>
      </c>
      <c r="Q1495">
        <f>D1495/E1495*100</f>
        <v>57.208237986270028</v>
      </c>
      <c r="R1495">
        <f>E1495/N1495</f>
        <v>264.84848484848487</v>
      </c>
      <c r="S1495" t="str">
        <f>LEFT(P1495,FIND("/",P1495)-1)</f>
        <v>theater</v>
      </c>
      <c r="T1495" t="str">
        <f>RIGHT(P1495,LEN(P1495)-FIND("/",P1495))</f>
        <v>plays</v>
      </c>
    </row>
    <row r="1496" spans="1:20" ht="59" hidden="1" x14ac:dyDescent="0.7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 s="9">
        <f>(((I1496/60)/60)/24)+DATE(1970,1,1)</f>
        <v>41908.065972222219</v>
      </c>
      <c r="K1496">
        <v>1409275671</v>
      </c>
      <c r="L1496" s="9">
        <f>(((K1496/60)/60)/24)+DATE(1970,1,1)</f>
        <v>41880.061006944445</v>
      </c>
      <c r="M1496" t="b">
        <v>0</v>
      </c>
      <c r="N1496">
        <v>87</v>
      </c>
      <c r="O1496" t="b">
        <v>1</v>
      </c>
      <c r="P1496" t="s">
        <v>8271</v>
      </c>
      <c r="Q1496">
        <f>D1496/E1496*100</f>
        <v>98.039215686274503</v>
      </c>
      <c r="R1496">
        <f>E1496/N1496</f>
        <v>58.620689655172413</v>
      </c>
      <c r="S1496" t="str">
        <f>LEFT(P1496,FIND("/",P1496)-1)</f>
        <v>theater</v>
      </c>
      <c r="T1496" t="str">
        <f>RIGHT(P1496,LEN(P1496)-FIND("/",P1496))</f>
        <v>plays</v>
      </c>
    </row>
    <row r="1497" spans="1:20" ht="44.25" hidden="1" x14ac:dyDescent="0.7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 s="9">
        <f>(((I1497/60)/60)/24)+DATE(1970,1,1)</f>
        <v>41970.125</v>
      </c>
      <c r="K1497">
        <v>1414599886</v>
      </c>
      <c r="L1497" s="9">
        <f>(((K1497/60)/60)/24)+DATE(1970,1,1)</f>
        <v>41941.683865740742</v>
      </c>
      <c r="M1497" t="b">
        <v>0</v>
      </c>
      <c r="N1497">
        <v>113</v>
      </c>
      <c r="O1497" t="b">
        <v>1</v>
      </c>
      <c r="P1497" t="s">
        <v>8271</v>
      </c>
      <c r="Q1497">
        <f>D1497/E1497*100</f>
        <v>99.875156054931338</v>
      </c>
      <c r="R1497">
        <f>E1497/N1497</f>
        <v>70.884955752212392</v>
      </c>
      <c r="S1497" t="str">
        <f>LEFT(P1497,FIND("/",P1497)-1)</f>
        <v>theater</v>
      </c>
      <c r="T1497" t="str">
        <f>RIGHT(P1497,LEN(P1497)-FIND("/",P1497))</f>
        <v>plays</v>
      </c>
    </row>
    <row r="1498" spans="1:20" ht="44.25" hidden="1" x14ac:dyDescent="0.7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 s="9">
        <f>(((I1498/60)/60)/24)+DATE(1970,1,1)</f>
        <v>42442.5</v>
      </c>
      <c r="K1498">
        <v>1456421530</v>
      </c>
      <c r="L1498" s="9">
        <f>(((K1498/60)/60)/24)+DATE(1970,1,1)</f>
        <v>42425.730671296296</v>
      </c>
      <c r="M1498" t="b">
        <v>0</v>
      </c>
      <c r="N1498">
        <v>14</v>
      </c>
      <c r="O1498" t="b">
        <v>1</v>
      </c>
      <c r="P1498" t="s">
        <v>8271</v>
      </c>
      <c r="Q1498">
        <f>D1498/E1498*100</f>
        <v>58.333333333333336</v>
      </c>
      <c r="R1498">
        <f>E1498/N1498</f>
        <v>8.5714285714285712</v>
      </c>
      <c r="S1498" t="str">
        <f>LEFT(P1498,FIND("/",P1498)-1)</f>
        <v>theater</v>
      </c>
      <c r="T1498" t="str">
        <f>RIGHT(P1498,LEN(P1498)-FIND("/",P1498))</f>
        <v>plays</v>
      </c>
    </row>
    <row r="1499" spans="1:20" ht="59" hidden="1" x14ac:dyDescent="0.7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 s="9">
        <f>(((I1499/60)/60)/24)+DATE(1970,1,1)</f>
        <v>42086.093055555553</v>
      </c>
      <c r="K1499">
        <v>1421960934</v>
      </c>
      <c r="L1499" s="9">
        <f>(((K1499/60)/60)/24)+DATE(1970,1,1)</f>
        <v>42026.88118055556</v>
      </c>
      <c r="M1499" t="b">
        <v>0</v>
      </c>
      <c r="N1499">
        <v>30</v>
      </c>
      <c r="O1499" t="b">
        <v>1</v>
      </c>
      <c r="P1499" t="s">
        <v>8271</v>
      </c>
      <c r="Q1499">
        <f>D1499/E1499*100</f>
        <v>88.054006457293809</v>
      </c>
      <c r="R1499">
        <f>E1499/N1499</f>
        <v>113.56666666666666</v>
      </c>
      <c r="S1499" t="str">
        <f>LEFT(P1499,FIND("/",P1499)-1)</f>
        <v>theater</v>
      </c>
      <c r="T1499" t="str">
        <f>RIGHT(P1499,LEN(P1499)-FIND("/",P1499))</f>
        <v>plays</v>
      </c>
    </row>
    <row r="1500" spans="1:20" ht="59" hidden="1" x14ac:dyDescent="0.7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 s="9">
        <f>(((I1500/60)/60)/24)+DATE(1970,1,1)</f>
        <v>41932.249305555553</v>
      </c>
      <c r="K1500">
        <v>1412954547</v>
      </c>
      <c r="L1500" s="9">
        <f>(((K1500/60)/60)/24)+DATE(1970,1,1)</f>
        <v>41922.640590277777</v>
      </c>
      <c r="M1500" t="b">
        <v>0</v>
      </c>
      <c r="N1500">
        <v>16</v>
      </c>
      <c r="O1500" t="b">
        <v>1</v>
      </c>
      <c r="P1500" t="s">
        <v>8271</v>
      </c>
      <c r="Q1500">
        <f>D1500/E1500*100</f>
        <v>77.2399588053553</v>
      </c>
      <c r="R1500">
        <f>E1500/N1500</f>
        <v>60.6875</v>
      </c>
      <c r="S1500" t="str">
        <f>LEFT(P1500,FIND("/",P1500)-1)</f>
        <v>theater</v>
      </c>
      <c r="T1500" t="str">
        <f>RIGHT(P1500,LEN(P1500)-FIND("/",P1500))</f>
        <v>plays</v>
      </c>
    </row>
    <row r="1501" spans="1:20" ht="44.25" hidden="1" x14ac:dyDescent="0.7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 s="9">
        <f>(((I1501/60)/60)/24)+DATE(1970,1,1)</f>
        <v>42010.25</v>
      </c>
      <c r="K1501">
        <v>1419104823</v>
      </c>
      <c r="L1501" s="9">
        <f>(((K1501/60)/60)/24)+DATE(1970,1,1)</f>
        <v>41993.824340277773</v>
      </c>
      <c r="M1501" t="b">
        <v>0</v>
      </c>
      <c r="N1501">
        <v>46</v>
      </c>
      <c r="O1501" t="b">
        <v>1</v>
      </c>
      <c r="P1501" t="s">
        <v>8271</v>
      </c>
      <c r="Q1501">
        <f>D1501/E1501*100</f>
        <v>98.619329388560161</v>
      </c>
      <c r="R1501">
        <f>E1501/N1501</f>
        <v>110.21739130434783</v>
      </c>
      <c r="S1501" t="str">
        <f>LEFT(P1501,FIND("/",P1501)-1)</f>
        <v>theater</v>
      </c>
      <c r="T1501" t="str">
        <f>RIGHT(P1501,LEN(P1501)-FIND("/",P1501))</f>
        <v>plays</v>
      </c>
    </row>
    <row r="1502" spans="1:20" ht="44.25" hidden="1" x14ac:dyDescent="0.7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 s="9">
        <f>(((I1502/60)/60)/24)+DATE(1970,1,1)</f>
        <v>42240.083333333328</v>
      </c>
      <c r="K1502">
        <v>1438639130</v>
      </c>
      <c r="L1502" s="9">
        <f>(((K1502/60)/60)/24)+DATE(1970,1,1)</f>
        <v>42219.915856481486</v>
      </c>
      <c r="M1502" t="b">
        <v>0</v>
      </c>
      <c r="N1502">
        <v>24</v>
      </c>
      <c r="O1502" t="b">
        <v>1</v>
      </c>
      <c r="P1502" t="s">
        <v>8271</v>
      </c>
      <c r="Q1502">
        <f>D1502/E1502*100</f>
        <v>91.603053435114504</v>
      </c>
      <c r="R1502">
        <f>E1502/N1502</f>
        <v>136.45833333333334</v>
      </c>
      <c r="S1502" t="str">
        <f>LEFT(P1502,FIND("/",P1502)-1)</f>
        <v>theater</v>
      </c>
      <c r="T1502" t="str">
        <f>RIGHT(P1502,LEN(P1502)-FIND("/",P1502))</f>
        <v>plays</v>
      </c>
    </row>
    <row r="1503" spans="1:20" ht="59" hidden="1" x14ac:dyDescent="0.7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 s="9">
        <f>(((I1503/60)/60)/24)+DATE(1970,1,1)</f>
        <v>42270.559675925921</v>
      </c>
      <c r="K1503">
        <v>1439126756</v>
      </c>
      <c r="L1503" s="9">
        <f>(((K1503/60)/60)/24)+DATE(1970,1,1)</f>
        <v>42225.559675925921</v>
      </c>
      <c r="M1503" t="b">
        <v>1</v>
      </c>
      <c r="N1503">
        <v>97</v>
      </c>
      <c r="O1503" t="b">
        <v>1</v>
      </c>
      <c r="P1503" t="s">
        <v>8303</v>
      </c>
      <c r="Q1503">
        <f>D1503/E1503*100</f>
        <v>77.564475470234626</v>
      </c>
      <c r="R1503">
        <f>E1503/N1503</f>
        <v>53.164948453608247</v>
      </c>
      <c r="S1503" t="str">
        <f>LEFT(P1503,FIND("/",P1503)-1)</f>
        <v>theater</v>
      </c>
      <c r="T1503" t="str">
        <f>RIGHT(P1503,LEN(P1503)-FIND("/",P1503))</f>
        <v>spaces</v>
      </c>
    </row>
    <row r="1504" spans="1:20" ht="44.25" hidden="1" x14ac:dyDescent="0.7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 s="9">
        <f>(((I1504/60)/60)/24)+DATE(1970,1,1)</f>
        <v>42411.686840277776</v>
      </c>
      <c r="K1504">
        <v>1452616143</v>
      </c>
      <c r="L1504" s="9">
        <f>(((K1504/60)/60)/24)+DATE(1970,1,1)</f>
        <v>42381.686840277776</v>
      </c>
      <c r="M1504" t="b">
        <v>1</v>
      </c>
      <c r="N1504">
        <v>59</v>
      </c>
      <c r="O1504" t="b">
        <v>1</v>
      </c>
      <c r="P1504" t="s">
        <v>8303</v>
      </c>
      <c r="Q1504">
        <f>D1504/E1504*100</f>
        <v>97.981579463060939</v>
      </c>
      <c r="R1504">
        <f>E1504/N1504</f>
        <v>86.491525423728817</v>
      </c>
      <c r="S1504" t="str">
        <f>LEFT(P1504,FIND("/",P1504)-1)</f>
        <v>theater</v>
      </c>
      <c r="T1504" t="str">
        <f>RIGHT(P1504,LEN(P1504)-FIND("/",P1504))</f>
        <v>spaces</v>
      </c>
    </row>
    <row r="1505" spans="1:20" ht="44.25" hidden="1" x14ac:dyDescent="0.7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 s="9">
        <f>(((I1505/60)/60)/24)+DATE(1970,1,1)</f>
        <v>41954.674027777779</v>
      </c>
      <c r="K1505">
        <v>1410534636</v>
      </c>
      <c r="L1505" s="9">
        <f>(((K1505/60)/60)/24)+DATE(1970,1,1)</f>
        <v>41894.632361111115</v>
      </c>
      <c r="M1505" t="b">
        <v>1</v>
      </c>
      <c r="N1505">
        <v>1095</v>
      </c>
      <c r="O1505" t="b">
        <v>1</v>
      </c>
      <c r="P1505" t="s">
        <v>8303</v>
      </c>
      <c r="Q1505">
        <f>D1505/E1505*100</f>
        <v>68.240950088157305</v>
      </c>
      <c r="R1505">
        <f>E1505/N1505</f>
        <v>155.23827397260274</v>
      </c>
      <c r="S1505" t="str">
        <f>LEFT(P1505,FIND("/",P1505)-1)</f>
        <v>theater</v>
      </c>
      <c r="T1505" t="str">
        <f>RIGHT(P1505,LEN(P1505)-FIND("/",P1505))</f>
        <v>spaces</v>
      </c>
    </row>
    <row r="1506" spans="1:20" ht="59" hidden="1" x14ac:dyDescent="0.7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 s="9">
        <f>(((I1506/60)/60)/24)+DATE(1970,1,1)</f>
        <v>42606.278715277775</v>
      </c>
      <c r="K1506">
        <v>1469428881</v>
      </c>
      <c r="L1506" s="9">
        <f>(((K1506/60)/60)/24)+DATE(1970,1,1)</f>
        <v>42576.278715277775</v>
      </c>
      <c r="M1506" t="b">
        <v>1</v>
      </c>
      <c r="N1506">
        <v>218</v>
      </c>
      <c r="O1506" t="b">
        <v>1</v>
      </c>
      <c r="P1506" t="s">
        <v>8303</v>
      </c>
      <c r="Q1506">
        <f>D1506/E1506*100</f>
        <v>99.64923469387756</v>
      </c>
      <c r="R1506">
        <f>E1506/N1506</f>
        <v>115.08256880733946</v>
      </c>
      <c r="S1506" t="str">
        <f>LEFT(P1506,FIND("/",P1506)-1)</f>
        <v>theater</v>
      </c>
      <c r="T1506" t="str">
        <f>RIGHT(P1506,LEN(P1506)-FIND("/",P1506))</f>
        <v>spaces</v>
      </c>
    </row>
    <row r="1507" spans="1:20" ht="59" hidden="1" x14ac:dyDescent="0.7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 s="9">
        <f>(((I1507/60)/60)/24)+DATE(1970,1,1)</f>
        <v>42674.166666666672</v>
      </c>
      <c r="K1507">
        <v>1476228128</v>
      </c>
      <c r="L1507" s="9">
        <f>(((K1507/60)/60)/24)+DATE(1970,1,1)</f>
        <v>42654.973703703698</v>
      </c>
      <c r="M1507" t="b">
        <v>0</v>
      </c>
      <c r="N1507">
        <v>111</v>
      </c>
      <c r="O1507" t="b">
        <v>1</v>
      </c>
      <c r="P1507" t="s">
        <v>8303</v>
      </c>
      <c r="Q1507">
        <f>D1507/E1507*100</f>
        <v>82.203041512535975</v>
      </c>
      <c r="R1507">
        <f>E1507/N1507</f>
        <v>109.5945945945946</v>
      </c>
      <c r="S1507" t="str">
        <f>LEFT(P1507,FIND("/",P1507)-1)</f>
        <v>theater</v>
      </c>
      <c r="T1507" t="str">
        <f>RIGHT(P1507,LEN(P1507)-FIND("/",P1507))</f>
        <v>spaces</v>
      </c>
    </row>
    <row r="1508" spans="1:20" ht="44.25" hidden="1" x14ac:dyDescent="0.7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 s="9">
        <f>(((I1508/60)/60)/24)+DATE(1970,1,1)</f>
        <v>42491.458402777775</v>
      </c>
      <c r="K1508">
        <v>1456920006</v>
      </c>
      <c r="L1508" s="9">
        <f>(((K1508/60)/60)/24)+DATE(1970,1,1)</f>
        <v>42431.500069444446</v>
      </c>
      <c r="M1508" t="b">
        <v>0</v>
      </c>
      <c r="N1508">
        <v>56</v>
      </c>
      <c r="O1508" t="b">
        <v>1</v>
      </c>
      <c r="P1508" t="s">
        <v>8303</v>
      </c>
      <c r="Q1508">
        <f>D1508/E1508*100</f>
        <v>94.786729857819907</v>
      </c>
      <c r="R1508">
        <f>E1508/N1508</f>
        <v>45.214285714285715</v>
      </c>
      <c r="S1508" t="str">
        <f>LEFT(P1508,FIND("/",P1508)-1)</f>
        <v>theater</v>
      </c>
      <c r="T1508" t="str">
        <f>RIGHT(P1508,LEN(P1508)-FIND("/",P1508))</f>
        <v>spaces</v>
      </c>
    </row>
    <row r="1509" spans="1:20" ht="59" hidden="1" x14ac:dyDescent="0.7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 s="9">
        <f>(((I1509/60)/60)/24)+DATE(1970,1,1)</f>
        <v>42656</v>
      </c>
      <c r="K1509">
        <v>1473837751</v>
      </c>
      <c r="L1509" s="9">
        <f>(((K1509/60)/60)/24)+DATE(1970,1,1)</f>
        <v>42627.307303240741</v>
      </c>
      <c r="M1509" t="b">
        <v>0</v>
      </c>
      <c r="N1509">
        <v>265</v>
      </c>
      <c r="O1509" t="b">
        <v>1</v>
      </c>
      <c r="P1509" t="s">
        <v>8303</v>
      </c>
      <c r="Q1509">
        <f>D1509/E1509*100</f>
        <v>90.579053774972635</v>
      </c>
      <c r="R1509">
        <f>E1509/N1509</f>
        <v>104.15169811320754</v>
      </c>
      <c r="S1509" t="str">
        <f>LEFT(P1509,FIND("/",P1509)-1)</f>
        <v>theater</v>
      </c>
      <c r="T1509" t="str">
        <f>RIGHT(P1509,LEN(P1509)-FIND("/",P1509))</f>
        <v>spaces</v>
      </c>
    </row>
    <row r="1510" spans="1:20" ht="44.25" hidden="1" x14ac:dyDescent="0.7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 s="9">
        <f>(((I1510/60)/60)/24)+DATE(1970,1,1)</f>
        <v>42541.362048611118</v>
      </c>
      <c r="K1510">
        <v>1463820081</v>
      </c>
      <c r="L1510" s="9">
        <f>(((K1510/60)/60)/24)+DATE(1970,1,1)</f>
        <v>42511.362048611118</v>
      </c>
      <c r="M1510" t="b">
        <v>0</v>
      </c>
      <c r="N1510">
        <v>28</v>
      </c>
      <c r="O1510" t="b">
        <v>1</v>
      </c>
      <c r="P1510" t="s">
        <v>8303</v>
      </c>
      <c r="Q1510">
        <f>D1510/E1510*100</f>
        <v>100</v>
      </c>
      <c r="R1510">
        <f>E1510/N1510</f>
        <v>35.714285714285715</v>
      </c>
      <c r="S1510" t="str">
        <f>LEFT(P1510,FIND("/",P1510)-1)</f>
        <v>theater</v>
      </c>
      <c r="T1510" t="str">
        <f>RIGHT(P1510,LEN(P1510)-FIND("/",P1510))</f>
        <v>spaces</v>
      </c>
    </row>
    <row r="1511" spans="1:20" hidden="1" x14ac:dyDescent="0.7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 s="9">
        <f>(((I1511/60)/60)/24)+DATE(1970,1,1)</f>
        <v>42359.207638888889</v>
      </c>
      <c r="K1511">
        <v>1448756962</v>
      </c>
      <c r="L1511" s="9">
        <f>(((K1511/60)/60)/24)+DATE(1970,1,1)</f>
        <v>42337.02039351852</v>
      </c>
      <c r="M1511" t="b">
        <v>0</v>
      </c>
      <c r="N1511">
        <v>364</v>
      </c>
      <c r="O1511" t="b">
        <v>1</v>
      </c>
      <c r="P1511" t="s">
        <v>8303</v>
      </c>
      <c r="Q1511">
        <f>D1511/E1511*100</f>
        <v>56.645990879995466</v>
      </c>
      <c r="R1511">
        <f>E1511/N1511</f>
        <v>96.997252747252745</v>
      </c>
      <c r="S1511" t="str">
        <f>LEFT(P1511,FIND("/",P1511)-1)</f>
        <v>theater</v>
      </c>
      <c r="T1511" t="str">
        <f>RIGHT(P1511,LEN(P1511)-FIND("/",P1511))</f>
        <v>spaces</v>
      </c>
    </row>
    <row r="1512" spans="1:20" ht="44.25" hidden="1" x14ac:dyDescent="0.7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 s="9">
        <f>(((I1512/60)/60)/24)+DATE(1970,1,1)</f>
        <v>42376.57430555555</v>
      </c>
      <c r="K1512">
        <v>1449150420</v>
      </c>
      <c r="L1512" s="9">
        <f>(((K1512/60)/60)/24)+DATE(1970,1,1)</f>
        <v>42341.57430555555</v>
      </c>
      <c r="M1512" t="b">
        <v>0</v>
      </c>
      <c r="N1512">
        <v>27</v>
      </c>
      <c r="O1512" t="b">
        <v>1</v>
      </c>
      <c r="P1512" t="s">
        <v>8303</v>
      </c>
      <c r="Q1512">
        <f>D1512/E1512*100</f>
        <v>100</v>
      </c>
      <c r="R1512">
        <f>E1512/N1512</f>
        <v>370.37037037037038</v>
      </c>
      <c r="S1512" t="str">
        <f>LEFT(P1512,FIND("/",P1512)-1)</f>
        <v>theater</v>
      </c>
      <c r="T1512" t="str">
        <f>RIGHT(P1512,LEN(P1512)-FIND("/",P1512))</f>
        <v>spaces</v>
      </c>
    </row>
    <row r="1513" spans="1:20" ht="44.25" hidden="1" x14ac:dyDescent="0.7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 s="9">
        <f>(((I1513/60)/60)/24)+DATE(1970,1,1)</f>
        <v>42762.837152777778</v>
      </c>
      <c r="K1513">
        <v>1483646730</v>
      </c>
      <c r="L1513" s="9">
        <f>(((K1513/60)/60)/24)+DATE(1970,1,1)</f>
        <v>42740.837152777778</v>
      </c>
      <c r="M1513" t="b">
        <v>0</v>
      </c>
      <c r="N1513">
        <v>93</v>
      </c>
      <c r="O1513" t="b">
        <v>1</v>
      </c>
      <c r="P1513" t="s">
        <v>8303</v>
      </c>
      <c r="Q1513">
        <f>D1513/E1513*100</f>
        <v>96.81093394077449</v>
      </c>
      <c r="R1513">
        <f>E1513/N1513</f>
        <v>94.408602150537632</v>
      </c>
      <c r="S1513" t="str">
        <f>LEFT(P1513,FIND("/",P1513)-1)</f>
        <v>theater</v>
      </c>
      <c r="T1513" t="str">
        <f>RIGHT(P1513,LEN(P1513)-FIND("/",P1513))</f>
        <v>spaces</v>
      </c>
    </row>
    <row r="1514" spans="1:20" ht="44.25" hidden="1" x14ac:dyDescent="0.7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 s="9">
        <f>(((I1514/60)/60)/24)+DATE(1970,1,1)</f>
        <v>42652.767476851848</v>
      </c>
      <c r="K1514">
        <v>1473445510</v>
      </c>
      <c r="L1514" s="9">
        <f>(((K1514/60)/60)/24)+DATE(1970,1,1)</f>
        <v>42622.767476851848</v>
      </c>
      <c r="M1514" t="b">
        <v>0</v>
      </c>
      <c r="N1514">
        <v>64</v>
      </c>
      <c r="O1514" t="b">
        <v>1</v>
      </c>
      <c r="P1514" t="s">
        <v>8303</v>
      </c>
      <c r="Q1514">
        <f>D1514/E1514*100</f>
        <v>95.693779904306226</v>
      </c>
      <c r="R1514">
        <f>E1514/N1514</f>
        <v>48.984375</v>
      </c>
      <c r="S1514" t="str">
        <f>LEFT(P1514,FIND("/",P1514)-1)</f>
        <v>theater</v>
      </c>
      <c r="T1514" t="str">
        <f>RIGHT(P1514,LEN(P1514)-FIND("/",P1514))</f>
        <v>spaces</v>
      </c>
    </row>
    <row r="1515" spans="1:20" hidden="1" x14ac:dyDescent="0.7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 s="9">
        <f>(((I1515/60)/60)/24)+DATE(1970,1,1)</f>
        <v>42420.838738425926</v>
      </c>
      <c r="K1515">
        <v>1453406867</v>
      </c>
      <c r="L1515" s="9">
        <f>(((K1515/60)/60)/24)+DATE(1970,1,1)</f>
        <v>42390.838738425926</v>
      </c>
      <c r="M1515" t="b">
        <v>0</v>
      </c>
      <c r="N1515">
        <v>22</v>
      </c>
      <c r="O1515" t="b">
        <v>1</v>
      </c>
      <c r="P1515" t="s">
        <v>8303</v>
      </c>
      <c r="Q1515">
        <f>D1515/E1515*100</f>
        <v>99.700897308075781</v>
      </c>
      <c r="R1515">
        <f>E1515/N1515</f>
        <v>45.590909090909093</v>
      </c>
      <c r="S1515" t="str">
        <f>LEFT(P1515,FIND("/",P1515)-1)</f>
        <v>theater</v>
      </c>
      <c r="T1515" t="str">
        <f>RIGHT(P1515,LEN(P1515)-FIND("/",P1515))</f>
        <v>spaces</v>
      </c>
    </row>
    <row r="1516" spans="1:20" ht="44.25" hidden="1" x14ac:dyDescent="0.7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 s="9">
        <f>(((I1516/60)/60)/24)+DATE(1970,1,1)</f>
        <v>41915.478842592594</v>
      </c>
      <c r="K1516">
        <v>1409743772</v>
      </c>
      <c r="L1516" s="9">
        <f>(((K1516/60)/60)/24)+DATE(1970,1,1)</f>
        <v>41885.478842592594</v>
      </c>
      <c r="M1516" t="b">
        <v>0</v>
      </c>
      <c r="N1516">
        <v>59</v>
      </c>
      <c r="O1516" t="b">
        <v>1</v>
      </c>
      <c r="P1516" t="s">
        <v>8303</v>
      </c>
      <c r="Q1516">
        <f>D1516/E1516*100</f>
        <v>21.846144883632867</v>
      </c>
      <c r="R1516">
        <f>E1516/N1516</f>
        <v>23.275254237288134</v>
      </c>
      <c r="S1516" t="str">
        <f>LEFT(P1516,FIND("/",P1516)-1)</f>
        <v>theater</v>
      </c>
      <c r="T1516" t="str">
        <f>RIGHT(P1516,LEN(P1516)-FIND("/",P1516))</f>
        <v>spaces</v>
      </c>
    </row>
    <row r="1517" spans="1:20" ht="44.25" hidden="1" x14ac:dyDescent="0.7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 s="9">
        <f>(((I1517/60)/60)/24)+DATE(1970,1,1)</f>
        <v>42754.665173611109</v>
      </c>
      <c r="K1517">
        <v>1482249471</v>
      </c>
      <c r="L1517" s="9">
        <f>(((K1517/60)/60)/24)+DATE(1970,1,1)</f>
        <v>42724.665173611109</v>
      </c>
      <c r="M1517" t="b">
        <v>0</v>
      </c>
      <c r="N1517">
        <v>249</v>
      </c>
      <c r="O1517" t="b">
        <v>1</v>
      </c>
      <c r="P1517" t="s">
        <v>8303</v>
      </c>
      <c r="Q1517">
        <f>D1517/E1517*100</f>
        <v>95.274390243902445</v>
      </c>
      <c r="R1517">
        <f>E1517/N1517</f>
        <v>63.2289156626506</v>
      </c>
      <c r="S1517" t="str">
        <f>LEFT(P1517,FIND("/",P1517)-1)</f>
        <v>theater</v>
      </c>
      <c r="T1517" t="str">
        <f>RIGHT(P1517,LEN(P1517)-FIND("/",P1517))</f>
        <v>spaces</v>
      </c>
    </row>
    <row r="1518" spans="1:20" ht="29.5" hidden="1" x14ac:dyDescent="0.7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 s="9">
        <f>(((I1518/60)/60)/24)+DATE(1970,1,1)</f>
        <v>42150.912500000006</v>
      </c>
      <c r="K1518">
        <v>1427493240</v>
      </c>
      <c r="L1518" s="9">
        <f>(((K1518/60)/60)/24)+DATE(1970,1,1)</f>
        <v>42090.912500000006</v>
      </c>
      <c r="M1518" t="b">
        <v>0</v>
      </c>
      <c r="N1518">
        <v>392</v>
      </c>
      <c r="O1518" t="b">
        <v>1</v>
      </c>
      <c r="P1518" t="s">
        <v>8303</v>
      </c>
      <c r="Q1518">
        <f>D1518/E1518*100</f>
        <v>58.158856763044199</v>
      </c>
      <c r="R1518">
        <f>E1518/N1518</f>
        <v>153.5204081632653</v>
      </c>
      <c r="S1518" t="str">
        <f>LEFT(P1518,FIND("/",P1518)-1)</f>
        <v>theater</v>
      </c>
      <c r="T1518" t="str">
        <f>RIGHT(P1518,LEN(P1518)-FIND("/",P1518))</f>
        <v>spaces</v>
      </c>
    </row>
    <row r="1519" spans="1:20" ht="44.25" hidden="1" x14ac:dyDescent="0.7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 s="9">
        <f>(((I1519/60)/60)/24)+DATE(1970,1,1)</f>
        <v>42793.207638888889</v>
      </c>
      <c r="K1519">
        <v>1486661793</v>
      </c>
      <c r="L1519" s="9">
        <f>(((K1519/60)/60)/24)+DATE(1970,1,1)</f>
        <v>42775.733715277776</v>
      </c>
      <c r="M1519" t="b">
        <v>0</v>
      </c>
      <c r="N1519">
        <v>115</v>
      </c>
      <c r="O1519" t="b">
        <v>1</v>
      </c>
      <c r="P1519" t="s">
        <v>8303</v>
      </c>
      <c r="Q1519">
        <f>D1519/E1519*100</f>
        <v>96.404126096596926</v>
      </c>
      <c r="R1519">
        <f>E1519/N1519</f>
        <v>90.2</v>
      </c>
      <c r="S1519" t="str">
        <f>LEFT(P1519,FIND("/",P1519)-1)</f>
        <v>theater</v>
      </c>
      <c r="T1519" t="str">
        <f>RIGHT(P1519,LEN(P1519)-FIND("/",P1519))</f>
        <v>spaces</v>
      </c>
    </row>
    <row r="1520" spans="1:20" ht="44.25" hidden="1" x14ac:dyDescent="0.7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 s="9">
        <f>(((I1520/60)/60)/24)+DATE(1970,1,1)</f>
        <v>41806.184027777781</v>
      </c>
      <c r="K1520">
        <v>1400474329</v>
      </c>
      <c r="L1520" s="9">
        <f>(((K1520/60)/60)/24)+DATE(1970,1,1)</f>
        <v>41778.193622685183</v>
      </c>
      <c r="M1520" t="b">
        <v>0</v>
      </c>
      <c r="N1520">
        <v>433</v>
      </c>
      <c r="O1520" t="b">
        <v>1</v>
      </c>
      <c r="P1520" t="s">
        <v>8303</v>
      </c>
      <c r="Q1520">
        <f>D1520/E1520*100</f>
        <v>97.060051053586847</v>
      </c>
      <c r="R1520">
        <f>E1520/N1520</f>
        <v>118.97113163972287</v>
      </c>
      <c r="S1520" t="str">
        <f>LEFT(P1520,FIND("/",P1520)-1)</f>
        <v>theater</v>
      </c>
      <c r="T1520" t="str">
        <f>RIGHT(P1520,LEN(P1520)-FIND("/",P1520))</f>
        <v>spaces</v>
      </c>
    </row>
    <row r="1521" spans="1:20" ht="44.25" hidden="1" x14ac:dyDescent="0.7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 s="9">
        <f>(((I1521/60)/60)/24)+DATE(1970,1,1)</f>
        <v>42795.083333333328</v>
      </c>
      <c r="K1521">
        <v>1487094360</v>
      </c>
      <c r="L1521" s="9">
        <f>(((K1521/60)/60)/24)+DATE(1970,1,1)</f>
        <v>42780.740277777775</v>
      </c>
      <c r="M1521" t="b">
        <v>0</v>
      </c>
      <c r="N1521">
        <v>20</v>
      </c>
      <c r="O1521" t="b">
        <v>1</v>
      </c>
      <c r="P1521" t="s">
        <v>8303</v>
      </c>
      <c r="Q1521">
        <f>D1521/E1521*100</f>
        <v>84.112149532710276</v>
      </c>
      <c r="R1521">
        <f>E1521/N1521</f>
        <v>80.25</v>
      </c>
      <c r="S1521" t="str">
        <f>LEFT(P1521,FIND("/",P1521)-1)</f>
        <v>theater</v>
      </c>
      <c r="T1521" t="str">
        <f>RIGHT(P1521,LEN(P1521)-FIND("/",P1521))</f>
        <v>spaces</v>
      </c>
    </row>
    <row r="1522" spans="1:20" ht="44.25" hidden="1" x14ac:dyDescent="0.7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 s="9">
        <f>(((I1522/60)/60)/24)+DATE(1970,1,1)</f>
        <v>42766.75</v>
      </c>
      <c r="K1522">
        <v>1484682670</v>
      </c>
      <c r="L1522" s="9">
        <f>(((K1522/60)/60)/24)+DATE(1970,1,1)</f>
        <v>42752.827199074076</v>
      </c>
      <c r="M1522" t="b">
        <v>0</v>
      </c>
      <c r="N1522">
        <v>8</v>
      </c>
      <c r="O1522" t="b">
        <v>1</v>
      </c>
      <c r="P1522" t="s">
        <v>8303</v>
      </c>
      <c r="Q1522">
        <f>D1522/E1522*100</f>
        <v>100</v>
      </c>
      <c r="R1522">
        <f>E1522/N1522</f>
        <v>62.5</v>
      </c>
      <c r="S1522" t="str">
        <f>LEFT(P1522,FIND("/",P1522)-1)</f>
        <v>theater</v>
      </c>
      <c r="T1522" t="str">
        <f>RIGHT(P1522,LEN(P1522)-FIND("/",P1522))</f>
        <v>spaces</v>
      </c>
    </row>
    <row r="1523" spans="1:20" ht="44.25" hidden="1" x14ac:dyDescent="0.7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 s="9">
        <f>(((I1523/60)/60)/24)+DATE(1970,1,1)</f>
        <v>42564.895625000005</v>
      </c>
      <c r="K1523">
        <v>1465853382</v>
      </c>
      <c r="L1523" s="9">
        <f>(((K1523/60)/60)/24)+DATE(1970,1,1)</f>
        <v>42534.895625000005</v>
      </c>
      <c r="M1523" t="b">
        <v>0</v>
      </c>
      <c r="N1523">
        <v>175</v>
      </c>
      <c r="O1523" t="b">
        <v>1</v>
      </c>
      <c r="P1523" t="s">
        <v>8303</v>
      </c>
      <c r="Q1523">
        <f>D1523/E1523*100</f>
        <v>31.377481894009879</v>
      </c>
      <c r="R1523">
        <f>E1523/N1523</f>
        <v>131.37719999999999</v>
      </c>
      <c r="S1523" t="str">
        <f>LEFT(P1523,FIND("/",P1523)-1)</f>
        <v>theater</v>
      </c>
      <c r="T1523" t="str">
        <f>RIGHT(P1523,LEN(P1523)-FIND("/",P1523))</f>
        <v>spaces</v>
      </c>
    </row>
    <row r="1524" spans="1:20" ht="29.5" hidden="1" x14ac:dyDescent="0.7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 s="9">
        <f>(((I1524/60)/60)/24)+DATE(1970,1,1)</f>
        <v>41269.83625</v>
      </c>
      <c r="K1524">
        <v>1353960252</v>
      </c>
      <c r="L1524" s="9">
        <f>(((K1524/60)/60)/24)+DATE(1970,1,1)</f>
        <v>41239.83625</v>
      </c>
      <c r="M1524" t="b">
        <v>0</v>
      </c>
      <c r="N1524">
        <v>104</v>
      </c>
      <c r="O1524" t="b">
        <v>1</v>
      </c>
      <c r="P1524" t="s">
        <v>8303</v>
      </c>
      <c r="Q1524">
        <f>D1524/E1524*100</f>
        <v>92.160680830446722</v>
      </c>
      <c r="R1524">
        <f>E1524/N1524</f>
        <v>73.032980769230775</v>
      </c>
      <c r="S1524" t="str">
        <f>LEFT(P1524,FIND("/",P1524)-1)</f>
        <v>theater</v>
      </c>
      <c r="T1524" t="str">
        <f>RIGHT(P1524,LEN(P1524)-FIND("/",P1524))</f>
        <v>spaces</v>
      </c>
    </row>
    <row r="1525" spans="1:20" ht="44.25" hidden="1" x14ac:dyDescent="0.7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 s="9">
        <f>(((I1525/60)/60)/24)+DATE(1970,1,1)</f>
        <v>42430.249305555553</v>
      </c>
      <c r="K1525">
        <v>1454098976</v>
      </c>
      <c r="L1525" s="9">
        <f>(((K1525/60)/60)/24)+DATE(1970,1,1)</f>
        <v>42398.849259259259</v>
      </c>
      <c r="M1525" t="b">
        <v>0</v>
      </c>
      <c r="N1525">
        <v>17</v>
      </c>
      <c r="O1525" t="b">
        <v>1</v>
      </c>
      <c r="P1525" t="s">
        <v>8303</v>
      </c>
      <c r="Q1525">
        <f>D1525/E1525*100</f>
        <v>98.846787479406913</v>
      </c>
      <c r="R1525">
        <f>E1525/N1525</f>
        <v>178.52941176470588</v>
      </c>
      <c r="S1525" t="str">
        <f>LEFT(P1525,FIND("/",P1525)-1)</f>
        <v>theater</v>
      </c>
      <c r="T1525" t="str">
        <f>RIGHT(P1525,LEN(P1525)-FIND("/",P1525))</f>
        <v>spaces</v>
      </c>
    </row>
    <row r="1526" spans="1:20" ht="59" hidden="1" x14ac:dyDescent="0.7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 s="9">
        <f>(((I1526/60)/60)/24)+DATE(1970,1,1)</f>
        <v>41958.922731481478</v>
      </c>
      <c r="K1526">
        <v>1413493724</v>
      </c>
      <c r="L1526" s="9">
        <f>(((K1526/60)/60)/24)+DATE(1970,1,1)</f>
        <v>41928.881064814814</v>
      </c>
      <c r="M1526" t="b">
        <v>0</v>
      </c>
      <c r="N1526">
        <v>277</v>
      </c>
      <c r="O1526" t="b">
        <v>1</v>
      </c>
      <c r="P1526" t="s">
        <v>8303</v>
      </c>
      <c r="Q1526">
        <f>D1526/E1526*100</f>
        <v>88.640694943048345</v>
      </c>
      <c r="R1526">
        <f>E1526/N1526</f>
        <v>162.90974729241879</v>
      </c>
      <c r="S1526" t="str">
        <f>LEFT(P1526,FIND("/",P1526)-1)</f>
        <v>theater</v>
      </c>
      <c r="T1526" t="str">
        <f>RIGHT(P1526,LEN(P1526)-FIND("/",P1526))</f>
        <v>spaces</v>
      </c>
    </row>
    <row r="1527" spans="1:20" ht="59" hidden="1" x14ac:dyDescent="0.7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 s="9">
        <f>(((I1527/60)/60)/24)+DATE(1970,1,1)</f>
        <v>41918.674826388888</v>
      </c>
      <c r="K1527">
        <v>1410019905</v>
      </c>
      <c r="L1527" s="9">
        <f>(((K1527/60)/60)/24)+DATE(1970,1,1)</f>
        <v>41888.674826388888</v>
      </c>
      <c r="M1527" t="b">
        <v>0</v>
      </c>
      <c r="N1527">
        <v>118</v>
      </c>
      <c r="O1527" t="b">
        <v>1</v>
      </c>
      <c r="P1527" t="s">
        <v>8303</v>
      </c>
      <c r="Q1527">
        <f>D1527/E1527*100</f>
        <v>82.990150791538127</v>
      </c>
      <c r="R1527">
        <f>E1527/N1527</f>
        <v>108.24237288135593</v>
      </c>
      <c r="S1527" t="str">
        <f>LEFT(P1527,FIND("/",P1527)-1)</f>
        <v>theater</v>
      </c>
      <c r="T1527" t="str">
        <f>RIGHT(P1527,LEN(P1527)-FIND("/",P1527))</f>
        <v>spaces</v>
      </c>
    </row>
    <row r="1528" spans="1:20" ht="29.5" hidden="1" x14ac:dyDescent="0.7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 s="9">
        <f>(((I1528/60)/60)/24)+DATE(1970,1,1)</f>
        <v>41987.756840277783</v>
      </c>
      <c r="K1528">
        <v>1415988591</v>
      </c>
      <c r="L1528" s="9">
        <f>(((K1528/60)/60)/24)+DATE(1970,1,1)</f>
        <v>41957.756840277783</v>
      </c>
      <c r="M1528" t="b">
        <v>0</v>
      </c>
      <c r="N1528">
        <v>97</v>
      </c>
      <c r="O1528" t="b">
        <v>1</v>
      </c>
      <c r="P1528" t="s">
        <v>8303</v>
      </c>
      <c r="Q1528">
        <f>D1528/E1528*100</f>
        <v>92.807424593967511</v>
      </c>
      <c r="R1528">
        <f>E1528/N1528</f>
        <v>88.865979381443296</v>
      </c>
      <c r="S1528" t="str">
        <f>LEFT(P1528,FIND("/",P1528)-1)</f>
        <v>theater</v>
      </c>
      <c r="T1528" t="str">
        <f>RIGHT(P1528,LEN(P1528)-FIND("/",P1528))</f>
        <v>spaces</v>
      </c>
    </row>
    <row r="1529" spans="1:20" ht="29.5" hidden="1" x14ac:dyDescent="0.7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 s="9">
        <f>(((I1529/60)/60)/24)+DATE(1970,1,1)</f>
        <v>42119.216238425928</v>
      </c>
      <c r="K1529">
        <v>1428124283</v>
      </c>
      <c r="L1529" s="9">
        <f>(((K1529/60)/60)/24)+DATE(1970,1,1)</f>
        <v>42098.216238425928</v>
      </c>
      <c r="M1529" t="b">
        <v>0</v>
      </c>
      <c r="N1529">
        <v>20</v>
      </c>
      <c r="O1529" t="b">
        <v>1</v>
      </c>
      <c r="P1529" t="s">
        <v>8303</v>
      </c>
      <c r="Q1529">
        <f>D1529/E1529*100</f>
        <v>55.555555555555557</v>
      </c>
      <c r="R1529">
        <f>E1529/N1529</f>
        <v>54</v>
      </c>
      <c r="S1529" t="str">
        <f>LEFT(P1529,FIND("/",P1529)-1)</f>
        <v>theater</v>
      </c>
      <c r="T1529" t="str">
        <f>RIGHT(P1529,LEN(P1529)-FIND("/",P1529))</f>
        <v>spaces</v>
      </c>
    </row>
    <row r="1530" spans="1:20" ht="44.25" hidden="1" x14ac:dyDescent="0.7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 s="9">
        <f>(((I1530/60)/60)/24)+DATE(1970,1,1)</f>
        <v>42390.212025462963</v>
      </c>
      <c r="K1530">
        <v>1450760719</v>
      </c>
      <c r="L1530" s="9">
        <f>(((K1530/60)/60)/24)+DATE(1970,1,1)</f>
        <v>42360.212025462963</v>
      </c>
      <c r="M1530" t="b">
        <v>0</v>
      </c>
      <c r="N1530">
        <v>26</v>
      </c>
      <c r="O1530" t="b">
        <v>1</v>
      </c>
      <c r="P1530" t="s">
        <v>8303</v>
      </c>
      <c r="Q1530">
        <f>D1530/E1530*100</f>
        <v>98.846787479406913</v>
      </c>
      <c r="R1530">
        <f>E1530/N1530</f>
        <v>116.73076923076923</v>
      </c>
      <c r="S1530" t="str">
        <f>LEFT(P1530,FIND("/",P1530)-1)</f>
        <v>theater</v>
      </c>
      <c r="T1530" t="str">
        <f>RIGHT(P1530,LEN(P1530)-FIND("/",P1530))</f>
        <v>spaces</v>
      </c>
    </row>
    <row r="1531" spans="1:20" ht="44.25" hidden="1" x14ac:dyDescent="0.7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 s="9">
        <f>(((I1531/60)/60)/24)+DATE(1970,1,1)</f>
        <v>41969.611574074079</v>
      </c>
      <c r="K1531">
        <v>1414417240</v>
      </c>
      <c r="L1531" s="9">
        <f>(((K1531/60)/60)/24)+DATE(1970,1,1)</f>
        <v>41939.569907407407</v>
      </c>
      <c r="M1531" t="b">
        <v>0</v>
      </c>
      <c r="N1531">
        <v>128</v>
      </c>
      <c r="O1531" t="b">
        <v>1</v>
      </c>
      <c r="P1531" t="s">
        <v>8303</v>
      </c>
      <c r="Q1531">
        <f>D1531/E1531*100</f>
        <v>83.503123016800828</v>
      </c>
      <c r="R1531">
        <f>E1531/N1531</f>
        <v>233.8984375</v>
      </c>
      <c r="S1531" t="str">
        <f>LEFT(P1531,FIND("/",P1531)-1)</f>
        <v>theater</v>
      </c>
      <c r="T1531" t="str">
        <f>RIGHT(P1531,LEN(P1531)-FIND("/",P1531))</f>
        <v>spaces</v>
      </c>
    </row>
    <row r="1532" spans="1:20" ht="44.25" hidden="1" x14ac:dyDescent="0.7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 s="9">
        <f>(((I1532/60)/60)/24)+DATE(1970,1,1)</f>
        <v>42056.832395833335</v>
      </c>
      <c r="K1532">
        <v>1419364719</v>
      </c>
      <c r="L1532" s="9">
        <f>(((K1532/60)/60)/24)+DATE(1970,1,1)</f>
        <v>41996.832395833335</v>
      </c>
      <c r="M1532" t="b">
        <v>0</v>
      </c>
      <c r="N1532">
        <v>15</v>
      </c>
      <c r="O1532" t="b">
        <v>1</v>
      </c>
      <c r="P1532" t="s">
        <v>8303</v>
      </c>
      <c r="Q1532">
        <f>D1532/E1532*100</f>
        <v>63.291139240506332</v>
      </c>
      <c r="R1532">
        <f>E1532/N1532</f>
        <v>158</v>
      </c>
      <c r="S1532" t="str">
        <f>LEFT(P1532,FIND("/",P1532)-1)</f>
        <v>theater</v>
      </c>
      <c r="T1532" t="str">
        <f>RIGHT(P1532,LEN(P1532)-FIND("/",P1532))</f>
        <v>spaces</v>
      </c>
    </row>
    <row r="1533" spans="1:20" ht="44.25" hidden="1" x14ac:dyDescent="0.7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 s="9">
        <f>(((I1533/60)/60)/24)+DATE(1970,1,1)</f>
        <v>42361.957638888889</v>
      </c>
      <c r="K1533">
        <v>1448536516</v>
      </c>
      <c r="L1533" s="9">
        <f>(((K1533/60)/60)/24)+DATE(1970,1,1)</f>
        <v>42334.468935185185</v>
      </c>
      <c r="M1533" t="b">
        <v>0</v>
      </c>
      <c r="N1533">
        <v>25</v>
      </c>
      <c r="O1533" t="b">
        <v>1</v>
      </c>
      <c r="P1533" t="s">
        <v>8303</v>
      </c>
      <c r="Q1533">
        <f>D1533/E1533*100</f>
        <v>80.862533692722366</v>
      </c>
      <c r="R1533">
        <f>E1533/N1533</f>
        <v>14.84</v>
      </c>
      <c r="S1533" t="str">
        <f>LEFT(P1533,FIND("/",P1533)-1)</f>
        <v>theater</v>
      </c>
      <c r="T1533" t="str">
        <f>RIGHT(P1533,LEN(P1533)-FIND("/",P1533))</f>
        <v>spaces</v>
      </c>
    </row>
    <row r="1534" spans="1:20" ht="44.25" hidden="1" x14ac:dyDescent="0.7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 s="9">
        <f>(((I1534/60)/60)/24)+DATE(1970,1,1)</f>
        <v>42045.702893518523</v>
      </c>
      <c r="K1534">
        <v>1421772730</v>
      </c>
      <c r="L1534" s="9">
        <f>(((K1534/60)/60)/24)+DATE(1970,1,1)</f>
        <v>42024.702893518523</v>
      </c>
      <c r="M1534" t="b">
        <v>0</v>
      </c>
      <c r="N1534">
        <v>55</v>
      </c>
      <c r="O1534" t="b">
        <v>1</v>
      </c>
      <c r="P1534" t="s">
        <v>8303</v>
      </c>
      <c r="Q1534">
        <f>D1534/E1534*100</f>
        <v>85.378868729989335</v>
      </c>
      <c r="R1534">
        <f>E1534/N1534</f>
        <v>85.181818181818187</v>
      </c>
      <c r="S1534" t="str">
        <f>LEFT(P1534,FIND("/",P1534)-1)</f>
        <v>theater</v>
      </c>
      <c r="T1534" t="str">
        <f>RIGHT(P1534,LEN(P1534)-FIND("/",P1534))</f>
        <v>spaces</v>
      </c>
    </row>
    <row r="1535" spans="1:20" ht="44.25" hidden="1" x14ac:dyDescent="0.7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 s="9">
        <f>(((I1535/60)/60)/24)+DATE(1970,1,1)</f>
        <v>42176.836215277777</v>
      </c>
      <c r="K1535">
        <v>1432325049</v>
      </c>
      <c r="L1535" s="9">
        <f>(((K1535/60)/60)/24)+DATE(1970,1,1)</f>
        <v>42146.836215277777</v>
      </c>
      <c r="M1535" t="b">
        <v>0</v>
      </c>
      <c r="N1535">
        <v>107</v>
      </c>
      <c r="O1535" t="b">
        <v>1</v>
      </c>
      <c r="P1535" t="s">
        <v>8303</v>
      </c>
      <c r="Q1535">
        <f>D1535/E1535*100</f>
        <v>63.71049949031601</v>
      </c>
      <c r="R1535">
        <f>E1535/N1535</f>
        <v>146.69158878504672</v>
      </c>
      <c r="S1535" t="str">
        <f>LEFT(P1535,FIND("/",P1535)-1)</f>
        <v>theater</v>
      </c>
      <c r="T1535" t="str">
        <f>RIGHT(P1535,LEN(P1535)-FIND("/",P1535))</f>
        <v>spaces</v>
      </c>
    </row>
    <row r="1536" spans="1:20" ht="44.25" hidden="1" x14ac:dyDescent="0.7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 s="9">
        <f>(((I1536/60)/60)/24)+DATE(1970,1,1)</f>
        <v>41948.208333333336</v>
      </c>
      <c r="K1536">
        <v>1412737080</v>
      </c>
      <c r="L1536" s="9">
        <f>(((K1536/60)/60)/24)+DATE(1970,1,1)</f>
        <v>41920.123611111114</v>
      </c>
      <c r="M1536" t="b">
        <v>0</v>
      </c>
      <c r="N1536">
        <v>557</v>
      </c>
      <c r="O1536" t="b">
        <v>1</v>
      </c>
      <c r="P1536" t="s">
        <v>8303</v>
      </c>
      <c r="Q1536">
        <f>D1536/E1536*100</f>
        <v>88.414202857547039</v>
      </c>
      <c r="R1536">
        <f>E1536/N1536</f>
        <v>50.764811490125673</v>
      </c>
      <c r="S1536" t="str">
        <f>LEFT(P1536,FIND("/",P1536)-1)</f>
        <v>theater</v>
      </c>
      <c r="T1536" t="str">
        <f>RIGHT(P1536,LEN(P1536)-FIND("/",P1536))</f>
        <v>spaces</v>
      </c>
    </row>
    <row r="1537" spans="1:20" ht="44.25" hidden="1" x14ac:dyDescent="0.7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 s="9">
        <f>(((I1537/60)/60)/24)+DATE(1970,1,1)</f>
        <v>41801.166666666664</v>
      </c>
      <c r="K1537">
        <v>1401125238</v>
      </c>
      <c r="L1537" s="9">
        <f>(((K1537/60)/60)/24)+DATE(1970,1,1)</f>
        <v>41785.72729166667</v>
      </c>
      <c r="M1537" t="b">
        <v>0</v>
      </c>
      <c r="N1537">
        <v>40</v>
      </c>
      <c r="O1537" t="b">
        <v>1</v>
      </c>
      <c r="P1537" t="s">
        <v>8303</v>
      </c>
      <c r="Q1537">
        <f>D1537/E1537*100</f>
        <v>96.921322690992014</v>
      </c>
      <c r="R1537">
        <f>E1537/N1537</f>
        <v>87.7</v>
      </c>
      <c r="S1537" t="str">
        <f>LEFT(P1537,FIND("/",P1537)-1)</f>
        <v>theater</v>
      </c>
      <c r="T1537" t="str">
        <f>RIGHT(P1537,LEN(P1537)-FIND("/",P1537))</f>
        <v>spaces</v>
      </c>
    </row>
    <row r="1538" spans="1:20" ht="59" hidden="1" x14ac:dyDescent="0.7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 s="9">
        <f>(((I1538/60)/60)/24)+DATE(1970,1,1)</f>
        <v>41838.548055555555</v>
      </c>
      <c r="K1538">
        <v>1400504952</v>
      </c>
      <c r="L1538" s="9">
        <f>(((K1538/60)/60)/24)+DATE(1970,1,1)</f>
        <v>41778.548055555555</v>
      </c>
      <c r="M1538" t="b">
        <v>0</v>
      </c>
      <c r="N1538">
        <v>36</v>
      </c>
      <c r="O1538" t="b">
        <v>1</v>
      </c>
      <c r="P1538" t="s">
        <v>8303</v>
      </c>
      <c r="Q1538">
        <f>D1538/E1538*100</f>
        <v>97.454712221967441</v>
      </c>
      <c r="R1538">
        <f>E1538/N1538</f>
        <v>242.27777777777777</v>
      </c>
      <c r="S1538" t="str">
        <f>LEFT(P1538,FIND("/",P1538)-1)</f>
        <v>theater</v>
      </c>
      <c r="T1538" t="str">
        <f>RIGHT(P1538,LEN(P1538)-FIND("/",P1538))</f>
        <v>spaces</v>
      </c>
    </row>
    <row r="1539" spans="1:20" ht="44.25" hidden="1" x14ac:dyDescent="0.7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 s="9">
        <f>(((I1539/60)/60)/24)+DATE(1970,1,1)</f>
        <v>41871.850034722222</v>
      </c>
      <c r="K1539">
        <v>1405974243</v>
      </c>
      <c r="L1539" s="9">
        <f>(((K1539/60)/60)/24)+DATE(1970,1,1)</f>
        <v>41841.850034722222</v>
      </c>
      <c r="M1539" t="b">
        <v>0</v>
      </c>
      <c r="N1539">
        <v>159</v>
      </c>
      <c r="O1539" t="b">
        <v>1</v>
      </c>
      <c r="P1539" t="s">
        <v>8303</v>
      </c>
      <c r="Q1539">
        <f>D1539/E1539*100</f>
        <v>94.481425810607689</v>
      </c>
      <c r="R1539">
        <f>E1539/N1539</f>
        <v>146.44654088050314</v>
      </c>
      <c r="S1539" t="str">
        <f>LEFT(P1539,FIND("/",P1539)-1)</f>
        <v>theater</v>
      </c>
      <c r="T1539" t="str">
        <f>RIGHT(P1539,LEN(P1539)-FIND("/",P1539))</f>
        <v>spaces</v>
      </c>
    </row>
    <row r="1540" spans="1:20" ht="44.25" hidden="1" x14ac:dyDescent="0.7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 s="9">
        <f>(((I1540/60)/60)/24)+DATE(1970,1,1)</f>
        <v>42205.916666666672</v>
      </c>
      <c r="K1540">
        <v>1433747376</v>
      </c>
      <c r="L1540" s="9">
        <f>(((K1540/60)/60)/24)+DATE(1970,1,1)</f>
        <v>42163.29833333334</v>
      </c>
      <c r="M1540" t="b">
        <v>0</v>
      </c>
      <c r="N1540">
        <v>41</v>
      </c>
      <c r="O1540" t="b">
        <v>1</v>
      </c>
      <c r="P1540" t="s">
        <v>8303</v>
      </c>
      <c r="Q1540">
        <f>D1540/E1540*100</f>
        <v>99.290780141843967</v>
      </c>
      <c r="R1540">
        <f>E1540/N1540</f>
        <v>103.17073170731707</v>
      </c>
      <c r="S1540" t="str">
        <f>LEFT(P1540,FIND("/",P1540)-1)</f>
        <v>theater</v>
      </c>
      <c r="T1540" t="str">
        <f>RIGHT(P1540,LEN(P1540)-FIND("/",P1540))</f>
        <v>spaces</v>
      </c>
    </row>
    <row r="1541" spans="1:20" ht="44.25" hidden="1" x14ac:dyDescent="0.7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 s="9">
        <f>(((I1541/60)/60)/24)+DATE(1970,1,1)</f>
        <v>41786.125</v>
      </c>
      <c r="K1541">
        <v>1398801620</v>
      </c>
      <c r="L1541" s="9">
        <f>(((K1541/60)/60)/24)+DATE(1970,1,1)</f>
        <v>41758.833564814813</v>
      </c>
      <c r="M1541" t="b">
        <v>0</v>
      </c>
      <c r="N1541">
        <v>226</v>
      </c>
      <c r="O1541" t="b">
        <v>1</v>
      </c>
      <c r="P1541" t="s">
        <v>8303</v>
      </c>
      <c r="Q1541">
        <f>D1541/E1541*100</f>
        <v>82.48556502612044</v>
      </c>
      <c r="R1541">
        <f>E1541/N1541</f>
        <v>80.464601769911511</v>
      </c>
      <c r="S1541" t="str">
        <f>LEFT(P1541,FIND("/",P1541)-1)</f>
        <v>theater</v>
      </c>
      <c r="T1541" t="str">
        <f>RIGHT(P1541,LEN(P1541)-FIND("/",P1541))</f>
        <v>spaces</v>
      </c>
    </row>
    <row r="1542" spans="1:20" ht="59" hidden="1" x14ac:dyDescent="0.7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 s="9">
        <f>(((I1542/60)/60)/24)+DATE(1970,1,1)</f>
        <v>42230.846446759257</v>
      </c>
      <c r="K1542">
        <v>1434399533</v>
      </c>
      <c r="L1542" s="9">
        <f>(((K1542/60)/60)/24)+DATE(1970,1,1)</f>
        <v>42170.846446759257</v>
      </c>
      <c r="M1542" t="b">
        <v>0</v>
      </c>
      <c r="N1542">
        <v>30</v>
      </c>
      <c r="O1542" t="b">
        <v>1</v>
      </c>
      <c r="P1542" t="s">
        <v>8303</v>
      </c>
      <c r="Q1542">
        <f>D1542/E1542*100</f>
        <v>99.431818181818173</v>
      </c>
      <c r="R1542">
        <f>E1542/N1542</f>
        <v>234.66666666666666</v>
      </c>
      <c r="S1542" t="str">
        <f>LEFT(P1542,FIND("/",P1542)-1)</f>
        <v>theater</v>
      </c>
      <c r="T1542" t="str">
        <f>RIGHT(P1542,LEN(P1542)-FIND("/",P1542))</f>
        <v>spaces</v>
      </c>
    </row>
    <row r="1543" spans="1:20" ht="44.25" hidden="1" x14ac:dyDescent="0.7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 s="9">
        <f>(((I1543/60)/60)/24)+DATE(1970,1,1)</f>
        <v>42696.249305555553</v>
      </c>
      <c r="K1543">
        <v>1476715869</v>
      </c>
      <c r="L1543" s="9">
        <f>(((K1543/60)/60)/24)+DATE(1970,1,1)</f>
        <v>42660.618854166663</v>
      </c>
      <c r="M1543" t="b">
        <v>0</v>
      </c>
      <c r="N1543">
        <v>103</v>
      </c>
      <c r="O1543" t="b">
        <v>1</v>
      </c>
      <c r="P1543" t="s">
        <v>8303</v>
      </c>
      <c r="Q1543">
        <f>D1543/E1543*100</f>
        <v>86.190384983719596</v>
      </c>
      <c r="R1543">
        <f>E1543/N1543</f>
        <v>50.689320388349515</v>
      </c>
      <c r="S1543" t="str">
        <f>LEFT(P1543,FIND("/",P1543)-1)</f>
        <v>theater</v>
      </c>
      <c r="T1543" t="str">
        <f>RIGHT(P1543,LEN(P1543)-FIND("/",P1543))</f>
        <v>spaces</v>
      </c>
    </row>
    <row r="1544" spans="1:20" ht="44.25" hidden="1" x14ac:dyDescent="0.7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 s="9">
        <f>(((I1544/60)/60)/24)+DATE(1970,1,1)</f>
        <v>42609.95380787037</v>
      </c>
      <c r="K1544">
        <v>1468450409</v>
      </c>
      <c r="L1544" s="9">
        <f>(((K1544/60)/60)/24)+DATE(1970,1,1)</f>
        <v>42564.95380787037</v>
      </c>
      <c r="M1544" t="b">
        <v>0</v>
      </c>
      <c r="N1544">
        <v>62</v>
      </c>
      <c r="O1544" t="b">
        <v>1</v>
      </c>
      <c r="P1544" t="s">
        <v>8303</v>
      </c>
      <c r="Q1544">
        <f>D1544/E1544*100</f>
        <v>99.127676447264079</v>
      </c>
      <c r="R1544">
        <f>E1544/N1544</f>
        <v>162.70967741935485</v>
      </c>
      <c r="S1544" t="str">
        <f>LEFT(P1544,FIND("/",P1544)-1)</f>
        <v>theater</v>
      </c>
      <c r="T1544" t="str">
        <f>RIGHT(P1544,LEN(P1544)-FIND("/",P1544))</f>
        <v>spaces</v>
      </c>
    </row>
    <row r="1545" spans="1:20" ht="59" hidden="1" x14ac:dyDescent="0.7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 s="9">
        <f>(((I1545/60)/60)/24)+DATE(1970,1,1)</f>
        <v>42166.675763888896</v>
      </c>
      <c r="K1545">
        <v>1430151186</v>
      </c>
      <c r="L1545" s="9">
        <f>(((K1545/60)/60)/24)+DATE(1970,1,1)</f>
        <v>42121.675763888896</v>
      </c>
      <c r="M1545" t="b">
        <v>0</v>
      </c>
      <c r="N1545">
        <v>6</v>
      </c>
      <c r="O1545" t="b">
        <v>1</v>
      </c>
      <c r="P1545" t="s">
        <v>8303</v>
      </c>
      <c r="Q1545">
        <f>D1545/E1545*100</f>
        <v>97.087378640776706</v>
      </c>
      <c r="R1545">
        <f>E1545/N1545</f>
        <v>120.16666666666667</v>
      </c>
      <c r="S1545" t="str">
        <f>LEFT(P1545,FIND("/",P1545)-1)</f>
        <v>theater</v>
      </c>
      <c r="T1545" t="str">
        <f>RIGHT(P1545,LEN(P1545)-FIND("/",P1545))</f>
        <v>spaces</v>
      </c>
    </row>
    <row r="1546" spans="1:20" ht="44.25" hidden="1" x14ac:dyDescent="0.7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 s="9">
        <f>(((I1546/60)/60)/24)+DATE(1970,1,1)</f>
        <v>41188.993923611109</v>
      </c>
      <c r="K1546">
        <v>1346975475</v>
      </c>
      <c r="L1546" s="9">
        <f>(((K1546/60)/60)/24)+DATE(1970,1,1)</f>
        <v>41158.993923611109</v>
      </c>
      <c r="M1546" t="b">
        <v>0</v>
      </c>
      <c r="N1546">
        <v>182</v>
      </c>
      <c r="O1546" t="b">
        <v>1</v>
      </c>
      <c r="P1546" t="s">
        <v>8303</v>
      </c>
      <c r="Q1546">
        <f>D1546/E1546*100</f>
        <v>40.581121662202747</v>
      </c>
      <c r="R1546">
        <f>E1546/N1546</f>
        <v>67.697802197802204</v>
      </c>
      <c r="S1546" t="str">
        <f>LEFT(P1546,FIND("/",P1546)-1)</f>
        <v>theater</v>
      </c>
      <c r="T1546" t="str">
        <f>RIGHT(P1546,LEN(P1546)-FIND("/",P1546))</f>
        <v>spaces</v>
      </c>
    </row>
    <row r="1547" spans="1:20" ht="44.25" hidden="1" x14ac:dyDescent="0.7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 s="9">
        <f>(((I1547/60)/60)/24)+DATE(1970,1,1)</f>
        <v>41789.666666666664</v>
      </c>
      <c r="K1547">
        <v>1399032813</v>
      </c>
      <c r="L1547" s="9">
        <f>(((K1547/60)/60)/24)+DATE(1970,1,1)</f>
        <v>41761.509409722225</v>
      </c>
      <c r="M1547" t="b">
        <v>0</v>
      </c>
      <c r="N1547">
        <v>145</v>
      </c>
      <c r="O1547" t="b">
        <v>1</v>
      </c>
      <c r="P1547" t="s">
        <v>8303</v>
      </c>
      <c r="Q1547">
        <f>D1547/E1547*100</f>
        <v>33.090668431502316</v>
      </c>
      <c r="R1547">
        <f>E1547/N1547</f>
        <v>52.103448275862071</v>
      </c>
      <c r="S1547" t="str">
        <f>LEFT(P1547,FIND("/",P1547)-1)</f>
        <v>theater</v>
      </c>
      <c r="T1547" t="str">
        <f>RIGHT(P1547,LEN(P1547)-FIND("/",P1547))</f>
        <v>spaces</v>
      </c>
    </row>
    <row r="1548" spans="1:20" ht="59" hidden="1" x14ac:dyDescent="0.7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 s="9">
        <f>(((I1548/60)/60)/24)+DATE(1970,1,1)</f>
        <v>42797.459398148145</v>
      </c>
      <c r="K1548">
        <v>1487329292</v>
      </c>
      <c r="L1548" s="9">
        <f>(((K1548/60)/60)/24)+DATE(1970,1,1)</f>
        <v>42783.459398148145</v>
      </c>
      <c r="M1548" t="b">
        <v>0</v>
      </c>
      <c r="N1548">
        <v>25</v>
      </c>
      <c r="O1548" t="b">
        <v>1</v>
      </c>
      <c r="P1548" t="s">
        <v>8303</v>
      </c>
      <c r="Q1548">
        <f>D1548/E1548*100</f>
        <v>69.767441860465112</v>
      </c>
      <c r="R1548">
        <f>E1548/N1548</f>
        <v>51.6</v>
      </c>
      <c r="S1548" t="str">
        <f>LEFT(P1548,FIND("/",P1548)-1)</f>
        <v>theater</v>
      </c>
      <c r="T1548" t="str">
        <f>RIGHT(P1548,LEN(P1548)-FIND("/",P1548))</f>
        <v>spaces</v>
      </c>
    </row>
    <row r="1549" spans="1:20" ht="44.25" hidden="1" x14ac:dyDescent="0.7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 s="9">
        <f>(((I1549/60)/60)/24)+DATE(1970,1,1)</f>
        <v>42083.662627314814</v>
      </c>
      <c r="K1549">
        <v>1424278451</v>
      </c>
      <c r="L1549" s="9">
        <f>(((K1549/60)/60)/24)+DATE(1970,1,1)</f>
        <v>42053.704293981486</v>
      </c>
      <c r="M1549" t="b">
        <v>0</v>
      </c>
      <c r="N1549">
        <v>320</v>
      </c>
      <c r="O1549" t="b">
        <v>1</v>
      </c>
      <c r="P1549" t="s">
        <v>8303</v>
      </c>
      <c r="Q1549">
        <f>D1549/E1549*100</f>
        <v>76.080340839926961</v>
      </c>
      <c r="R1549">
        <f>E1549/N1549</f>
        <v>164.3</v>
      </c>
      <c r="S1549" t="str">
        <f>LEFT(P1549,FIND("/",P1549)-1)</f>
        <v>theater</v>
      </c>
      <c r="T1549" t="str">
        <f>RIGHT(P1549,LEN(P1549)-FIND("/",P1549))</f>
        <v>spaces</v>
      </c>
    </row>
    <row r="1550" spans="1:20" ht="29.5" hidden="1" x14ac:dyDescent="0.7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 s="9">
        <f>(((I1550/60)/60)/24)+DATE(1970,1,1)</f>
        <v>42597.264178240745</v>
      </c>
      <c r="K1550">
        <v>1468650025</v>
      </c>
      <c r="L1550" s="9">
        <f>(((K1550/60)/60)/24)+DATE(1970,1,1)</f>
        <v>42567.264178240745</v>
      </c>
      <c r="M1550" t="b">
        <v>0</v>
      </c>
      <c r="N1550">
        <v>99</v>
      </c>
      <c r="O1550" t="b">
        <v>1</v>
      </c>
      <c r="P1550" t="s">
        <v>8303</v>
      </c>
      <c r="Q1550">
        <f>D1550/E1550*100</f>
        <v>59.516724199500061</v>
      </c>
      <c r="R1550">
        <f>E1550/N1550</f>
        <v>84.858585858585855</v>
      </c>
      <c r="S1550" t="str">
        <f>LEFT(P1550,FIND("/",P1550)-1)</f>
        <v>theater</v>
      </c>
      <c r="T1550" t="str">
        <f>RIGHT(P1550,LEN(P1550)-FIND("/",P1550))</f>
        <v>spaces</v>
      </c>
    </row>
    <row r="1551" spans="1:20" ht="44.25" hidden="1" x14ac:dyDescent="0.7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 s="9">
        <f>(((I1551/60)/60)/24)+DATE(1970,1,1)</f>
        <v>41961.190972222219</v>
      </c>
      <c r="K1551">
        <v>1413824447</v>
      </c>
      <c r="L1551" s="9">
        <f>(((K1551/60)/60)/24)+DATE(1970,1,1)</f>
        <v>41932.708877314813</v>
      </c>
      <c r="M1551" t="b">
        <v>0</v>
      </c>
      <c r="N1551">
        <v>348</v>
      </c>
      <c r="O1551" t="b">
        <v>1</v>
      </c>
      <c r="P1551" t="s">
        <v>8303</v>
      </c>
      <c r="Q1551">
        <f>D1551/E1551*100</f>
        <v>91.177096313406068</v>
      </c>
      <c r="R1551">
        <f>E1551/N1551</f>
        <v>94.548850574712645</v>
      </c>
      <c r="S1551" t="str">
        <f>LEFT(P1551,FIND("/",P1551)-1)</f>
        <v>theater</v>
      </c>
      <c r="T1551" t="str">
        <f>RIGHT(P1551,LEN(P1551)-FIND("/",P1551))</f>
        <v>spaces</v>
      </c>
    </row>
    <row r="1552" spans="1:20" ht="44.25" hidden="1" x14ac:dyDescent="0.7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 s="9">
        <f>(((I1552/60)/60)/24)+DATE(1970,1,1)</f>
        <v>42263.747349537036</v>
      </c>
      <c r="K1552">
        <v>1439834171</v>
      </c>
      <c r="L1552" s="9">
        <f>(((K1552/60)/60)/24)+DATE(1970,1,1)</f>
        <v>42233.747349537036</v>
      </c>
      <c r="M1552" t="b">
        <v>0</v>
      </c>
      <c r="N1552">
        <v>41</v>
      </c>
      <c r="O1552" t="b">
        <v>1</v>
      </c>
      <c r="P1552" t="s">
        <v>8303</v>
      </c>
      <c r="Q1552">
        <f>D1552/E1552*100</f>
        <v>93.733261917514739</v>
      </c>
      <c r="R1552">
        <f>E1552/N1552</f>
        <v>45.536585365853661</v>
      </c>
      <c r="S1552" t="str">
        <f>LEFT(P1552,FIND("/",P1552)-1)</f>
        <v>theater</v>
      </c>
      <c r="T1552" t="str">
        <f>RIGHT(P1552,LEN(P1552)-FIND("/",P1552))</f>
        <v>spaces</v>
      </c>
    </row>
    <row r="1553" spans="1:20" ht="73.75" hidden="1" x14ac:dyDescent="0.7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 s="9">
        <f>(((I1553/60)/60)/24)+DATE(1970,1,1)</f>
        <v>42657.882488425923</v>
      </c>
      <c r="K1553">
        <v>1471295447</v>
      </c>
      <c r="L1553" s="9">
        <f>(((K1553/60)/60)/24)+DATE(1970,1,1)</f>
        <v>42597.882488425923</v>
      </c>
      <c r="M1553" t="b">
        <v>0</v>
      </c>
      <c r="N1553">
        <v>29</v>
      </c>
      <c r="O1553" t="b">
        <v>1</v>
      </c>
      <c r="P1553" t="s">
        <v>8303</v>
      </c>
      <c r="Q1553">
        <f>D1553/E1553*100</f>
        <v>100</v>
      </c>
      <c r="R1553">
        <f>E1553/N1553</f>
        <v>51.724137931034484</v>
      </c>
      <c r="S1553" t="str">
        <f>LEFT(P1553,FIND("/",P1553)-1)</f>
        <v>theater</v>
      </c>
      <c r="T1553" t="str">
        <f>RIGHT(P1553,LEN(P1553)-FIND("/",P1553))</f>
        <v>spaces</v>
      </c>
    </row>
    <row r="1554" spans="1:20" ht="44.25" hidden="1" x14ac:dyDescent="0.7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 s="9">
        <f>(((I1554/60)/60)/24)+DATE(1970,1,1)</f>
        <v>42258.044664351852</v>
      </c>
      <c r="K1554">
        <v>1439341459</v>
      </c>
      <c r="L1554" s="9">
        <f>(((K1554/60)/60)/24)+DATE(1970,1,1)</f>
        <v>42228.044664351852</v>
      </c>
      <c r="M1554" t="b">
        <v>0</v>
      </c>
      <c r="N1554">
        <v>25</v>
      </c>
      <c r="O1554" t="b">
        <v>1</v>
      </c>
      <c r="P1554" t="s">
        <v>8303</v>
      </c>
      <c r="Q1554">
        <f>D1554/E1554*100</f>
        <v>78.616352201257868</v>
      </c>
      <c r="R1554">
        <f>E1554/N1554</f>
        <v>50.88</v>
      </c>
      <c r="S1554" t="str">
        <f>LEFT(P1554,FIND("/",P1554)-1)</f>
        <v>theater</v>
      </c>
      <c r="T1554" t="str">
        <f>RIGHT(P1554,LEN(P1554)-FIND("/",P1554))</f>
        <v>spaces</v>
      </c>
    </row>
    <row r="1555" spans="1:20" ht="44.25" hidden="1" x14ac:dyDescent="0.7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 s="9">
        <f>(((I1555/60)/60)/24)+DATE(1970,1,1)</f>
        <v>42600.110243055555</v>
      </c>
      <c r="K1555">
        <v>1468895925</v>
      </c>
      <c r="L1555" s="9">
        <f>(((K1555/60)/60)/24)+DATE(1970,1,1)</f>
        <v>42570.110243055555</v>
      </c>
      <c r="M1555" t="b">
        <v>0</v>
      </c>
      <c r="N1555">
        <v>23</v>
      </c>
      <c r="O1555" t="b">
        <v>1</v>
      </c>
      <c r="P1555" t="s">
        <v>8303</v>
      </c>
      <c r="Q1555">
        <f>D1555/E1555*100</f>
        <v>68.243858052775252</v>
      </c>
      <c r="R1555">
        <f>E1555/N1555</f>
        <v>191.13043478260869</v>
      </c>
      <c r="S1555" t="str">
        <f>LEFT(P1555,FIND("/",P1555)-1)</f>
        <v>theater</v>
      </c>
      <c r="T1555" t="str">
        <f>RIGHT(P1555,LEN(P1555)-FIND("/",P1555))</f>
        <v>spaces</v>
      </c>
    </row>
    <row r="1556" spans="1:20" ht="73.75" hidden="1" x14ac:dyDescent="0.7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 s="9">
        <f>(((I1556/60)/60)/24)+DATE(1970,1,1)</f>
        <v>42675.165972222225</v>
      </c>
      <c r="K1556">
        <v>1475326255</v>
      </c>
      <c r="L1556" s="9">
        <f>(((K1556/60)/60)/24)+DATE(1970,1,1)</f>
        <v>42644.535358796296</v>
      </c>
      <c r="M1556" t="b">
        <v>0</v>
      </c>
      <c r="N1556">
        <v>1260</v>
      </c>
      <c r="O1556" t="b">
        <v>1</v>
      </c>
      <c r="P1556" t="s">
        <v>8303</v>
      </c>
      <c r="Q1556">
        <f>D1556/E1556*100</f>
        <v>88.860453543754886</v>
      </c>
      <c r="R1556">
        <f>E1556/N1556</f>
        <v>89.314285714285717</v>
      </c>
      <c r="S1556" t="str">
        <f>LEFT(P1556,FIND("/",P1556)-1)</f>
        <v>theater</v>
      </c>
      <c r="T1556" t="str">
        <f>RIGHT(P1556,LEN(P1556)-FIND("/",P1556))</f>
        <v>spaces</v>
      </c>
    </row>
    <row r="1557" spans="1:20" ht="29.5" hidden="1" x14ac:dyDescent="0.7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 s="9">
        <f>(((I1557/60)/60)/24)+DATE(1970,1,1)</f>
        <v>41398.560289351852</v>
      </c>
      <c r="K1557">
        <v>1365082009</v>
      </c>
      <c r="L1557" s="9">
        <f>(((K1557/60)/60)/24)+DATE(1970,1,1)</f>
        <v>41368.560289351852</v>
      </c>
      <c r="M1557" t="b">
        <v>0</v>
      </c>
      <c r="N1557">
        <v>307</v>
      </c>
      <c r="O1557" t="b">
        <v>1</v>
      </c>
      <c r="P1557" t="s">
        <v>8303</v>
      </c>
      <c r="Q1557">
        <f>D1557/E1557*100</f>
        <v>91.922883319342674</v>
      </c>
      <c r="R1557">
        <f>E1557/N1557</f>
        <v>88.588631921824103</v>
      </c>
      <c r="S1557" t="str">
        <f>LEFT(P1557,FIND("/",P1557)-1)</f>
        <v>theater</v>
      </c>
      <c r="T1557" t="str">
        <f>RIGHT(P1557,LEN(P1557)-FIND("/",P1557))</f>
        <v>spaces</v>
      </c>
    </row>
    <row r="1558" spans="1:20" ht="44.25" hidden="1" x14ac:dyDescent="0.7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 s="9">
        <f>(((I1558/60)/60)/24)+DATE(1970,1,1)</f>
        <v>41502.499305555553</v>
      </c>
      <c r="K1558">
        <v>1373568644</v>
      </c>
      <c r="L1558" s="9">
        <f>(((K1558/60)/60)/24)+DATE(1970,1,1)</f>
        <v>41466.785231481481</v>
      </c>
      <c r="M1558" t="b">
        <v>0</v>
      </c>
      <c r="N1558">
        <v>329</v>
      </c>
      <c r="O1558" t="b">
        <v>1</v>
      </c>
      <c r="P1558" t="s">
        <v>8303</v>
      </c>
      <c r="Q1558">
        <f>D1558/E1558*100</f>
        <v>78.906669191680081</v>
      </c>
      <c r="R1558">
        <f>E1558/N1558</f>
        <v>96.300911854103347</v>
      </c>
      <c r="S1558" t="str">
        <f>LEFT(P1558,FIND("/",P1558)-1)</f>
        <v>theater</v>
      </c>
      <c r="T1558" t="str">
        <f>RIGHT(P1558,LEN(P1558)-FIND("/",P1558))</f>
        <v>spaces</v>
      </c>
    </row>
    <row r="1559" spans="1:20" ht="59" hidden="1" x14ac:dyDescent="0.7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 s="9">
        <f>(((I1559/60)/60)/24)+DATE(1970,1,1)</f>
        <v>40453.207638888889</v>
      </c>
      <c r="K1559">
        <v>1279574773</v>
      </c>
      <c r="L1559" s="9">
        <f>(((K1559/60)/60)/24)+DATE(1970,1,1)</f>
        <v>40378.893206018518</v>
      </c>
      <c r="M1559" t="b">
        <v>0</v>
      </c>
      <c r="N1559">
        <v>32</v>
      </c>
      <c r="O1559" t="b">
        <v>1</v>
      </c>
      <c r="P1559" t="s">
        <v>8303</v>
      </c>
      <c r="Q1559">
        <f>D1559/E1559*100</f>
        <v>46.904315196998127</v>
      </c>
      <c r="R1559">
        <f>E1559/N1559</f>
        <v>33.3125</v>
      </c>
      <c r="S1559" t="str">
        <f>LEFT(P1559,FIND("/",P1559)-1)</f>
        <v>theater</v>
      </c>
      <c r="T1559" t="str">
        <f>RIGHT(P1559,LEN(P1559)-FIND("/",P1559))</f>
        <v>spaces</v>
      </c>
    </row>
    <row r="1560" spans="1:20" ht="44.25" hidden="1" x14ac:dyDescent="0.7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 s="9">
        <f>(((I1560/60)/60)/24)+DATE(1970,1,1)</f>
        <v>42433.252280092594</v>
      </c>
      <c r="K1560">
        <v>1451887397</v>
      </c>
      <c r="L1560" s="9">
        <f>(((K1560/60)/60)/24)+DATE(1970,1,1)</f>
        <v>42373.252280092594</v>
      </c>
      <c r="M1560" t="b">
        <v>0</v>
      </c>
      <c r="N1560">
        <v>27</v>
      </c>
      <c r="O1560" t="b">
        <v>1</v>
      </c>
      <c r="P1560" t="s">
        <v>8303</v>
      </c>
      <c r="Q1560">
        <f>D1560/E1560*100</f>
        <v>99.50248756218906</v>
      </c>
      <c r="R1560">
        <f>E1560/N1560</f>
        <v>37.222222222222221</v>
      </c>
      <c r="S1560" t="str">
        <f>LEFT(P1560,FIND("/",P1560)-1)</f>
        <v>theater</v>
      </c>
      <c r="T1560" t="str">
        <f>RIGHT(P1560,LEN(P1560)-FIND("/",P1560))</f>
        <v>spaces</v>
      </c>
    </row>
    <row r="1561" spans="1:20" ht="44.25" hidden="1" x14ac:dyDescent="0.7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 s="9">
        <f>(((I1561/60)/60)/24)+DATE(1970,1,1)</f>
        <v>41637.332638888889</v>
      </c>
      <c r="K1561">
        <v>1386011038</v>
      </c>
      <c r="L1561" s="9">
        <f>(((K1561/60)/60)/24)+DATE(1970,1,1)</f>
        <v>41610.794421296298</v>
      </c>
      <c r="M1561" t="b">
        <v>0</v>
      </c>
      <c r="N1561">
        <v>236</v>
      </c>
      <c r="O1561" t="b">
        <v>1</v>
      </c>
      <c r="P1561" t="s">
        <v>8303</v>
      </c>
      <c r="Q1561">
        <f>D1561/E1561*100</f>
        <v>91.984557632464671</v>
      </c>
      <c r="R1561">
        <f>E1561/N1561</f>
        <v>92.130423728813554</v>
      </c>
      <c r="S1561" t="str">
        <f>LEFT(P1561,FIND("/",P1561)-1)</f>
        <v>theater</v>
      </c>
      <c r="T1561" t="str">
        <f>RIGHT(P1561,LEN(P1561)-FIND("/",P1561))</f>
        <v>spaces</v>
      </c>
    </row>
    <row r="1562" spans="1:20" ht="44.25" hidden="1" x14ac:dyDescent="0.7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 s="9">
        <f>(((I1562/60)/60)/24)+DATE(1970,1,1)</f>
        <v>42181.958333333328</v>
      </c>
      <c r="K1562">
        <v>1434999621</v>
      </c>
      <c r="L1562" s="9">
        <f>(((K1562/60)/60)/24)+DATE(1970,1,1)</f>
        <v>42177.791909722218</v>
      </c>
      <c r="M1562" t="b">
        <v>0</v>
      </c>
      <c r="N1562">
        <v>42</v>
      </c>
      <c r="O1562" t="b">
        <v>1</v>
      </c>
      <c r="P1562" t="s">
        <v>8303</v>
      </c>
      <c r="Q1562">
        <f>D1562/E1562*100</f>
        <v>93.023255813953483</v>
      </c>
      <c r="R1562">
        <f>E1562/N1562</f>
        <v>76.785714285714292</v>
      </c>
      <c r="S1562" t="str">
        <f>LEFT(P1562,FIND("/",P1562)-1)</f>
        <v>theater</v>
      </c>
      <c r="T1562" t="str">
        <f>RIGHT(P1562,LEN(P1562)-FIND("/",P1562))</f>
        <v>spaces</v>
      </c>
    </row>
    <row r="1563" spans="1:20" ht="29.5" hidden="1" x14ac:dyDescent="0.7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 s="9">
        <f>(((I1563/60)/60)/24)+DATE(1970,1,1)</f>
        <v>42389.868611111116</v>
      </c>
      <c r="K1563">
        <v>1450731048</v>
      </c>
      <c r="L1563" s="9">
        <f>(((K1563/60)/60)/24)+DATE(1970,1,1)</f>
        <v>42359.868611111116</v>
      </c>
      <c r="M1563" t="b">
        <v>0</v>
      </c>
      <c r="N1563">
        <v>95</v>
      </c>
      <c r="O1563" t="b">
        <v>1</v>
      </c>
      <c r="P1563" t="s">
        <v>8303</v>
      </c>
      <c r="Q1563">
        <f>D1563/E1563*100</f>
        <v>90.51254089422028</v>
      </c>
      <c r="R1563">
        <f>E1563/N1563</f>
        <v>96.526315789473685</v>
      </c>
      <c r="S1563" t="str">
        <f>LEFT(P1563,FIND("/",P1563)-1)</f>
        <v>theater</v>
      </c>
      <c r="T1563" t="str">
        <f>RIGHT(P1563,LEN(P1563)-FIND("/",P1563))</f>
        <v>spaces</v>
      </c>
    </row>
    <row r="1564" spans="1:20" ht="59" hidden="1" x14ac:dyDescent="0.7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 s="9">
        <f>(((I1564/60)/60)/24)+DATE(1970,1,1)</f>
        <v>42283.688043981485</v>
      </c>
      <c r="K1564">
        <v>1441557047</v>
      </c>
      <c r="L1564" s="9">
        <f>(((K1564/60)/60)/24)+DATE(1970,1,1)</f>
        <v>42253.688043981485</v>
      </c>
      <c r="M1564" t="b">
        <v>0</v>
      </c>
      <c r="N1564">
        <v>37</v>
      </c>
      <c r="O1564" t="b">
        <v>1</v>
      </c>
      <c r="P1564" t="s">
        <v>8303</v>
      </c>
      <c r="Q1564">
        <f>D1564/E1564*100</f>
        <v>78.125</v>
      </c>
      <c r="R1564">
        <f>E1564/N1564</f>
        <v>51.891891891891895</v>
      </c>
      <c r="S1564" t="str">
        <f>LEFT(P1564,FIND("/",P1564)-1)</f>
        <v>theater</v>
      </c>
      <c r="T1564" t="str">
        <f>RIGHT(P1564,LEN(P1564)-FIND("/",P1564))</f>
        <v>spaces</v>
      </c>
    </row>
    <row r="1565" spans="1:20" ht="44.25" hidden="1" x14ac:dyDescent="0.7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 s="9">
        <f>(((I1565/60)/60)/24)+DATE(1970,1,1)</f>
        <v>42110.118055555555</v>
      </c>
      <c r="K1565">
        <v>1426815699</v>
      </c>
      <c r="L1565" s="9">
        <f>(((K1565/60)/60)/24)+DATE(1970,1,1)</f>
        <v>42083.070590277777</v>
      </c>
      <c r="M1565" t="b">
        <v>0</v>
      </c>
      <c r="N1565">
        <v>128</v>
      </c>
      <c r="O1565" t="b">
        <v>1</v>
      </c>
      <c r="P1565" t="s">
        <v>8303</v>
      </c>
      <c r="Q1565">
        <f>D1565/E1565*100</f>
        <v>90.903581601115079</v>
      </c>
      <c r="R1565">
        <f>E1565/N1565</f>
        <v>128.9140625</v>
      </c>
      <c r="S1565" t="str">
        <f>LEFT(P1565,FIND("/",P1565)-1)</f>
        <v>theater</v>
      </c>
      <c r="T1565" t="str">
        <f>RIGHT(P1565,LEN(P1565)-FIND("/",P1565))</f>
        <v>spaces</v>
      </c>
    </row>
    <row r="1566" spans="1:20" ht="44.25" hidden="1" x14ac:dyDescent="0.7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 s="9">
        <f>(((I1566/60)/60)/24)+DATE(1970,1,1)</f>
        <v>42402.7268287037</v>
      </c>
      <c r="K1566">
        <v>1453137998</v>
      </c>
      <c r="L1566" s="9">
        <f>(((K1566/60)/60)/24)+DATE(1970,1,1)</f>
        <v>42387.7268287037</v>
      </c>
      <c r="M1566" t="b">
        <v>0</v>
      </c>
      <c r="N1566">
        <v>156</v>
      </c>
      <c r="O1566" t="b">
        <v>1</v>
      </c>
      <c r="P1566" t="s">
        <v>8303</v>
      </c>
      <c r="Q1566">
        <f>D1566/E1566*100</f>
        <v>91.456443868607579</v>
      </c>
      <c r="R1566">
        <f>E1566/N1566</f>
        <v>84.108974358974365</v>
      </c>
      <c r="S1566" t="str">
        <f>LEFT(P1566,FIND("/",P1566)-1)</f>
        <v>theater</v>
      </c>
      <c r="T1566" t="str">
        <f>RIGHT(P1566,LEN(P1566)-FIND("/",P1566))</f>
        <v>spaces</v>
      </c>
    </row>
    <row r="1567" spans="1:20" ht="59" hidden="1" x14ac:dyDescent="0.7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 s="9">
        <f>(((I1567/60)/60)/24)+DATE(1970,1,1)</f>
        <v>41873.155729166669</v>
      </c>
      <c r="K1567">
        <v>1406087055</v>
      </c>
      <c r="L1567" s="9">
        <f>(((K1567/60)/60)/24)+DATE(1970,1,1)</f>
        <v>41843.155729166669</v>
      </c>
      <c r="M1567" t="b">
        <v>0</v>
      </c>
      <c r="N1567">
        <v>64</v>
      </c>
      <c r="O1567" t="b">
        <v>1</v>
      </c>
      <c r="P1567" t="s">
        <v>8303</v>
      </c>
      <c r="Q1567">
        <f>D1567/E1567*100</f>
        <v>75.354259211116258</v>
      </c>
      <c r="R1567">
        <f>E1567/N1567</f>
        <v>82.941562500000003</v>
      </c>
      <c r="S1567" t="str">
        <f>LEFT(P1567,FIND("/",P1567)-1)</f>
        <v>theater</v>
      </c>
      <c r="T1567" t="str">
        <f>RIGHT(P1567,LEN(P1567)-FIND("/",P1567))</f>
        <v>spaces</v>
      </c>
    </row>
    <row r="1568" spans="1:20" ht="59" hidden="1" x14ac:dyDescent="0.7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 s="9">
        <f>(((I1568/60)/60)/24)+DATE(1970,1,1)</f>
        <v>41892.202777777777</v>
      </c>
      <c r="K1568">
        <v>1407784586</v>
      </c>
      <c r="L1568" s="9">
        <f>(((K1568/60)/60)/24)+DATE(1970,1,1)</f>
        <v>41862.803078703706</v>
      </c>
      <c r="M1568" t="b">
        <v>0</v>
      </c>
      <c r="N1568">
        <v>58</v>
      </c>
      <c r="O1568" t="b">
        <v>1</v>
      </c>
      <c r="P1568" t="s">
        <v>8303</v>
      </c>
      <c r="Q1568">
        <f>D1568/E1568*100</f>
        <v>52.397691848510974</v>
      </c>
      <c r="R1568">
        <f>E1568/N1568</f>
        <v>259.94827586206895</v>
      </c>
      <c r="S1568" t="str">
        <f>LEFT(P1568,FIND("/",P1568)-1)</f>
        <v>theater</v>
      </c>
      <c r="T1568" t="str">
        <f>RIGHT(P1568,LEN(P1568)-FIND("/",P1568))</f>
        <v>spaces</v>
      </c>
    </row>
    <row r="1569" spans="1:20" ht="44.25" hidden="1" x14ac:dyDescent="0.7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 s="9">
        <f>(((I1569/60)/60)/24)+DATE(1970,1,1)</f>
        <v>42487.552777777775</v>
      </c>
      <c r="K1569">
        <v>1457999054</v>
      </c>
      <c r="L1569" s="9">
        <f>(((K1569/60)/60)/24)+DATE(1970,1,1)</f>
        <v>42443.989050925928</v>
      </c>
      <c r="M1569" t="b">
        <v>0</v>
      </c>
      <c r="N1569">
        <v>20</v>
      </c>
      <c r="O1569" t="b">
        <v>1</v>
      </c>
      <c r="P1569" t="s">
        <v>8303</v>
      </c>
      <c r="Q1569">
        <f>D1569/E1569*100</f>
        <v>67.114093959731548</v>
      </c>
      <c r="R1569">
        <f>E1569/N1569</f>
        <v>37.25</v>
      </c>
      <c r="S1569" t="str">
        <f>LEFT(P1569,FIND("/",P1569)-1)</f>
        <v>theater</v>
      </c>
      <c r="T1569" t="str">
        <f>RIGHT(P1569,LEN(P1569)-FIND("/",P1569))</f>
        <v>spaces</v>
      </c>
    </row>
    <row r="1570" spans="1:20" ht="59" hidden="1" x14ac:dyDescent="0.7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 s="9">
        <f>(((I1570/60)/60)/24)+DATE(1970,1,1)</f>
        <v>42004.890277777777</v>
      </c>
      <c r="K1570">
        <v>1417556262</v>
      </c>
      <c r="L1570" s="9">
        <f>(((K1570/60)/60)/24)+DATE(1970,1,1)</f>
        <v>41975.901180555549</v>
      </c>
      <c r="M1570" t="b">
        <v>0</v>
      </c>
      <c r="N1570">
        <v>47</v>
      </c>
      <c r="O1570" t="b">
        <v>1</v>
      </c>
      <c r="P1570" t="s">
        <v>8303</v>
      </c>
      <c r="Q1570">
        <f>D1570/E1570*100</f>
        <v>60.096153846153847</v>
      </c>
      <c r="R1570">
        <f>E1570/N1570</f>
        <v>177.02127659574469</v>
      </c>
      <c r="S1570" t="str">
        <f>LEFT(P1570,FIND("/",P1570)-1)</f>
        <v>theater</v>
      </c>
      <c r="T1570" t="str">
        <f>RIGHT(P1570,LEN(P1570)-FIND("/",P1570))</f>
        <v>spaces</v>
      </c>
    </row>
    <row r="1571" spans="1:20" ht="59" hidden="1" x14ac:dyDescent="0.7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 s="9">
        <f>(((I1571/60)/60)/24)+DATE(1970,1,1)</f>
        <v>42169.014525462961</v>
      </c>
      <c r="K1571">
        <v>1431649255</v>
      </c>
      <c r="L1571" s="9">
        <f>(((K1571/60)/60)/24)+DATE(1970,1,1)</f>
        <v>42139.014525462961</v>
      </c>
      <c r="M1571" t="b">
        <v>0</v>
      </c>
      <c r="N1571">
        <v>54</v>
      </c>
      <c r="O1571" t="b">
        <v>1</v>
      </c>
      <c r="P1571" t="s">
        <v>8303</v>
      </c>
      <c r="Q1571">
        <f>D1571/E1571*100</f>
        <v>93.75</v>
      </c>
      <c r="R1571">
        <f>E1571/N1571</f>
        <v>74.074074074074076</v>
      </c>
      <c r="S1571" t="str">
        <f>LEFT(P1571,FIND("/",P1571)-1)</f>
        <v>theater</v>
      </c>
      <c r="T1571" t="str">
        <f>RIGHT(P1571,LEN(P1571)-FIND("/",P1571))</f>
        <v>spaces</v>
      </c>
    </row>
    <row r="1572" spans="1:20" ht="29.5" hidden="1" x14ac:dyDescent="0.7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 s="9">
        <f>(((I1572/60)/60)/24)+DATE(1970,1,1)</f>
        <v>42495.16851851852</v>
      </c>
      <c r="K1572">
        <v>1459828960</v>
      </c>
      <c r="L1572" s="9">
        <f>(((K1572/60)/60)/24)+DATE(1970,1,1)</f>
        <v>42465.16851851852</v>
      </c>
      <c r="M1572" t="b">
        <v>0</v>
      </c>
      <c r="N1572">
        <v>9</v>
      </c>
      <c r="O1572" t="b">
        <v>1</v>
      </c>
      <c r="P1572" t="s">
        <v>8303</v>
      </c>
      <c r="Q1572">
        <f>D1572/E1572*100</f>
        <v>94.339622641509436</v>
      </c>
      <c r="R1572">
        <f>E1572/N1572</f>
        <v>70.666666666666671</v>
      </c>
      <c r="S1572" t="str">
        <f>LEFT(P1572,FIND("/",P1572)-1)</f>
        <v>theater</v>
      </c>
      <c r="T1572" t="str">
        <f>RIGHT(P1572,LEN(P1572)-FIND("/",P1572))</f>
        <v>spaces</v>
      </c>
    </row>
    <row r="1573" spans="1:20" ht="44.25" hidden="1" x14ac:dyDescent="0.7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 s="9">
        <f>(((I1573/60)/60)/24)+DATE(1970,1,1)</f>
        <v>41950.011053240742</v>
      </c>
      <c r="K1573">
        <v>1411859755</v>
      </c>
      <c r="L1573" s="9">
        <f>(((K1573/60)/60)/24)+DATE(1970,1,1)</f>
        <v>41909.969386574077</v>
      </c>
      <c r="M1573" t="b">
        <v>1</v>
      </c>
      <c r="N1573">
        <v>213</v>
      </c>
      <c r="O1573" t="b">
        <v>1</v>
      </c>
      <c r="P1573" t="s">
        <v>8271</v>
      </c>
      <c r="Q1573">
        <f>D1573/E1573*100</f>
        <v>85.088279089555414</v>
      </c>
      <c r="R1573">
        <f>E1573/N1573</f>
        <v>110.35211267605634</v>
      </c>
      <c r="S1573" t="str">
        <f>LEFT(P1573,FIND("/",P1573)-1)</f>
        <v>theater</v>
      </c>
      <c r="T1573" t="str">
        <f>RIGHT(P1573,LEN(P1573)-FIND("/",P1573))</f>
        <v>plays</v>
      </c>
    </row>
    <row r="1574" spans="1:20" ht="29.5" hidden="1" x14ac:dyDescent="0.7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 s="9">
        <f>(((I1574/60)/60)/24)+DATE(1970,1,1)</f>
        <v>41913.166666666664</v>
      </c>
      <c r="K1574">
        <v>1410278284</v>
      </c>
      <c r="L1574" s="9">
        <f>(((K1574/60)/60)/24)+DATE(1970,1,1)</f>
        <v>41891.665324074071</v>
      </c>
      <c r="M1574" t="b">
        <v>1</v>
      </c>
      <c r="N1574">
        <v>57</v>
      </c>
      <c r="O1574" t="b">
        <v>1</v>
      </c>
      <c r="P1574" t="s">
        <v>8271</v>
      </c>
      <c r="Q1574">
        <f>D1574/E1574*100</f>
        <v>76.23888182973316</v>
      </c>
      <c r="R1574">
        <f>E1574/N1574</f>
        <v>41.421052631578945</v>
      </c>
      <c r="S1574" t="str">
        <f>LEFT(P1574,FIND("/",P1574)-1)</f>
        <v>theater</v>
      </c>
      <c r="T1574" t="str">
        <f>RIGHT(P1574,LEN(P1574)-FIND("/",P1574))</f>
        <v>plays</v>
      </c>
    </row>
    <row r="1575" spans="1:20" ht="44.25" hidden="1" x14ac:dyDescent="0.7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 s="9">
        <f>(((I1575/60)/60)/24)+DATE(1970,1,1)</f>
        <v>41250.083333333336</v>
      </c>
      <c r="K1575">
        <v>1352766300</v>
      </c>
      <c r="L1575" s="9">
        <f>(((K1575/60)/60)/24)+DATE(1970,1,1)</f>
        <v>41226.017361111109</v>
      </c>
      <c r="M1575" t="b">
        <v>1</v>
      </c>
      <c r="N1575">
        <v>25</v>
      </c>
      <c r="O1575" t="b">
        <v>1</v>
      </c>
      <c r="P1575" t="s">
        <v>8271</v>
      </c>
      <c r="Q1575">
        <f>D1575/E1575*100</f>
        <v>96.15384615384616</v>
      </c>
      <c r="R1575">
        <f>E1575/N1575</f>
        <v>52</v>
      </c>
      <c r="S1575" t="str">
        <f>LEFT(P1575,FIND("/",P1575)-1)</f>
        <v>theater</v>
      </c>
      <c r="T1575" t="str">
        <f>RIGHT(P1575,LEN(P1575)-FIND("/",P1575))</f>
        <v>plays</v>
      </c>
    </row>
    <row r="1576" spans="1:20" ht="59" hidden="1" x14ac:dyDescent="0.7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 s="9">
        <f>(((I1576/60)/60)/24)+DATE(1970,1,1)</f>
        <v>40568.166666666664</v>
      </c>
      <c r="K1576">
        <v>1288160403</v>
      </c>
      <c r="L1576" s="9">
        <f>(((K1576/60)/60)/24)+DATE(1970,1,1)</f>
        <v>40478.263923611114</v>
      </c>
      <c r="M1576" t="b">
        <v>1</v>
      </c>
      <c r="N1576">
        <v>104</v>
      </c>
      <c r="O1576" t="b">
        <v>1</v>
      </c>
      <c r="P1576" t="s">
        <v>8271</v>
      </c>
      <c r="Q1576">
        <f>D1576/E1576*100</f>
        <v>99.009900990099013</v>
      </c>
      <c r="R1576">
        <f>E1576/N1576</f>
        <v>33.990384615384613</v>
      </c>
      <c r="S1576" t="str">
        <f>LEFT(P1576,FIND("/",P1576)-1)</f>
        <v>theater</v>
      </c>
      <c r="T1576" t="str">
        <f>RIGHT(P1576,LEN(P1576)-FIND("/",P1576))</f>
        <v>plays</v>
      </c>
    </row>
    <row r="1577" spans="1:20" ht="44.25" hidden="1" x14ac:dyDescent="0.7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 s="9">
        <f>(((I1577/60)/60)/24)+DATE(1970,1,1)</f>
        <v>41892.83997685185</v>
      </c>
      <c r="K1577">
        <v>1407787774</v>
      </c>
      <c r="L1577" s="9">
        <f>(((K1577/60)/60)/24)+DATE(1970,1,1)</f>
        <v>41862.83997685185</v>
      </c>
      <c r="M1577" t="b">
        <v>1</v>
      </c>
      <c r="N1577">
        <v>34</v>
      </c>
      <c r="O1577" t="b">
        <v>1</v>
      </c>
      <c r="P1577" t="s">
        <v>8271</v>
      </c>
      <c r="Q1577">
        <f>D1577/E1577*100</f>
        <v>99.601593625498012</v>
      </c>
      <c r="R1577">
        <f>E1577/N1577</f>
        <v>103.35294117647059</v>
      </c>
      <c r="S1577" t="str">
        <f>LEFT(P1577,FIND("/",P1577)-1)</f>
        <v>theater</v>
      </c>
      <c r="T1577" t="str">
        <f>RIGHT(P1577,LEN(P1577)-FIND("/",P1577))</f>
        <v>plays</v>
      </c>
    </row>
    <row r="1578" spans="1:20" ht="44.25" hidden="1" x14ac:dyDescent="0.7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 s="9">
        <f>(((I1578/60)/60)/24)+DATE(1970,1,1)</f>
        <v>41580.867673611108</v>
      </c>
      <c r="K1578">
        <v>1380833367</v>
      </c>
      <c r="L1578" s="9">
        <f>(((K1578/60)/60)/24)+DATE(1970,1,1)</f>
        <v>41550.867673611108</v>
      </c>
      <c r="M1578" t="b">
        <v>1</v>
      </c>
      <c r="N1578">
        <v>67</v>
      </c>
      <c r="O1578" t="b">
        <v>1</v>
      </c>
      <c r="P1578" t="s">
        <v>8271</v>
      </c>
      <c r="Q1578">
        <f>D1578/E1578*100</f>
        <v>94.380094380094377</v>
      </c>
      <c r="R1578">
        <f>E1578/N1578</f>
        <v>34.791044776119406</v>
      </c>
      <c r="S1578" t="str">
        <f>LEFT(P1578,FIND("/",P1578)-1)</f>
        <v>theater</v>
      </c>
      <c r="T1578" t="str">
        <f>RIGHT(P1578,LEN(P1578)-FIND("/",P1578))</f>
        <v>plays</v>
      </c>
    </row>
    <row r="1579" spans="1:20" ht="44.25" hidden="1" x14ac:dyDescent="0.7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 s="9">
        <f>(((I1579/60)/60)/24)+DATE(1970,1,1)</f>
        <v>40664.207638888889</v>
      </c>
      <c r="K1579">
        <v>1301542937</v>
      </c>
      <c r="L1579" s="9">
        <f>(((K1579/60)/60)/24)+DATE(1970,1,1)</f>
        <v>40633.154363425929</v>
      </c>
      <c r="M1579" t="b">
        <v>1</v>
      </c>
      <c r="N1579">
        <v>241</v>
      </c>
      <c r="O1579" t="b">
        <v>1</v>
      </c>
      <c r="P1579" t="s">
        <v>8271</v>
      </c>
      <c r="Q1579">
        <f>D1579/E1579*100</f>
        <v>29.798857710454435</v>
      </c>
      <c r="R1579">
        <f>E1579/N1579</f>
        <v>41.773858921161825</v>
      </c>
      <c r="S1579" t="str">
        <f>LEFT(P1579,FIND("/",P1579)-1)</f>
        <v>theater</v>
      </c>
      <c r="T1579" t="str">
        <f>RIGHT(P1579,LEN(P1579)-FIND("/",P1579))</f>
        <v>plays</v>
      </c>
    </row>
    <row r="1580" spans="1:20" ht="44.25" hidden="1" x14ac:dyDescent="0.7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 s="9">
        <f>(((I1580/60)/60)/24)+DATE(1970,1,1)</f>
        <v>41000.834004629629</v>
      </c>
      <c r="K1580">
        <v>1330722058</v>
      </c>
      <c r="L1580" s="9">
        <f>(((K1580/60)/60)/24)+DATE(1970,1,1)</f>
        <v>40970.875671296293</v>
      </c>
      <c r="M1580" t="b">
        <v>1</v>
      </c>
      <c r="N1580">
        <v>123</v>
      </c>
      <c r="O1580" t="b">
        <v>1</v>
      </c>
      <c r="P1580" t="s">
        <v>8271</v>
      </c>
      <c r="Q1580">
        <f>D1580/E1580*100</f>
        <v>88.551549652118908</v>
      </c>
      <c r="R1580">
        <f>E1580/N1580</f>
        <v>64.268292682926827</v>
      </c>
      <c r="S1580" t="str">
        <f>LEFT(P1580,FIND("/",P1580)-1)</f>
        <v>theater</v>
      </c>
      <c r="T1580" t="str">
        <f>RIGHT(P1580,LEN(P1580)-FIND("/",P1580))</f>
        <v>plays</v>
      </c>
    </row>
    <row r="1581" spans="1:20" ht="44.25" hidden="1" x14ac:dyDescent="0.7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 s="9">
        <f>(((I1581/60)/60)/24)+DATE(1970,1,1)</f>
        <v>41263.499131944445</v>
      </c>
      <c r="K1581">
        <v>1353412725</v>
      </c>
      <c r="L1581" s="9">
        <f>(((K1581/60)/60)/24)+DATE(1970,1,1)</f>
        <v>41233.499131944445</v>
      </c>
      <c r="M1581" t="b">
        <v>1</v>
      </c>
      <c r="N1581">
        <v>302</v>
      </c>
      <c r="O1581" t="b">
        <v>1</v>
      </c>
      <c r="P1581" t="s">
        <v>8271</v>
      </c>
      <c r="Q1581">
        <f>D1581/E1581*100</f>
        <v>53.049103311006739</v>
      </c>
      <c r="R1581">
        <f>E1581/N1581</f>
        <v>31.209370860927152</v>
      </c>
      <c r="S1581" t="str">
        <f>LEFT(P1581,FIND("/",P1581)-1)</f>
        <v>theater</v>
      </c>
      <c r="T1581" t="str">
        <f>RIGHT(P1581,LEN(P1581)-FIND("/",P1581))</f>
        <v>plays</v>
      </c>
    </row>
    <row r="1582" spans="1:20" ht="44.25" hidden="1" x14ac:dyDescent="0.7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 s="9">
        <f>(((I1582/60)/60)/24)+DATE(1970,1,1)</f>
        <v>41061.953055555554</v>
      </c>
      <c r="K1582">
        <v>1335567144</v>
      </c>
      <c r="L1582" s="9">
        <f>(((K1582/60)/60)/24)+DATE(1970,1,1)</f>
        <v>41026.953055555554</v>
      </c>
      <c r="M1582" t="b">
        <v>1</v>
      </c>
      <c r="N1582">
        <v>89</v>
      </c>
      <c r="O1582" t="b">
        <v>1</v>
      </c>
      <c r="P1582" t="s">
        <v>8271</v>
      </c>
      <c r="Q1582">
        <f>D1582/E1582*100</f>
        <v>98.214285714285708</v>
      </c>
      <c r="R1582">
        <f>E1582/N1582</f>
        <v>62.921348314606739</v>
      </c>
      <c r="S1582" t="str">
        <f>LEFT(P1582,FIND("/",P1582)-1)</f>
        <v>theater</v>
      </c>
      <c r="T1582" t="str">
        <f>RIGHT(P1582,LEN(P1582)-FIND("/",P1582))</f>
        <v>plays</v>
      </c>
    </row>
    <row r="1583" spans="1:20" ht="29.5" hidden="1" x14ac:dyDescent="0.7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 s="9">
        <f>(((I1583/60)/60)/24)+DATE(1970,1,1)</f>
        <v>41839.208333333336</v>
      </c>
      <c r="K1583">
        <v>1404932105</v>
      </c>
      <c r="L1583" s="9">
        <f>(((K1583/60)/60)/24)+DATE(1970,1,1)</f>
        <v>41829.788252314815</v>
      </c>
      <c r="M1583" t="b">
        <v>1</v>
      </c>
      <c r="N1583">
        <v>41</v>
      </c>
      <c r="O1583" t="b">
        <v>1</v>
      </c>
      <c r="P1583" t="s">
        <v>8271</v>
      </c>
      <c r="Q1583">
        <f>D1583/E1583*100</f>
        <v>99.009900990099013</v>
      </c>
      <c r="R1583">
        <f>E1583/N1583</f>
        <v>98.536585365853654</v>
      </c>
      <c r="S1583" t="str">
        <f>LEFT(P1583,FIND("/",P1583)-1)</f>
        <v>theater</v>
      </c>
      <c r="T1583" t="str">
        <f>RIGHT(P1583,LEN(P1583)-FIND("/",P1583))</f>
        <v>plays</v>
      </c>
    </row>
    <row r="1584" spans="1:20" ht="29.5" hidden="1" x14ac:dyDescent="0.7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 s="9">
        <f>(((I1584/60)/60)/24)+DATE(1970,1,1)</f>
        <v>41477.839722222219</v>
      </c>
      <c r="K1584">
        <v>1371931752</v>
      </c>
      <c r="L1584" s="9">
        <f>(((K1584/60)/60)/24)+DATE(1970,1,1)</f>
        <v>41447.839722222219</v>
      </c>
      <c r="M1584" t="b">
        <v>1</v>
      </c>
      <c r="N1584">
        <v>69</v>
      </c>
      <c r="O1584" t="b">
        <v>1</v>
      </c>
      <c r="P1584" t="s">
        <v>8271</v>
      </c>
      <c r="Q1584">
        <f>D1584/E1584*100</f>
        <v>87.719298245614027</v>
      </c>
      <c r="R1584">
        <f>E1584/N1584</f>
        <v>82.608695652173907</v>
      </c>
      <c r="S1584" t="str">
        <f>LEFT(P1584,FIND("/",P1584)-1)</f>
        <v>theater</v>
      </c>
      <c r="T1584" t="str">
        <f>RIGHT(P1584,LEN(P1584)-FIND("/",P1584))</f>
        <v>plays</v>
      </c>
    </row>
    <row r="1585" spans="1:20" ht="44.25" hidden="1" x14ac:dyDescent="0.7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 s="9">
        <f>(((I1585/60)/60)/24)+DATE(1970,1,1)</f>
        <v>40926.958333333336</v>
      </c>
      <c r="K1585">
        <v>1323221761</v>
      </c>
      <c r="L1585" s="9">
        <f>(((K1585/60)/60)/24)+DATE(1970,1,1)</f>
        <v>40884.066678240742</v>
      </c>
      <c r="M1585" t="b">
        <v>1</v>
      </c>
      <c r="N1585">
        <v>52</v>
      </c>
      <c r="O1585" t="b">
        <v>1</v>
      </c>
      <c r="P1585" t="s">
        <v>8271</v>
      </c>
      <c r="Q1585">
        <f>D1585/E1585*100</f>
        <v>74.916842305041399</v>
      </c>
      <c r="R1585">
        <f>E1585/N1585</f>
        <v>38.504230769230773</v>
      </c>
      <c r="S1585" t="str">
        <f>LEFT(P1585,FIND("/",P1585)-1)</f>
        <v>theater</v>
      </c>
      <c r="T1585" t="str">
        <f>RIGHT(P1585,LEN(P1585)-FIND("/",P1585))</f>
        <v>plays</v>
      </c>
    </row>
    <row r="1586" spans="1:20" ht="44.25" hidden="1" x14ac:dyDescent="0.7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 s="9">
        <f>(((I1586/60)/60)/24)+DATE(1970,1,1)</f>
        <v>41864.207638888889</v>
      </c>
      <c r="K1586">
        <v>1405923687</v>
      </c>
      <c r="L1586" s="9">
        <f>(((K1586/60)/60)/24)+DATE(1970,1,1)</f>
        <v>41841.26489583333</v>
      </c>
      <c r="M1586" t="b">
        <v>1</v>
      </c>
      <c r="N1586">
        <v>57</v>
      </c>
      <c r="O1586" t="b">
        <v>1</v>
      </c>
      <c r="P1586" t="s">
        <v>8271</v>
      </c>
      <c r="Q1586">
        <f>D1586/E1586*100</f>
        <v>98.489822718319104</v>
      </c>
      <c r="R1586">
        <f>E1586/N1586</f>
        <v>80.15789473684211</v>
      </c>
      <c r="S1586" t="str">
        <f>LEFT(P1586,FIND("/",P1586)-1)</f>
        <v>theater</v>
      </c>
      <c r="T1586" t="str">
        <f>RIGHT(P1586,LEN(P1586)-FIND("/",P1586))</f>
        <v>plays</v>
      </c>
    </row>
    <row r="1587" spans="1:20" ht="59" hidden="1" x14ac:dyDescent="0.7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 s="9">
        <f>(((I1587/60)/60)/24)+DATE(1970,1,1)</f>
        <v>41927.536134259259</v>
      </c>
      <c r="K1587">
        <v>1410785522</v>
      </c>
      <c r="L1587" s="9">
        <f>(((K1587/60)/60)/24)+DATE(1970,1,1)</f>
        <v>41897.536134259259</v>
      </c>
      <c r="M1587" t="b">
        <v>1</v>
      </c>
      <c r="N1587">
        <v>74</v>
      </c>
      <c r="O1587" t="b">
        <v>1</v>
      </c>
      <c r="P1587" t="s">
        <v>8271</v>
      </c>
      <c r="Q1587">
        <f>D1587/E1587*100</f>
        <v>95.147478591817318</v>
      </c>
      <c r="R1587">
        <f>E1587/N1587</f>
        <v>28.405405405405407</v>
      </c>
      <c r="S1587" t="str">
        <f>LEFT(P1587,FIND("/",P1587)-1)</f>
        <v>theater</v>
      </c>
      <c r="T1587" t="str">
        <f>RIGHT(P1587,LEN(P1587)-FIND("/",P1587))</f>
        <v>plays</v>
      </c>
    </row>
    <row r="1588" spans="1:20" ht="59" hidden="1" x14ac:dyDescent="0.7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 s="9">
        <f>(((I1588/60)/60)/24)+DATE(1970,1,1)</f>
        <v>41827.083333333336</v>
      </c>
      <c r="K1588">
        <v>1402331262</v>
      </c>
      <c r="L1588" s="9">
        <f>(((K1588/60)/60)/24)+DATE(1970,1,1)</f>
        <v>41799.685902777775</v>
      </c>
      <c r="M1588" t="b">
        <v>1</v>
      </c>
      <c r="N1588">
        <v>63</v>
      </c>
      <c r="O1588" t="b">
        <v>1</v>
      </c>
      <c r="P1588" t="s">
        <v>8271</v>
      </c>
      <c r="Q1588">
        <f>D1588/E1588*100</f>
        <v>78.647267007471484</v>
      </c>
      <c r="R1588">
        <f>E1588/N1588</f>
        <v>80.730158730158735</v>
      </c>
      <c r="S1588" t="str">
        <f>LEFT(P1588,FIND("/",P1588)-1)</f>
        <v>theater</v>
      </c>
      <c r="T1588" t="str">
        <f>RIGHT(P1588,LEN(P1588)-FIND("/",P1588))</f>
        <v>plays</v>
      </c>
    </row>
    <row r="1589" spans="1:20" ht="44.25" hidden="1" x14ac:dyDescent="0.7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 s="9">
        <f>(((I1589/60)/60)/24)+DATE(1970,1,1)</f>
        <v>41805.753761574073</v>
      </c>
      <c r="K1589">
        <v>1400263525</v>
      </c>
      <c r="L1589" s="9">
        <f>(((K1589/60)/60)/24)+DATE(1970,1,1)</f>
        <v>41775.753761574073</v>
      </c>
      <c r="M1589" t="b">
        <v>1</v>
      </c>
      <c r="N1589">
        <v>72</v>
      </c>
      <c r="O1589" t="b">
        <v>1</v>
      </c>
      <c r="P1589" t="s">
        <v>8271</v>
      </c>
      <c r="Q1589">
        <f>D1589/E1589*100</f>
        <v>89.965397923875429</v>
      </c>
      <c r="R1589">
        <f>E1589/N1589</f>
        <v>200.69444444444446</v>
      </c>
      <c r="S1589" t="str">
        <f>LEFT(P1589,FIND("/",P1589)-1)</f>
        <v>theater</v>
      </c>
      <c r="T1589" t="str">
        <f>RIGHT(P1589,LEN(P1589)-FIND("/",P1589))</f>
        <v>plays</v>
      </c>
    </row>
    <row r="1590" spans="1:20" ht="59" hidden="1" x14ac:dyDescent="0.7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 s="9">
        <f>(((I1590/60)/60)/24)+DATE(1970,1,1)</f>
        <v>41799.80572916667</v>
      </c>
      <c r="K1590">
        <v>1399490415</v>
      </c>
      <c r="L1590" s="9">
        <f>(((K1590/60)/60)/24)+DATE(1970,1,1)</f>
        <v>41766.80572916667</v>
      </c>
      <c r="M1590" t="b">
        <v>1</v>
      </c>
      <c r="N1590">
        <v>71</v>
      </c>
      <c r="O1590" t="b">
        <v>1</v>
      </c>
      <c r="P1590" t="s">
        <v>8271</v>
      </c>
      <c r="Q1590">
        <f>D1590/E1590*100</f>
        <v>93.668040464593489</v>
      </c>
      <c r="R1590">
        <f>E1590/N1590</f>
        <v>37.591549295774648</v>
      </c>
      <c r="S1590" t="str">
        <f>LEFT(P1590,FIND("/",P1590)-1)</f>
        <v>theater</v>
      </c>
      <c r="T1590" t="str">
        <f>RIGHT(P1590,LEN(P1590)-FIND("/",P1590))</f>
        <v>plays</v>
      </c>
    </row>
    <row r="1591" spans="1:20" ht="59" hidden="1" x14ac:dyDescent="0.7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 s="9">
        <f>(((I1591/60)/60)/24)+DATE(1970,1,1)</f>
        <v>40666.165972222225</v>
      </c>
      <c r="K1591">
        <v>1302493760</v>
      </c>
      <c r="L1591" s="9">
        <f>(((K1591/60)/60)/24)+DATE(1970,1,1)</f>
        <v>40644.159259259257</v>
      </c>
      <c r="M1591" t="b">
        <v>1</v>
      </c>
      <c r="N1591">
        <v>21</v>
      </c>
      <c r="O1591" t="b">
        <v>1</v>
      </c>
      <c r="P1591" t="s">
        <v>8271</v>
      </c>
      <c r="Q1591">
        <f>D1591/E1591*100</f>
        <v>61.475409836065573</v>
      </c>
      <c r="R1591">
        <f>E1591/N1591</f>
        <v>58.095238095238095</v>
      </c>
      <c r="S1591" t="str">
        <f>LEFT(P1591,FIND("/",P1591)-1)</f>
        <v>theater</v>
      </c>
      <c r="T1591" t="str">
        <f>RIGHT(P1591,LEN(P1591)-FIND("/",P1591))</f>
        <v>plays</v>
      </c>
    </row>
    <row r="1592" spans="1:20" ht="44.25" hidden="1" x14ac:dyDescent="0.7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 s="9">
        <f>(((I1592/60)/60)/24)+DATE(1970,1,1)</f>
        <v>41969.332638888889</v>
      </c>
      <c r="K1592">
        <v>1414514153</v>
      </c>
      <c r="L1592" s="9">
        <f>(((K1592/60)/60)/24)+DATE(1970,1,1)</f>
        <v>41940.69158564815</v>
      </c>
      <c r="M1592" t="b">
        <v>1</v>
      </c>
      <c r="N1592">
        <v>930</v>
      </c>
      <c r="O1592" t="b">
        <v>1</v>
      </c>
      <c r="P1592" t="s">
        <v>8271</v>
      </c>
      <c r="Q1592">
        <f>D1592/E1592*100</f>
        <v>62.411030846562831</v>
      </c>
      <c r="R1592">
        <f>E1592/N1592</f>
        <v>60.300892473118282</v>
      </c>
      <c r="S1592" t="str">
        <f>LEFT(P1592,FIND("/",P1592)-1)</f>
        <v>theater</v>
      </c>
      <c r="T1592" t="str">
        <f>RIGHT(P1592,LEN(P1592)-FIND("/",P1592))</f>
        <v>plays</v>
      </c>
    </row>
    <row r="1593" spans="1:20" ht="29.5" hidden="1" x14ac:dyDescent="0.7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 s="9">
        <f>(((I1593/60)/60)/24)+DATE(1970,1,1)</f>
        <v>41853.175706018519</v>
      </c>
      <c r="K1593">
        <v>1405743181</v>
      </c>
      <c r="L1593" s="9">
        <f>(((K1593/60)/60)/24)+DATE(1970,1,1)</f>
        <v>41839.175706018519</v>
      </c>
      <c r="M1593" t="b">
        <v>1</v>
      </c>
      <c r="N1593">
        <v>55</v>
      </c>
      <c r="O1593" t="b">
        <v>1</v>
      </c>
      <c r="P1593" t="s">
        <v>8271</v>
      </c>
      <c r="Q1593">
        <f>D1593/E1593*100</f>
        <v>86.083213773314199</v>
      </c>
      <c r="R1593">
        <f>E1593/N1593</f>
        <v>63.363636363636367</v>
      </c>
      <c r="S1593" t="str">
        <f>LEFT(P1593,FIND("/",P1593)-1)</f>
        <v>theater</v>
      </c>
      <c r="T1593" t="str">
        <f>RIGHT(P1593,LEN(P1593)-FIND("/",P1593))</f>
        <v>plays</v>
      </c>
    </row>
    <row r="1594" spans="1:20" ht="44.25" hidden="1" x14ac:dyDescent="0.7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 s="9">
        <f>(((I1594/60)/60)/24)+DATE(1970,1,1)</f>
        <v>41803.916666666664</v>
      </c>
      <c r="K1594">
        <v>1399948353</v>
      </c>
      <c r="L1594" s="9">
        <f>(((K1594/60)/60)/24)+DATE(1970,1,1)</f>
        <v>41772.105937500004</v>
      </c>
      <c r="M1594" t="b">
        <v>1</v>
      </c>
      <c r="N1594">
        <v>61</v>
      </c>
      <c r="O1594" t="b">
        <v>1</v>
      </c>
      <c r="P1594" t="s">
        <v>8271</v>
      </c>
      <c r="Q1594">
        <f>D1594/E1594*100</f>
        <v>80.515297906602257</v>
      </c>
      <c r="R1594">
        <f>E1594/N1594</f>
        <v>50.901639344262293</v>
      </c>
      <c r="S1594" t="str">
        <f>LEFT(P1594,FIND("/",P1594)-1)</f>
        <v>theater</v>
      </c>
      <c r="T1594" t="str">
        <f>RIGHT(P1594,LEN(P1594)-FIND("/",P1594))</f>
        <v>plays</v>
      </c>
    </row>
    <row r="1595" spans="1:20" ht="29.5" hidden="1" x14ac:dyDescent="0.7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 s="9">
        <f>(((I1595/60)/60)/24)+DATE(1970,1,1)</f>
        <v>41621.207638888889</v>
      </c>
      <c r="K1595">
        <v>1384364561</v>
      </c>
      <c r="L1595" s="9">
        <f>(((K1595/60)/60)/24)+DATE(1970,1,1)</f>
        <v>41591.737974537034</v>
      </c>
      <c r="M1595" t="b">
        <v>1</v>
      </c>
      <c r="N1595">
        <v>82</v>
      </c>
      <c r="O1595" t="b">
        <v>1</v>
      </c>
      <c r="P1595" t="s">
        <v>8271</v>
      </c>
      <c r="Q1595">
        <f>D1595/E1595*100</f>
        <v>97.075597621647859</v>
      </c>
      <c r="R1595">
        <f>E1595/N1595</f>
        <v>100.5</v>
      </c>
      <c r="S1595" t="str">
        <f>LEFT(P1595,FIND("/",P1595)-1)</f>
        <v>theater</v>
      </c>
      <c r="T1595" t="str">
        <f>RIGHT(P1595,LEN(P1595)-FIND("/",P1595))</f>
        <v>plays</v>
      </c>
    </row>
    <row r="1596" spans="1:20" ht="44.25" hidden="1" x14ac:dyDescent="0.7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 s="9">
        <f>(((I1596/60)/60)/24)+DATE(1970,1,1)</f>
        <v>41822.166666666664</v>
      </c>
      <c r="K1596">
        <v>1401414944</v>
      </c>
      <c r="L1596" s="9">
        <f>(((K1596/60)/60)/24)+DATE(1970,1,1)</f>
        <v>41789.080370370371</v>
      </c>
      <c r="M1596" t="b">
        <v>1</v>
      </c>
      <c r="N1596">
        <v>71</v>
      </c>
      <c r="O1596" t="b">
        <v>1</v>
      </c>
      <c r="P1596" t="s">
        <v>8271</v>
      </c>
      <c r="Q1596">
        <f>D1596/E1596*100</f>
        <v>89.086859688196</v>
      </c>
      <c r="R1596">
        <f>E1596/N1596</f>
        <v>31.619718309859156</v>
      </c>
      <c r="S1596" t="str">
        <f>LEFT(P1596,FIND("/",P1596)-1)</f>
        <v>theater</v>
      </c>
      <c r="T1596" t="str">
        <f>RIGHT(P1596,LEN(P1596)-FIND("/",P1596))</f>
        <v>plays</v>
      </c>
    </row>
    <row r="1597" spans="1:20" ht="59" hidden="1" x14ac:dyDescent="0.7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 s="9">
        <f>(((I1597/60)/60)/24)+DATE(1970,1,1)</f>
        <v>42496.608310185184</v>
      </c>
      <c r="K1597">
        <v>1459953358</v>
      </c>
      <c r="L1597" s="9">
        <f>(((K1597/60)/60)/24)+DATE(1970,1,1)</f>
        <v>42466.608310185184</v>
      </c>
      <c r="M1597" t="b">
        <v>1</v>
      </c>
      <c r="N1597">
        <v>117</v>
      </c>
      <c r="O1597" t="b">
        <v>1</v>
      </c>
      <c r="P1597" t="s">
        <v>8271</v>
      </c>
      <c r="Q1597">
        <f>D1597/E1597*100</f>
        <v>91.899698043849284</v>
      </c>
      <c r="R1597">
        <f>E1597/N1597</f>
        <v>65.102564102564102</v>
      </c>
      <c r="S1597" t="str">
        <f>LEFT(P1597,FIND("/",P1597)-1)</f>
        <v>theater</v>
      </c>
      <c r="T1597" t="str">
        <f>RIGHT(P1597,LEN(P1597)-FIND("/",P1597))</f>
        <v>plays</v>
      </c>
    </row>
    <row r="1598" spans="1:20" ht="44.25" hidden="1" x14ac:dyDescent="0.7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 s="9">
        <f>(((I1598/60)/60)/24)+DATE(1970,1,1)</f>
        <v>40953.729953703703</v>
      </c>
      <c r="K1598">
        <v>1326648668</v>
      </c>
      <c r="L1598" s="9">
        <f>(((K1598/60)/60)/24)+DATE(1970,1,1)</f>
        <v>40923.729953703703</v>
      </c>
      <c r="M1598" t="b">
        <v>1</v>
      </c>
      <c r="N1598">
        <v>29</v>
      </c>
      <c r="O1598" t="b">
        <v>1</v>
      </c>
      <c r="P1598" t="s">
        <v>8271</v>
      </c>
      <c r="Q1598">
        <f>D1598/E1598*100</f>
        <v>86.956521739130437</v>
      </c>
      <c r="R1598">
        <f>E1598/N1598</f>
        <v>79.310344827586206</v>
      </c>
      <c r="S1598" t="str">
        <f>LEFT(P1598,FIND("/",P1598)-1)</f>
        <v>theater</v>
      </c>
      <c r="T1598" t="str">
        <f>RIGHT(P1598,LEN(P1598)-FIND("/",P1598))</f>
        <v>plays</v>
      </c>
    </row>
    <row r="1599" spans="1:20" ht="44.25" hidden="1" x14ac:dyDescent="0.7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 s="9">
        <f>(((I1599/60)/60)/24)+DATE(1970,1,1)</f>
        <v>41908.878379629627</v>
      </c>
      <c r="K1599">
        <v>1409173492</v>
      </c>
      <c r="L1599" s="9">
        <f>(((K1599/60)/60)/24)+DATE(1970,1,1)</f>
        <v>41878.878379629627</v>
      </c>
      <c r="M1599" t="b">
        <v>1</v>
      </c>
      <c r="N1599">
        <v>74</v>
      </c>
      <c r="O1599" t="b">
        <v>1</v>
      </c>
      <c r="P1599" t="s">
        <v>8271</v>
      </c>
      <c r="Q1599">
        <f>D1599/E1599*100</f>
        <v>97.087378640776706</v>
      </c>
      <c r="R1599">
        <f>E1599/N1599</f>
        <v>139.18918918918919</v>
      </c>
      <c r="S1599" t="str">
        <f>LEFT(P1599,FIND("/",P1599)-1)</f>
        <v>theater</v>
      </c>
      <c r="T1599" t="str">
        <f>RIGHT(P1599,LEN(P1599)-FIND("/",P1599))</f>
        <v>plays</v>
      </c>
    </row>
    <row r="1600" spans="1:20" ht="59" hidden="1" x14ac:dyDescent="0.7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 s="9">
        <f>(((I1600/60)/60)/24)+DATE(1970,1,1)</f>
        <v>41876.864675925928</v>
      </c>
      <c r="K1600">
        <v>1407789908</v>
      </c>
      <c r="L1600" s="9">
        <f>(((K1600/60)/60)/24)+DATE(1970,1,1)</f>
        <v>41862.864675925928</v>
      </c>
      <c r="M1600" t="b">
        <v>1</v>
      </c>
      <c r="N1600">
        <v>23</v>
      </c>
      <c r="O1600" t="b">
        <v>1</v>
      </c>
      <c r="P1600" t="s">
        <v>8271</v>
      </c>
      <c r="Q1600">
        <f>D1600/E1600*100</f>
        <v>98.87936717205011</v>
      </c>
      <c r="R1600">
        <f>E1600/N1600</f>
        <v>131.91304347826087</v>
      </c>
      <c r="S1600" t="str">
        <f>LEFT(P1600,FIND("/",P1600)-1)</f>
        <v>theater</v>
      </c>
      <c r="T1600" t="str">
        <f>RIGHT(P1600,LEN(P1600)-FIND("/",P1600))</f>
        <v>plays</v>
      </c>
    </row>
    <row r="1601" spans="1:20" ht="59" hidden="1" x14ac:dyDescent="0.7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 s="9">
        <f>(((I1601/60)/60)/24)+DATE(1970,1,1)</f>
        <v>40591.886886574073</v>
      </c>
      <c r="K1601">
        <v>1292793427</v>
      </c>
      <c r="L1601" s="9">
        <f>(((K1601/60)/60)/24)+DATE(1970,1,1)</f>
        <v>40531.886886574073</v>
      </c>
      <c r="M1601" t="b">
        <v>1</v>
      </c>
      <c r="N1601">
        <v>60</v>
      </c>
      <c r="O1601" t="b">
        <v>1</v>
      </c>
      <c r="P1601" t="s">
        <v>8271</v>
      </c>
      <c r="Q1601">
        <f>D1601/E1601*100</f>
        <v>91.274187659729833</v>
      </c>
      <c r="R1601">
        <f>E1601/N1601</f>
        <v>91.3</v>
      </c>
      <c r="S1601" t="str">
        <f>LEFT(P1601,FIND("/",P1601)-1)</f>
        <v>theater</v>
      </c>
      <c r="T1601" t="str">
        <f>RIGHT(P1601,LEN(P1601)-FIND("/",P1601))</f>
        <v>plays</v>
      </c>
    </row>
    <row r="1602" spans="1:20" ht="59" hidden="1" x14ac:dyDescent="0.7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 s="9">
        <f>(((I1602/60)/60)/24)+DATE(1970,1,1)</f>
        <v>41504.625</v>
      </c>
      <c r="K1602">
        <v>1374531631</v>
      </c>
      <c r="L1602" s="9">
        <f>(((K1602/60)/60)/24)+DATE(1970,1,1)</f>
        <v>41477.930914351848</v>
      </c>
      <c r="M1602" t="b">
        <v>1</v>
      </c>
      <c r="N1602">
        <v>55</v>
      </c>
      <c r="O1602" t="b">
        <v>1</v>
      </c>
      <c r="P1602" t="s">
        <v>8271</v>
      </c>
      <c r="Q1602">
        <f>D1602/E1602*100</f>
        <v>87.076076993583868</v>
      </c>
      <c r="R1602">
        <f>E1602/N1602</f>
        <v>39.672727272727272</v>
      </c>
      <c r="S1602" t="str">
        <f>LEFT(P1602,FIND("/",P1602)-1)</f>
        <v>theater</v>
      </c>
      <c r="T1602" t="str">
        <f>RIGHT(P1602,LEN(P1602)-FIND("/",P1602))</f>
        <v>plays</v>
      </c>
    </row>
    <row r="1603" spans="1:20" ht="44.25" hidden="1" x14ac:dyDescent="0.7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 s="9">
        <f>(((I1603/60)/60)/24)+DATE(1970,1,1)</f>
        <v>41811.666770833333</v>
      </c>
      <c r="K1603">
        <v>1400774409</v>
      </c>
      <c r="L1603" s="9">
        <f>(((K1603/60)/60)/24)+DATE(1970,1,1)</f>
        <v>41781.666770833333</v>
      </c>
      <c r="M1603" t="b">
        <v>1</v>
      </c>
      <c r="N1603">
        <v>51</v>
      </c>
      <c r="O1603" t="b">
        <v>1</v>
      </c>
      <c r="P1603" t="s">
        <v>8271</v>
      </c>
      <c r="Q1603">
        <f>D1603/E1603*100</f>
        <v>85.178875638841561</v>
      </c>
      <c r="R1603">
        <f>E1603/N1603</f>
        <v>57.549019607843135</v>
      </c>
      <c r="S1603" t="str">
        <f>LEFT(P1603,FIND("/",P1603)-1)</f>
        <v>theater</v>
      </c>
      <c r="T1603" t="str">
        <f>RIGHT(P1603,LEN(P1603)-FIND("/",P1603))</f>
        <v>plays</v>
      </c>
    </row>
    <row r="1604" spans="1:20" ht="59" hidden="1" x14ac:dyDescent="0.7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 s="9">
        <f>(((I1604/60)/60)/24)+DATE(1970,1,1)</f>
        <v>41836.605034722219</v>
      </c>
      <c r="K1604">
        <v>1402929075</v>
      </c>
      <c r="L1604" s="9">
        <f>(((K1604/60)/60)/24)+DATE(1970,1,1)</f>
        <v>41806.605034722219</v>
      </c>
      <c r="M1604" t="b">
        <v>1</v>
      </c>
      <c r="N1604">
        <v>78</v>
      </c>
      <c r="O1604" t="b">
        <v>1</v>
      </c>
      <c r="P1604" t="s">
        <v>8271</v>
      </c>
      <c r="Q1604">
        <f>D1604/E1604*100</f>
        <v>58.229813664596278</v>
      </c>
      <c r="R1604">
        <f>E1604/N1604</f>
        <v>33.025641025641029</v>
      </c>
      <c r="S1604" t="str">
        <f>LEFT(P1604,FIND("/",P1604)-1)</f>
        <v>theater</v>
      </c>
      <c r="T1604" t="str">
        <f>RIGHT(P1604,LEN(P1604)-FIND("/",P1604))</f>
        <v>plays</v>
      </c>
    </row>
    <row r="1605" spans="1:20" ht="44.25" hidden="1" x14ac:dyDescent="0.7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 s="9">
        <f>(((I1605/60)/60)/24)+DATE(1970,1,1)</f>
        <v>41400.702210648145</v>
      </c>
      <c r="K1605">
        <v>1365699071</v>
      </c>
      <c r="L1605" s="9">
        <f>(((K1605/60)/60)/24)+DATE(1970,1,1)</f>
        <v>41375.702210648145</v>
      </c>
      <c r="M1605" t="b">
        <v>1</v>
      </c>
      <c r="N1605">
        <v>62</v>
      </c>
      <c r="O1605" t="b">
        <v>1</v>
      </c>
      <c r="P1605" t="s">
        <v>8271</v>
      </c>
      <c r="Q1605">
        <f>D1605/E1605*100</f>
        <v>87.59452909598275</v>
      </c>
      <c r="R1605">
        <f>E1605/N1605</f>
        <v>77.335806451612896</v>
      </c>
      <c r="S1605" t="str">
        <f>LEFT(P1605,FIND("/",P1605)-1)</f>
        <v>theater</v>
      </c>
      <c r="T1605" t="str">
        <f>RIGHT(P1605,LEN(P1605)-FIND("/",P1605))</f>
        <v>plays</v>
      </c>
    </row>
    <row r="1606" spans="1:20" ht="44.25" hidden="1" x14ac:dyDescent="0.7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 s="9">
        <f>(((I1606/60)/60)/24)+DATE(1970,1,1)</f>
        <v>41810.412604166668</v>
      </c>
      <c r="K1606">
        <v>1400666049</v>
      </c>
      <c r="L1606" s="9">
        <f>(((K1606/60)/60)/24)+DATE(1970,1,1)</f>
        <v>41780.412604166668</v>
      </c>
      <c r="M1606" t="b">
        <v>1</v>
      </c>
      <c r="N1606">
        <v>45</v>
      </c>
      <c r="O1606" t="b">
        <v>1</v>
      </c>
      <c r="P1606" t="s">
        <v>8271</v>
      </c>
      <c r="Q1606">
        <f>D1606/E1606*100</f>
        <v>83.507306889352819</v>
      </c>
      <c r="R1606">
        <f>E1606/N1606</f>
        <v>31.933333333333334</v>
      </c>
      <c r="S1606" t="str">
        <f>LEFT(P1606,FIND("/",P1606)-1)</f>
        <v>theater</v>
      </c>
      <c r="T1606" t="str">
        <f>RIGHT(P1606,LEN(P1606)-FIND("/",P1606))</f>
        <v>plays</v>
      </c>
    </row>
    <row r="1607" spans="1:20" ht="44.25" hidden="1" x14ac:dyDescent="0.7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 s="9">
        <f>(((I1607/60)/60)/24)+DATE(1970,1,1)</f>
        <v>41805.666666666664</v>
      </c>
      <c r="K1607">
        <v>1400570787</v>
      </c>
      <c r="L1607" s="9">
        <f>(((K1607/60)/60)/24)+DATE(1970,1,1)</f>
        <v>41779.310034722221</v>
      </c>
      <c r="M1607" t="b">
        <v>1</v>
      </c>
      <c r="N1607">
        <v>15</v>
      </c>
      <c r="O1607" t="b">
        <v>1</v>
      </c>
      <c r="P1607" t="s">
        <v>8271</v>
      </c>
      <c r="Q1607">
        <f>D1607/E1607*100</f>
        <v>91.743119266055047</v>
      </c>
      <c r="R1607">
        <f>E1607/N1607</f>
        <v>36.333333333333336</v>
      </c>
      <c r="S1607" t="str">
        <f>LEFT(P1607,FIND("/",P1607)-1)</f>
        <v>theater</v>
      </c>
      <c r="T1607" t="str">
        <f>RIGHT(P1607,LEN(P1607)-FIND("/",P1607))</f>
        <v>plays</v>
      </c>
    </row>
    <row r="1608" spans="1:20" ht="59" hidden="1" x14ac:dyDescent="0.7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 s="9">
        <f>(((I1608/60)/60)/24)+DATE(1970,1,1)</f>
        <v>40939.708333333336</v>
      </c>
      <c r="K1608">
        <v>1323211621</v>
      </c>
      <c r="L1608" s="9">
        <f>(((K1608/60)/60)/24)+DATE(1970,1,1)</f>
        <v>40883.949317129627</v>
      </c>
      <c r="M1608" t="b">
        <v>1</v>
      </c>
      <c r="N1608">
        <v>151</v>
      </c>
      <c r="O1608" t="b">
        <v>1</v>
      </c>
      <c r="P1608" t="s">
        <v>8271</v>
      </c>
      <c r="Q1608">
        <f>D1608/E1608*100</f>
        <v>99.12206173888417</v>
      </c>
      <c r="R1608">
        <f>E1608/N1608</f>
        <v>46.768211920529801</v>
      </c>
      <c r="S1608" t="str">
        <f>LEFT(P1608,FIND("/",P1608)-1)</f>
        <v>theater</v>
      </c>
      <c r="T1608" t="str">
        <f>RIGHT(P1608,LEN(P1608)-FIND("/",P1608))</f>
        <v>plays</v>
      </c>
    </row>
    <row r="1609" spans="1:20" ht="44.25" hidden="1" x14ac:dyDescent="0.7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 s="9">
        <f>(((I1609/60)/60)/24)+DATE(1970,1,1)</f>
        <v>41509.79478009259</v>
      </c>
      <c r="K1609">
        <v>1375729469</v>
      </c>
      <c r="L1609" s="9">
        <f>(((K1609/60)/60)/24)+DATE(1970,1,1)</f>
        <v>41491.79478009259</v>
      </c>
      <c r="M1609" t="b">
        <v>1</v>
      </c>
      <c r="N1609">
        <v>68</v>
      </c>
      <c r="O1609" t="b">
        <v>1</v>
      </c>
      <c r="P1609" t="s">
        <v>8271</v>
      </c>
      <c r="Q1609">
        <f>D1609/E1609*100</f>
        <v>91.743119266055047</v>
      </c>
      <c r="R1609">
        <f>E1609/N1609</f>
        <v>40.073529411764703</v>
      </c>
      <c r="S1609" t="str">
        <f>LEFT(P1609,FIND("/",P1609)-1)</f>
        <v>theater</v>
      </c>
      <c r="T1609" t="str">
        <f>RIGHT(P1609,LEN(P1609)-FIND("/",P1609))</f>
        <v>plays</v>
      </c>
    </row>
    <row r="1610" spans="1:20" ht="44.25" hidden="1" x14ac:dyDescent="0.7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 s="9">
        <f>(((I1610/60)/60)/24)+DATE(1970,1,1)</f>
        <v>41821.993414351848</v>
      </c>
      <c r="K1610">
        <v>1401666631</v>
      </c>
      <c r="L1610" s="9">
        <f>(((K1610/60)/60)/24)+DATE(1970,1,1)</f>
        <v>41791.993414351848</v>
      </c>
      <c r="M1610" t="b">
        <v>1</v>
      </c>
      <c r="N1610">
        <v>46</v>
      </c>
      <c r="O1610" t="b">
        <v>1</v>
      </c>
      <c r="P1610" t="s">
        <v>8271</v>
      </c>
      <c r="Q1610">
        <f>D1610/E1610*100</f>
        <v>93.275488069414308</v>
      </c>
      <c r="R1610">
        <f>E1610/N1610</f>
        <v>100.21739130434783</v>
      </c>
      <c r="S1610" t="str">
        <f>LEFT(P1610,FIND("/",P1610)-1)</f>
        <v>theater</v>
      </c>
      <c r="T1610" t="str">
        <f>RIGHT(P1610,LEN(P1610)-FIND("/",P1610))</f>
        <v>plays</v>
      </c>
    </row>
    <row r="1611" spans="1:20" ht="44.25" hidden="1" x14ac:dyDescent="0.7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 s="9">
        <f>(((I1611/60)/60)/24)+DATE(1970,1,1)</f>
        <v>41836.977326388893</v>
      </c>
      <c r="K1611">
        <v>1404948441</v>
      </c>
      <c r="L1611" s="9">
        <f>(((K1611/60)/60)/24)+DATE(1970,1,1)</f>
        <v>41829.977326388893</v>
      </c>
      <c r="M1611" t="b">
        <v>1</v>
      </c>
      <c r="N1611">
        <v>24</v>
      </c>
      <c r="O1611" t="b">
        <v>1</v>
      </c>
      <c r="P1611" t="s">
        <v>8271</v>
      </c>
      <c r="Q1611">
        <f>D1611/E1611*100</f>
        <v>100</v>
      </c>
      <c r="R1611">
        <f>E1611/N1611</f>
        <v>41.666666666666664</v>
      </c>
      <c r="S1611" t="str">
        <f>LEFT(P1611,FIND("/",P1611)-1)</f>
        <v>theater</v>
      </c>
      <c r="T1611" t="str">
        <f>RIGHT(P1611,LEN(P1611)-FIND("/",P1611))</f>
        <v>plays</v>
      </c>
    </row>
    <row r="1612" spans="1:20" ht="44.25" hidden="1" x14ac:dyDescent="0.7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 s="9">
        <f>(((I1612/60)/60)/24)+DATE(1970,1,1)</f>
        <v>41898.875</v>
      </c>
      <c r="K1612">
        <v>1408313438</v>
      </c>
      <c r="L1612" s="9">
        <f>(((K1612/60)/60)/24)+DATE(1970,1,1)</f>
        <v>41868.924050925925</v>
      </c>
      <c r="M1612" t="b">
        <v>1</v>
      </c>
      <c r="N1612">
        <v>70</v>
      </c>
      <c r="O1612" t="b">
        <v>1</v>
      </c>
      <c r="P1612" t="s">
        <v>8271</v>
      </c>
      <c r="Q1612">
        <f>D1612/E1612*100</f>
        <v>97.859327217125383</v>
      </c>
      <c r="R1612">
        <f>E1612/N1612</f>
        <v>46.714285714285715</v>
      </c>
      <c r="S1612" t="str">
        <f>LEFT(P1612,FIND("/",P1612)-1)</f>
        <v>theater</v>
      </c>
      <c r="T1612" t="str">
        <f>RIGHT(P1612,LEN(P1612)-FIND("/",P1612))</f>
        <v>plays</v>
      </c>
    </row>
    <row r="1613" spans="1:20" ht="59" hidden="1" x14ac:dyDescent="0.7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 s="9">
        <f>(((I1613/60)/60)/24)+DATE(1970,1,1)</f>
        <v>41855.666354166664</v>
      </c>
      <c r="K1613">
        <v>1405439973</v>
      </c>
      <c r="L1613" s="9">
        <f>(((K1613/60)/60)/24)+DATE(1970,1,1)</f>
        <v>41835.666354166664</v>
      </c>
      <c r="M1613" t="b">
        <v>1</v>
      </c>
      <c r="N1613">
        <v>244</v>
      </c>
      <c r="O1613" t="b">
        <v>1</v>
      </c>
      <c r="P1613" t="s">
        <v>8271</v>
      </c>
      <c r="Q1613">
        <f>D1613/E1613*100</f>
        <v>85.989451960559506</v>
      </c>
      <c r="R1613">
        <f>E1613/N1613</f>
        <v>71.491803278688522</v>
      </c>
      <c r="S1613" t="str">
        <f>LEFT(P1613,FIND("/",P1613)-1)</f>
        <v>theater</v>
      </c>
      <c r="T1613" t="str">
        <f>RIGHT(P1613,LEN(P1613)-FIND("/",P1613))</f>
        <v>plays</v>
      </c>
    </row>
    <row r="1614" spans="1:20" ht="44.25" hidden="1" x14ac:dyDescent="0.7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 s="9">
        <f>(((I1614/60)/60)/24)+DATE(1970,1,1)</f>
        <v>41848.605057870373</v>
      </c>
      <c r="K1614">
        <v>1404743477</v>
      </c>
      <c r="L1614" s="9">
        <f>(((K1614/60)/60)/24)+DATE(1970,1,1)</f>
        <v>41827.605057870373</v>
      </c>
      <c r="M1614" t="b">
        <v>1</v>
      </c>
      <c r="N1614">
        <v>82</v>
      </c>
      <c r="O1614" t="b">
        <v>1</v>
      </c>
      <c r="P1614" t="s">
        <v>8271</v>
      </c>
      <c r="Q1614">
        <f>D1614/E1614*100</f>
        <v>96.618357487922708</v>
      </c>
      <c r="R1614">
        <f>E1614/N1614</f>
        <v>63.109756097560975</v>
      </c>
      <c r="S1614" t="str">
        <f>LEFT(P1614,FIND("/",P1614)-1)</f>
        <v>theater</v>
      </c>
      <c r="T1614" t="str">
        <f>RIGHT(P1614,LEN(P1614)-FIND("/",P1614))</f>
        <v>plays</v>
      </c>
    </row>
    <row r="1615" spans="1:20" ht="44.25" hidden="1" x14ac:dyDescent="0.7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 s="9">
        <f>(((I1615/60)/60)/24)+DATE(1970,1,1)</f>
        <v>41810.958333333336</v>
      </c>
      <c r="K1615">
        <v>1400512658</v>
      </c>
      <c r="L1615" s="9">
        <f>(((K1615/60)/60)/24)+DATE(1970,1,1)</f>
        <v>41778.637245370373</v>
      </c>
      <c r="M1615" t="b">
        <v>1</v>
      </c>
      <c r="N1615">
        <v>226</v>
      </c>
      <c r="O1615" t="b">
        <v>1</v>
      </c>
      <c r="P1615" t="s">
        <v>8271</v>
      </c>
      <c r="Q1615">
        <f>D1615/E1615*100</f>
        <v>83.806028741057006</v>
      </c>
      <c r="R1615">
        <f>E1615/N1615</f>
        <v>50.157964601769912</v>
      </c>
      <c r="S1615" t="str">
        <f>LEFT(P1615,FIND("/",P1615)-1)</f>
        <v>theater</v>
      </c>
      <c r="T1615" t="str">
        <f>RIGHT(P1615,LEN(P1615)-FIND("/",P1615))</f>
        <v>plays</v>
      </c>
    </row>
    <row r="1616" spans="1:20" ht="44.25" hidden="1" x14ac:dyDescent="0.7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 s="9">
        <f>(((I1616/60)/60)/24)+DATE(1970,1,1)</f>
        <v>41061.165972222225</v>
      </c>
      <c r="K1616">
        <v>1334442519</v>
      </c>
      <c r="L1616" s="9">
        <f>(((K1616/60)/60)/24)+DATE(1970,1,1)</f>
        <v>41013.936562499999</v>
      </c>
      <c r="M1616" t="b">
        <v>1</v>
      </c>
      <c r="N1616">
        <v>60</v>
      </c>
      <c r="O1616" t="b">
        <v>1</v>
      </c>
      <c r="P1616" t="s">
        <v>8271</v>
      </c>
      <c r="Q1616">
        <f>D1616/E1616*100</f>
        <v>79.512324410283597</v>
      </c>
      <c r="R1616">
        <f>E1616/N1616</f>
        <v>62.883333333333333</v>
      </c>
      <c r="S1616" t="str">
        <f>LEFT(P1616,FIND("/",P1616)-1)</f>
        <v>theater</v>
      </c>
      <c r="T1616" t="str">
        <f>RIGHT(P1616,LEN(P1616)-FIND("/",P1616))</f>
        <v>plays</v>
      </c>
    </row>
    <row r="1617" spans="1:20" ht="59" hidden="1" x14ac:dyDescent="0.7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 s="9">
        <f>(((I1617/60)/60)/24)+DATE(1970,1,1)</f>
        <v>41866.083333333336</v>
      </c>
      <c r="K1617">
        <v>1405346680</v>
      </c>
      <c r="L1617" s="9">
        <f>(((K1617/60)/60)/24)+DATE(1970,1,1)</f>
        <v>41834.586574074077</v>
      </c>
      <c r="M1617" t="b">
        <v>1</v>
      </c>
      <c r="N1617">
        <v>322</v>
      </c>
      <c r="O1617" t="b">
        <v>1</v>
      </c>
      <c r="P1617" t="s">
        <v>8271</v>
      </c>
      <c r="Q1617">
        <f>D1617/E1617*100</f>
        <v>83.511855052467226</v>
      </c>
      <c r="R1617">
        <f>E1617/N1617</f>
        <v>85.531055900621112</v>
      </c>
      <c r="S1617" t="str">
        <f>LEFT(P1617,FIND("/",P1617)-1)</f>
        <v>theater</v>
      </c>
      <c r="T1617" t="str">
        <f>RIGHT(P1617,LEN(P1617)-FIND("/",P1617))</f>
        <v>plays</v>
      </c>
    </row>
    <row r="1618" spans="1:20" ht="29.5" hidden="1" x14ac:dyDescent="0.7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 s="9">
        <f>(((I1618/60)/60)/24)+DATE(1970,1,1)</f>
        <v>41859.795729166668</v>
      </c>
      <c r="K1618">
        <v>1404932751</v>
      </c>
      <c r="L1618" s="9">
        <f>(((K1618/60)/60)/24)+DATE(1970,1,1)</f>
        <v>41829.795729166668</v>
      </c>
      <c r="M1618" t="b">
        <v>1</v>
      </c>
      <c r="N1618">
        <v>94</v>
      </c>
      <c r="O1618" t="b">
        <v>1</v>
      </c>
      <c r="P1618" t="s">
        <v>8271</v>
      </c>
      <c r="Q1618">
        <f>D1618/E1618*100</f>
        <v>79.207920792079207</v>
      </c>
      <c r="R1618">
        <f>E1618/N1618</f>
        <v>53.723404255319146</v>
      </c>
      <c r="S1618" t="str">
        <f>LEFT(P1618,FIND("/",P1618)-1)</f>
        <v>theater</v>
      </c>
      <c r="T1618" t="str">
        <f>RIGHT(P1618,LEN(P1618)-FIND("/",P1618))</f>
        <v>plays</v>
      </c>
    </row>
    <row r="1619" spans="1:20" ht="44.25" hidden="1" x14ac:dyDescent="0.7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 s="9">
        <f>(((I1619/60)/60)/24)+DATE(1970,1,1)</f>
        <v>42211.763414351852</v>
      </c>
      <c r="K1619">
        <v>1434478759</v>
      </c>
      <c r="L1619" s="9">
        <f>(((K1619/60)/60)/24)+DATE(1970,1,1)</f>
        <v>42171.763414351852</v>
      </c>
      <c r="M1619" t="b">
        <v>1</v>
      </c>
      <c r="N1619">
        <v>47</v>
      </c>
      <c r="O1619" t="b">
        <v>1</v>
      </c>
      <c r="P1619" t="s">
        <v>8271</v>
      </c>
      <c r="Q1619">
        <f>D1619/E1619*100</f>
        <v>99.883469285833186</v>
      </c>
      <c r="R1619">
        <f>E1619/N1619</f>
        <v>127.80851063829788</v>
      </c>
      <c r="S1619" t="str">
        <f>LEFT(P1619,FIND("/",P1619)-1)</f>
        <v>theater</v>
      </c>
      <c r="T1619" t="str">
        <f>RIGHT(P1619,LEN(P1619)-FIND("/",P1619))</f>
        <v>plays</v>
      </c>
    </row>
    <row r="1620" spans="1:20" ht="59" hidden="1" x14ac:dyDescent="0.7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 s="9">
        <f>(((I1620/60)/60)/24)+DATE(1970,1,1)</f>
        <v>42374.996527777781</v>
      </c>
      <c r="K1620">
        <v>1448823673</v>
      </c>
      <c r="L1620" s="9">
        <f>(((K1620/60)/60)/24)+DATE(1970,1,1)</f>
        <v>42337.792511574073</v>
      </c>
      <c r="M1620" t="b">
        <v>1</v>
      </c>
      <c r="N1620">
        <v>115</v>
      </c>
      <c r="O1620" t="b">
        <v>1</v>
      </c>
      <c r="P1620" t="s">
        <v>8271</v>
      </c>
      <c r="Q1620">
        <f>D1620/E1620*100</f>
        <v>97.911227154046998</v>
      </c>
      <c r="R1620">
        <f>E1620/N1620</f>
        <v>106.57391304347826</v>
      </c>
      <c r="S1620" t="str">
        <f>LEFT(P1620,FIND("/",P1620)-1)</f>
        <v>theater</v>
      </c>
      <c r="T1620" t="str">
        <f>RIGHT(P1620,LEN(P1620)-FIND("/",P1620))</f>
        <v>plays</v>
      </c>
    </row>
    <row r="1621" spans="1:20" ht="59" hidden="1" x14ac:dyDescent="0.7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 s="9">
        <f>(((I1621/60)/60)/24)+DATE(1970,1,1)</f>
        <v>42257.165972222225</v>
      </c>
      <c r="K1621">
        <v>1438617471</v>
      </c>
      <c r="L1621" s="9">
        <f>(((K1621/60)/60)/24)+DATE(1970,1,1)</f>
        <v>42219.665173611109</v>
      </c>
      <c r="M1621" t="b">
        <v>1</v>
      </c>
      <c r="N1621">
        <v>134</v>
      </c>
      <c r="O1621" t="b">
        <v>1</v>
      </c>
      <c r="P1621" t="s">
        <v>8271</v>
      </c>
      <c r="Q1621">
        <f>D1621/E1621*100</f>
        <v>99.649802123964349</v>
      </c>
      <c r="R1621">
        <f>E1621/N1621</f>
        <v>262.11194029850748</v>
      </c>
      <c r="S1621" t="str">
        <f>LEFT(P1621,FIND("/",P1621)-1)</f>
        <v>theater</v>
      </c>
      <c r="T1621" t="str">
        <f>RIGHT(P1621,LEN(P1621)-FIND("/",P1621))</f>
        <v>plays</v>
      </c>
    </row>
    <row r="1622" spans="1:20" ht="44.25" hidden="1" x14ac:dyDescent="0.7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 s="9">
        <f>(((I1622/60)/60)/24)+DATE(1970,1,1)</f>
        <v>42196.604166666672</v>
      </c>
      <c r="K1622">
        <v>1433934371</v>
      </c>
      <c r="L1622" s="9">
        <f>(((K1622/60)/60)/24)+DATE(1970,1,1)</f>
        <v>42165.462627314817</v>
      </c>
      <c r="M1622" t="b">
        <v>1</v>
      </c>
      <c r="N1622">
        <v>35</v>
      </c>
      <c r="O1622" t="b">
        <v>1</v>
      </c>
      <c r="P1622" t="s">
        <v>8271</v>
      </c>
      <c r="Q1622">
        <f>D1622/E1622*100</f>
        <v>99.950024987506254</v>
      </c>
      <c r="R1622">
        <f>E1622/N1622</f>
        <v>57.171428571428571</v>
      </c>
      <c r="S1622" t="str">
        <f>LEFT(P1622,FIND("/",P1622)-1)</f>
        <v>theater</v>
      </c>
      <c r="T1622" t="str">
        <f>RIGHT(P1622,LEN(P1622)-FIND("/",P1622))</f>
        <v>plays</v>
      </c>
    </row>
    <row r="1623" spans="1:20" ht="29.5" hidden="1" x14ac:dyDescent="0.7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 s="9">
        <f>(((I1623/60)/60)/24)+DATE(1970,1,1)</f>
        <v>42678.546111111107</v>
      </c>
      <c r="K1623">
        <v>1475672784</v>
      </c>
      <c r="L1623" s="9">
        <f>(((K1623/60)/60)/24)+DATE(1970,1,1)</f>
        <v>42648.546111111107</v>
      </c>
      <c r="M1623" t="b">
        <v>1</v>
      </c>
      <c r="N1623">
        <v>104</v>
      </c>
      <c r="O1623" t="b">
        <v>1</v>
      </c>
      <c r="P1623" t="s">
        <v>8271</v>
      </c>
      <c r="Q1623">
        <f>D1623/E1623*100</f>
        <v>86.190384983719596</v>
      </c>
      <c r="R1623">
        <f>E1623/N1623</f>
        <v>50.20192307692308</v>
      </c>
      <c r="S1623" t="str">
        <f>LEFT(P1623,FIND("/",P1623)-1)</f>
        <v>theater</v>
      </c>
      <c r="T1623" t="str">
        <f>RIGHT(P1623,LEN(P1623)-FIND("/",P1623))</f>
        <v>plays</v>
      </c>
    </row>
    <row r="1624" spans="1:20" ht="44.25" hidden="1" x14ac:dyDescent="0.7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 s="9">
        <f>(((I1624/60)/60)/24)+DATE(1970,1,1)</f>
        <v>42004</v>
      </c>
      <c r="K1624">
        <v>1417132986</v>
      </c>
      <c r="L1624" s="9">
        <f>(((K1624/60)/60)/24)+DATE(1970,1,1)</f>
        <v>41971.002152777779</v>
      </c>
      <c r="M1624" t="b">
        <v>1</v>
      </c>
      <c r="N1624">
        <v>184</v>
      </c>
      <c r="O1624" t="b">
        <v>1</v>
      </c>
      <c r="P1624" t="s">
        <v>8271</v>
      </c>
      <c r="Q1624">
        <f>D1624/E1624*100</f>
        <v>97.943192948090115</v>
      </c>
      <c r="R1624">
        <f>E1624/N1624</f>
        <v>66.586956521739125</v>
      </c>
      <c r="S1624" t="str">
        <f>LEFT(P1624,FIND("/",P1624)-1)</f>
        <v>theater</v>
      </c>
      <c r="T1624" t="str">
        <f>RIGHT(P1624,LEN(P1624)-FIND("/",P1624))</f>
        <v>plays</v>
      </c>
    </row>
    <row r="1625" spans="1:20" ht="44.25" hidden="1" x14ac:dyDescent="0.7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 s="9">
        <f>(((I1625/60)/60)/24)+DATE(1970,1,1)</f>
        <v>42085.941516203704</v>
      </c>
      <c r="K1625">
        <v>1424043347</v>
      </c>
      <c r="L1625" s="9">
        <f>(((K1625/60)/60)/24)+DATE(1970,1,1)</f>
        <v>42050.983182870375</v>
      </c>
      <c r="M1625" t="b">
        <v>1</v>
      </c>
      <c r="N1625">
        <v>119</v>
      </c>
      <c r="O1625" t="b">
        <v>1</v>
      </c>
      <c r="P1625" t="s">
        <v>8271</v>
      </c>
      <c r="Q1625">
        <f>D1625/E1625*100</f>
        <v>99.890120867046249</v>
      </c>
      <c r="R1625">
        <f>E1625/N1625</f>
        <v>168.25210084033614</v>
      </c>
      <c r="S1625" t="str">
        <f>LEFT(P1625,FIND("/",P1625)-1)</f>
        <v>theater</v>
      </c>
      <c r="T1625" t="str">
        <f>RIGHT(P1625,LEN(P1625)-FIND("/",P1625))</f>
        <v>plays</v>
      </c>
    </row>
    <row r="1626" spans="1:20" ht="29.5" hidden="1" x14ac:dyDescent="0.7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 s="9">
        <f>(((I1626/60)/60)/24)+DATE(1970,1,1)</f>
        <v>42806.875</v>
      </c>
      <c r="K1626">
        <v>1486411204</v>
      </c>
      <c r="L1626" s="9">
        <f>(((K1626/60)/60)/24)+DATE(1970,1,1)</f>
        <v>42772.833379629628</v>
      </c>
      <c r="M1626" t="b">
        <v>1</v>
      </c>
      <c r="N1626">
        <v>59</v>
      </c>
      <c r="O1626" t="b">
        <v>1</v>
      </c>
      <c r="P1626" t="s">
        <v>8271</v>
      </c>
      <c r="Q1626">
        <f>D1626/E1626*100</f>
        <v>99.166997223324088</v>
      </c>
      <c r="R1626">
        <f>E1626/N1626</f>
        <v>256.37288135593218</v>
      </c>
      <c r="S1626" t="str">
        <f>LEFT(P1626,FIND("/",P1626)-1)</f>
        <v>theater</v>
      </c>
      <c r="T1626" t="str">
        <f>RIGHT(P1626,LEN(P1626)-FIND("/",P1626))</f>
        <v>plays</v>
      </c>
    </row>
    <row r="1627" spans="1:20" ht="59" hidden="1" x14ac:dyDescent="0.7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 s="9">
        <f>(((I1627/60)/60)/24)+DATE(1970,1,1)</f>
        <v>42190.696793981479</v>
      </c>
      <c r="K1627">
        <v>1433090603</v>
      </c>
      <c r="L1627" s="9">
        <f>(((K1627/60)/60)/24)+DATE(1970,1,1)</f>
        <v>42155.696793981479</v>
      </c>
      <c r="M1627" t="b">
        <v>1</v>
      </c>
      <c r="N1627">
        <v>113</v>
      </c>
      <c r="O1627" t="b">
        <v>1</v>
      </c>
      <c r="P1627" t="s">
        <v>8271</v>
      </c>
      <c r="Q1627">
        <f>D1627/E1627*100</f>
        <v>96.688421561518012</v>
      </c>
      <c r="R1627">
        <f>E1627/N1627</f>
        <v>36.610619469026545</v>
      </c>
      <c r="S1627" t="str">
        <f>LEFT(P1627,FIND("/",P1627)-1)</f>
        <v>theater</v>
      </c>
      <c r="T1627" t="str">
        <f>RIGHT(P1627,LEN(P1627)-FIND("/",P1627))</f>
        <v>plays</v>
      </c>
    </row>
    <row r="1628" spans="1:20" ht="44.25" hidden="1" x14ac:dyDescent="0.7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 s="9">
        <f>(((I1628/60)/60)/24)+DATE(1970,1,1)</f>
        <v>42301.895138888889</v>
      </c>
      <c r="K1628">
        <v>1443016697</v>
      </c>
      <c r="L1628" s="9">
        <f>(((K1628/60)/60)/24)+DATE(1970,1,1)</f>
        <v>42270.582141203704</v>
      </c>
      <c r="M1628" t="b">
        <v>1</v>
      </c>
      <c r="N1628">
        <v>84</v>
      </c>
      <c r="O1628" t="b">
        <v>1</v>
      </c>
      <c r="P1628" t="s">
        <v>8271</v>
      </c>
      <c r="Q1628">
        <f>D1628/E1628*100</f>
        <v>80.128205128205138</v>
      </c>
      <c r="R1628">
        <f>E1628/N1628</f>
        <v>37.142857142857146</v>
      </c>
      <c r="S1628" t="str">
        <f>LEFT(P1628,FIND("/",P1628)-1)</f>
        <v>theater</v>
      </c>
      <c r="T1628" t="str">
        <f>RIGHT(P1628,LEN(P1628)-FIND("/",P1628))</f>
        <v>plays</v>
      </c>
    </row>
    <row r="1629" spans="1:20" ht="29.5" hidden="1" x14ac:dyDescent="0.7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 s="9">
        <f>(((I1629/60)/60)/24)+DATE(1970,1,1)</f>
        <v>42236.835370370376</v>
      </c>
      <c r="K1629">
        <v>1437508976</v>
      </c>
      <c r="L1629" s="9">
        <f>(((K1629/60)/60)/24)+DATE(1970,1,1)</f>
        <v>42206.835370370376</v>
      </c>
      <c r="M1629" t="b">
        <v>1</v>
      </c>
      <c r="N1629">
        <v>74</v>
      </c>
      <c r="O1629" t="b">
        <v>1</v>
      </c>
      <c r="P1629" t="s">
        <v>8271</v>
      </c>
      <c r="Q1629">
        <f>D1629/E1629*100</f>
        <v>91.31075110456554</v>
      </c>
      <c r="R1629">
        <f>E1629/N1629</f>
        <v>45.878378378378379</v>
      </c>
      <c r="S1629" t="str">
        <f>LEFT(P1629,FIND("/",P1629)-1)</f>
        <v>theater</v>
      </c>
      <c r="T1629" t="str">
        <f>RIGHT(P1629,LEN(P1629)-FIND("/",P1629))</f>
        <v>plays</v>
      </c>
    </row>
    <row r="1630" spans="1:20" ht="59" hidden="1" x14ac:dyDescent="0.7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 s="9">
        <f>(((I1630/60)/60)/24)+DATE(1970,1,1)</f>
        <v>42745.208333333328</v>
      </c>
      <c r="K1630">
        <v>1479932713</v>
      </c>
      <c r="L1630" s="9">
        <f>(((K1630/60)/60)/24)+DATE(1970,1,1)</f>
        <v>42697.850844907407</v>
      </c>
      <c r="M1630" t="b">
        <v>1</v>
      </c>
      <c r="N1630">
        <v>216</v>
      </c>
      <c r="O1630" t="b">
        <v>1</v>
      </c>
      <c r="P1630" t="s">
        <v>8271</v>
      </c>
      <c r="Q1630">
        <f>D1630/E1630*100</f>
        <v>98.007187193727546</v>
      </c>
      <c r="R1630">
        <f>E1630/N1630</f>
        <v>141.71296296296296</v>
      </c>
      <c r="S1630" t="str">
        <f>LEFT(P1630,FIND("/",P1630)-1)</f>
        <v>theater</v>
      </c>
      <c r="T1630" t="str">
        <f>RIGHT(P1630,LEN(P1630)-FIND("/",P1630))</f>
        <v>plays</v>
      </c>
    </row>
    <row r="1631" spans="1:20" ht="44.25" hidden="1" x14ac:dyDescent="0.7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 s="9">
        <f>(((I1631/60)/60)/24)+DATE(1970,1,1)</f>
        <v>42524.875</v>
      </c>
      <c r="K1631">
        <v>1463145938</v>
      </c>
      <c r="L1631" s="9">
        <f>(((K1631/60)/60)/24)+DATE(1970,1,1)</f>
        <v>42503.559467592597</v>
      </c>
      <c r="M1631" t="b">
        <v>1</v>
      </c>
      <c r="N1631">
        <v>39</v>
      </c>
      <c r="O1631" t="b">
        <v>1</v>
      </c>
      <c r="P1631" t="s">
        <v>8271</v>
      </c>
      <c r="Q1631">
        <f>D1631/E1631*100</f>
        <v>97.703957010258918</v>
      </c>
      <c r="R1631">
        <f>E1631/N1631</f>
        <v>52.487179487179489</v>
      </c>
      <c r="S1631" t="str">
        <f>LEFT(P1631,FIND("/",P1631)-1)</f>
        <v>theater</v>
      </c>
      <c r="T1631" t="str">
        <f>RIGHT(P1631,LEN(P1631)-FIND("/",P1631))</f>
        <v>plays</v>
      </c>
    </row>
    <row r="1632" spans="1:20" ht="44.25" hidden="1" x14ac:dyDescent="0.7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 s="9">
        <f>(((I1632/60)/60)/24)+DATE(1970,1,1)</f>
        <v>42307.583472222221</v>
      </c>
      <c r="K1632">
        <v>1443621612</v>
      </c>
      <c r="L1632" s="9">
        <f>(((K1632/60)/60)/24)+DATE(1970,1,1)</f>
        <v>42277.583472222221</v>
      </c>
      <c r="M1632" t="b">
        <v>1</v>
      </c>
      <c r="N1632">
        <v>21</v>
      </c>
      <c r="O1632" t="b">
        <v>1</v>
      </c>
      <c r="P1632" t="s">
        <v>8271</v>
      </c>
      <c r="Q1632">
        <f>D1632/E1632*100</f>
        <v>96</v>
      </c>
      <c r="R1632">
        <f>E1632/N1632</f>
        <v>59.523809523809526</v>
      </c>
      <c r="S1632" t="str">
        <f>LEFT(P1632,FIND("/",P1632)-1)</f>
        <v>theater</v>
      </c>
      <c r="T1632" t="str">
        <f>RIGHT(P1632,LEN(P1632)-FIND("/",P1632))</f>
        <v>plays</v>
      </c>
    </row>
    <row r="1633" spans="1:20" ht="44.25" hidden="1" x14ac:dyDescent="0.7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 s="9">
        <f>(((I1633/60)/60)/24)+DATE(1970,1,1)</f>
        <v>42752.882361111115</v>
      </c>
      <c r="K1633">
        <v>1482095436</v>
      </c>
      <c r="L1633" s="9">
        <f>(((K1633/60)/60)/24)+DATE(1970,1,1)</f>
        <v>42722.882361111115</v>
      </c>
      <c r="M1633" t="b">
        <v>0</v>
      </c>
      <c r="N1633">
        <v>30</v>
      </c>
      <c r="O1633" t="b">
        <v>1</v>
      </c>
      <c r="P1633" t="s">
        <v>8271</v>
      </c>
      <c r="Q1633">
        <f>D1633/E1633*100</f>
        <v>80</v>
      </c>
      <c r="R1633">
        <f>E1633/N1633</f>
        <v>50</v>
      </c>
      <c r="S1633" t="str">
        <f>LEFT(P1633,FIND("/",P1633)-1)</f>
        <v>theater</v>
      </c>
      <c r="T1633" t="str">
        <f>RIGHT(P1633,LEN(P1633)-FIND("/",P1633))</f>
        <v>plays</v>
      </c>
    </row>
    <row r="1634" spans="1:20" ht="29.5" hidden="1" x14ac:dyDescent="0.7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 s="9">
        <f>(((I1634/60)/60)/24)+DATE(1970,1,1)</f>
        <v>42355.207638888889</v>
      </c>
      <c r="K1634">
        <v>1447606884</v>
      </c>
      <c r="L1634" s="9">
        <f>(((K1634/60)/60)/24)+DATE(1970,1,1)</f>
        <v>42323.70930555556</v>
      </c>
      <c r="M1634" t="b">
        <v>1</v>
      </c>
      <c r="N1634">
        <v>37</v>
      </c>
      <c r="O1634" t="b">
        <v>1</v>
      </c>
      <c r="P1634" t="s">
        <v>8271</v>
      </c>
      <c r="Q1634">
        <f>D1634/E1634*100</f>
        <v>97.710776102735892</v>
      </c>
      <c r="R1634">
        <f>E1634/N1634</f>
        <v>193.62162162162161</v>
      </c>
      <c r="S1634" t="str">
        <f>LEFT(P1634,FIND("/",P1634)-1)</f>
        <v>theater</v>
      </c>
      <c r="T1634" t="str">
        <f>RIGHT(P1634,LEN(P1634)-FIND("/",P1634))</f>
        <v>plays</v>
      </c>
    </row>
    <row r="1635" spans="1:20" ht="44.25" hidden="1" x14ac:dyDescent="0.7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 s="9">
        <f>(((I1635/60)/60)/24)+DATE(1970,1,1)</f>
        <v>41963.333310185189</v>
      </c>
      <c r="K1635">
        <v>1413874798</v>
      </c>
      <c r="L1635" s="9">
        <f>(((K1635/60)/60)/24)+DATE(1970,1,1)</f>
        <v>41933.291643518518</v>
      </c>
      <c r="M1635" t="b">
        <v>1</v>
      </c>
      <c r="N1635">
        <v>202</v>
      </c>
      <c r="O1635" t="b">
        <v>1</v>
      </c>
      <c r="P1635" t="s">
        <v>8271</v>
      </c>
      <c r="Q1635">
        <f>D1635/E1635*100</f>
        <v>92.708478190330496</v>
      </c>
      <c r="R1635">
        <f>E1635/N1635</f>
        <v>106.79702970297029</v>
      </c>
      <c r="S1635" t="str">
        <f>LEFT(P1635,FIND("/",P1635)-1)</f>
        <v>theater</v>
      </c>
      <c r="T1635" t="str">
        <f>RIGHT(P1635,LEN(P1635)-FIND("/",P1635))</f>
        <v>plays</v>
      </c>
    </row>
    <row r="1636" spans="1:20" ht="44.25" hidden="1" x14ac:dyDescent="0.7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 s="9">
        <f>(((I1636/60)/60)/24)+DATE(1970,1,1)</f>
        <v>41913.165972222225</v>
      </c>
      <c r="K1636">
        <v>1410840126</v>
      </c>
      <c r="L1636" s="9">
        <f>(((K1636/60)/60)/24)+DATE(1970,1,1)</f>
        <v>41898.168125000004</v>
      </c>
      <c r="M1636" t="b">
        <v>1</v>
      </c>
      <c r="N1636">
        <v>37</v>
      </c>
      <c r="O1636" t="b">
        <v>1</v>
      </c>
      <c r="P1636" t="s">
        <v>8271</v>
      </c>
      <c r="Q1636">
        <f>D1636/E1636*100</f>
        <v>91.004550227511373</v>
      </c>
      <c r="R1636">
        <f>E1636/N1636</f>
        <v>77.21621621621621</v>
      </c>
      <c r="S1636" t="str">
        <f>LEFT(P1636,FIND("/",P1636)-1)</f>
        <v>theater</v>
      </c>
      <c r="T1636" t="str">
        <f>RIGHT(P1636,LEN(P1636)-FIND("/",P1636))</f>
        <v>plays</v>
      </c>
    </row>
    <row r="1637" spans="1:20" ht="44.25" hidden="1" x14ac:dyDescent="0.7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 s="9">
        <f>(((I1637/60)/60)/24)+DATE(1970,1,1)</f>
        <v>42476.943831018521</v>
      </c>
      <c r="K1637">
        <v>1458254347</v>
      </c>
      <c r="L1637" s="9">
        <f>(((K1637/60)/60)/24)+DATE(1970,1,1)</f>
        <v>42446.943831018521</v>
      </c>
      <c r="M1637" t="b">
        <v>0</v>
      </c>
      <c r="N1637">
        <v>28</v>
      </c>
      <c r="O1637" t="b">
        <v>1</v>
      </c>
      <c r="P1637" t="s">
        <v>8271</v>
      </c>
      <c r="Q1637">
        <f>D1637/E1637*100</f>
        <v>62.11180124223602</v>
      </c>
      <c r="R1637">
        <f>E1637/N1637</f>
        <v>57.5</v>
      </c>
      <c r="S1637" t="str">
        <f>LEFT(P1637,FIND("/",P1637)-1)</f>
        <v>theater</v>
      </c>
      <c r="T1637" t="str">
        <f>RIGHT(P1637,LEN(P1637)-FIND("/",P1637))</f>
        <v>plays</v>
      </c>
    </row>
    <row r="1638" spans="1:20" ht="44.25" hidden="1" x14ac:dyDescent="0.7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 s="9">
        <f>(((I1638/60)/60)/24)+DATE(1970,1,1)</f>
        <v>42494.165972222225</v>
      </c>
      <c r="K1638">
        <v>1459711917</v>
      </c>
      <c r="L1638" s="9">
        <f>(((K1638/60)/60)/24)+DATE(1970,1,1)</f>
        <v>42463.81385416667</v>
      </c>
      <c r="M1638" t="b">
        <v>1</v>
      </c>
      <c r="N1638">
        <v>26</v>
      </c>
      <c r="O1638" t="b">
        <v>1</v>
      </c>
      <c r="P1638" t="s">
        <v>8271</v>
      </c>
      <c r="Q1638">
        <f>D1638/E1638*100</f>
        <v>76.219512195121951</v>
      </c>
      <c r="R1638">
        <f>E1638/N1638</f>
        <v>50.46153846153846</v>
      </c>
      <c r="S1638" t="str">
        <f>LEFT(P1638,FIND("/",P1638)-1)</f>
        <v>theater</v>
      </c>
      <c r="T1638" t="str">
        <f>RIGHT(P1638,LEN(P1638)-FIND("/",P1638))</f>
        <v>plays</v>
      </c>
    </row>
    <row r="1639" spans="1:20" ht="44.25" hidden="1" x14ac:dyDescent="0.7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 s="9">
        <f>(((I1639/60)/60)/24)+DATE(1970,1,1)</f>
        <v>42796.805034722223</v>
      </c>
      <c r="K1639">
        <v>1485890355</v>
      </c>
      <c r="L1639" s="9">
        <f>(((K1639/60)/60)/24)+DATE(1970,1,1)</f>
        <v>42766.805034722223</v>
      </c>
      <c r="M1639" t="b">
        <v>0</v>
      </c>
      <c r="N1639">
        <v>61</v>
      </c>
      <c r="O1639" t="b">
        <v>1</v>
      </c>
      <c r="P1639" t="s">
        <v>8271</v>
      </c>
      <c r="Q1639">
        <f>D1639/E1639*100</f>
        <v>84.17508417508418</v>
      </c>
      <c r="R1639">
        <f>E1639/N1639</f>
        <v>97.377049180327873</v>
      </c>
      <c r="S1639" t="str">
        <f>LEFT(P1639,FIND("/",P1639)-1)</f>
        <v>theater</v>
      </c>
      <c r="T1639" t="str">
        <f>RIGHT(P1639,LEN(P1639)-FIND("/",P1639))</f>
        <v>plays</v>
      </c>
    </row>
    <row r="1640" spans="1:20" ht="44.25" hidden="1" x14ac:dyDescent="0.7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 s="9">
        <f>(((I1640/60)/60)/24)+DATE(1970,1,1)</f>
        <v>42767.979861111111</v>
      </c>
      <c r="K1640">
        <v>1483124208</v>
      </c>
      <c r="L1640" s="9">
        <f>(((K1640/60)/60)/24)+DATE(1970,1,1)</f>
        <v>42734.789444444439</v>
      </c>
      <c r="M1640" t="b">
        <v>0</v>
      </c>
      <c r="N1640">
        <v>115</v>
      </c>
      <c r="O1640" t="b">
        <v>1</v>
      </c>
      <c r="P1640" t="s">
        <v>8271</v>
      </c>
      <c r="Q1640">
        <f>D1640/E1640*100</f>
        <v>99.608786491056378</v>
      </c>
      <c r="R1640">
        <f>E1640/N1640</f>
        <v>34.91921739130435</v>
      </c>
      <c r="S1640" t="str">
        <f>LEFT(P1640,FIND("/",P1640)-1)</f>
        <v>theater</v>
      </c>
      <c r="T1640" t="str">
        <f>RIGHT(P1640,LEN(P1640)-FIND("/",P1640))</f>
        <v>plays</v>
      </c>
    </row>
    <row r="1641" spans="1:20" ht="44.25" hidden="1" x14ac:dyDescent="0.7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 s="9">
        <f>(((I1641/60)/60)/24)+DATE(1970,1,1)</f>
        <v>42552.347812499997</v>
      </c>
      <c r="K1641">
        <v>1464769251</v>
      </c>
      <c r="L1641" s="9">
        <f>(((K1641/60)/60)/24)+DATE(1970,1,1)</f>
        <v>42522.347812499997</v>
      </c>
      <c r="M1641" t="b">
        <v>1</v>
      </c>
      <c r="N1641">
        <v>181</v>
      </c>
      <c r="O1641" t="b">
        <v>1</v>
      </c>
      <c r="P1641" t="s">
        <v>8271</v>
      </c>
      <c r="Q1641">
        <f>D1641/E1641*100</f>
        <v>96.892965570699559</v>
      </c>
      <c r="R1641">
        <f>E1641/N1641</f>
        <v>85.530386740331494</v>
      </c>
      <c r="S1641" t="str">
        <f>LEFT(P1641,FIND("/",P1641)-1)</f>
        <v>theater</v>
      </c>
      <c r="T1641" t="str">
        <f>RIGHT(P1641,LEN(P1641)-FIND("/",P1641))</f>
        <v>plays</v>
      </c>
    </row>
    <row r="1642" spans="1:20" ht="44.25" hidden="1" x14ac:dyDescent="0.7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 s="9">
        <f>(((I1642/60)/60)/24)+DATE(1970,1,1)</f>
        <v>42732.917048611111</v>
      </c>
      <c r="K1642">
        <v>1480370433</v>
      </c>
      <c r="L1642" s="9">
        <f>(((K1642/60)/60)/24)+DATE(1970,1,1)</f>
        <v>42702.917048611111</v>
      </c>
      <c r="M1642" t="b">
        <v>0</v>
      </c>
      <c r="N1642">
        <v>110</v>
      </c>
      <c r="O1642" t="b">
        <v>1</v>
      </c>
      <c r="P1642" t="s">
        <v>8271</v>
      </c>
      <c r="Q1642">
        <f>D1642/E1642*100</f>
        <v>99.40357852882704</v>
      </c>
      <c r="R1642">
        <f>E1642/N1642</f>
        <v>182.90909090909091</v>
      </c>
      <c r="S1642" t="str">
        <f>LEFT(P1642,FIND("/",P1642)-1)</f>
        <v>theater</v>
      </c>
      <c r="T1642" t="str">
        <f>RIGHT(P1642,LEN(P1642)-FIND("/",P1642))</f>
        <v>plays</v>
      </c>
    </row>
    <row r="1643" spans="1:20" ht="29.5" hidden="1" x14ac:dyDescent="0.7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 s="9">
        <f>(((I1643/60)/60)/24)+DATE(1970,1,1)</f>
        <v>42276.165972222225</v>
      </c>
      <c r="K1643">
        <v>1441452184</v>
      </c>
      <c r="L1643" s="9">
        <f>(((K1643/60)/60)/24)+DATE(1970,1,1)</f>
        <v>42252.474351851852</v>
      </c>
      <c r="M1643" t="b">
        <v>1</v>
      </c>
      <c r="N1643">
        <v>269</v>
      </c>
      <c r="O1643" t="b">
        <v>1</v>
      </c>
      <c r="P1643" t="s">
        <v>8271</v>
      </c>
      <c r="Q1643">
        <f>D1643/E1643*100</f>
        <v>99.218610916768625</v>
      </c>
      <c r="R1643">
        <f>E1643/N1643</f>
        <v>131.13620817843866</v>
      </c>
      <c r="S1643" t="str">
        <f>LEFT(P1643,FIND("/",P1643)-1)</f>
        <v>theater</v>
      </c>
      <c r="T1643" t="str">
        <f>RIGHT(P1643,LEN(P1643)-FIND("/",P1643))</f>
        <v>plays</v>
      </c>
    </row>
    <row r="1644" spans="1:20" ht="44.25" hidden="1" x14ac:dyDescent="0.7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 s="9">
        <f>(((I1644/60)/60)/24)+DATE(1970,1,1)</f>
        <v>42186.510393518518</v>
      </c>
      <c r="K1644">
        <v>1433160898</v>
      </c>
      <c r="L1644" s="9">
        <f>(((K1644/60)/60)/24)+DATE(1970,1,1)</f>
        <v>42156.510393518518</v>
      </c>
      <c r="M1644" t="b">
        <v>1</v>
      </c>
      <c r="N1644">
        <v>79</v>
      </c>
      <c r="O1644" t="b">
        <v>1</v>
      </c>
      <c r="P1644" t="s">
        <v>8271</v>
      </c>
      <c r="Q1644">
        <f>D1644/E1644*100</f>
        <v>89.030206677265497</v>
      </c>
      <c r="R1644">
        <f>E1644/N1644</f>
        <v>39.810126582278478</v>
      </c>
      <c r="S1644" t="str">
        <f>LEFT(P1644,FIND("/",P1644)-1)</f>
        <v>theater</v>
      </c>
      <c r="T1644" t="str">
        <f>RIGHT(P1644,LEN(P1644)-FIND("/",P1644))</f>
        <v>plays</v>
      </c>
    </row>
    <row r="1645" spans="1:20" ht="59" hidden="1" x14ac:dyDescent="0.7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 s="9">
        <f>(((I1645/60)/60)/24)+DATE(1970,1,1)</f>
        <v>42302.999305555553</v>
      </c>
      <c r="K1645">
        <v>1443665293</v>
      </c>
      <c r="L1645" s="9">
        <f>(((K1645/60)/60)/24)+DATE(1970,1,1)</f>
        <v>42278.089039351849</v>
      </c>
      <c r="M1645" t="b">
        <v>1</v>
      </c>
      <c r="N1645">
        <v>104</v>
      </c>
      <c r="O1645" t="b">
        <v>1</v>
      </c>
      <c r="P1645" t="s">
        <v>8271</v>
      </c>
      <c r="Q1645">
        <f>D1645/E1645*100</f>
        <v>94.411642492003523</v>
      </c>
      <c r="R1645">
        <f>E1645/N1645</f>
        <v>59.701730769230764</v>
      </c>
      <c r="S1645" t="str">
        <f>LEFT(P1645,FIND("/",P1645)-1)</f>
        <v>theater</v>
      </c>
      <c r="T1645" t="str">
        <f>RIGHT(P1645,LEN(P1645)-FIND("/",P1645))</f>
        <v>plays</v>
      </c>
    </row>
    <row r="1646" spans="1:20" ht="44.25" hidden="1" x14ac:dyDescent="0.7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 s="9">
        <f>(((I1646/60)/60)/24)+DATE(1970,1,1)</f>
        <v>42782.958333333328</v>
      </c>
      <c r="K1646">
        <v>1484843948</v>
      </c>
      <c r="L1646" s="9">
        <f>(((K1646/60)/60)/24)+DATE(1970,1,1)</f>
        <v>42754.693842592591</v>
      </c>
      <c r="M1646" t="b">
        <v>0</v>
      </c>
      <c r="N1646">
        <v>34</v>
      </c>
      <c r="O1646" t="b">
        <v>1</v>
      </c>
      <c r="P1646" t="s">
        <v>8271</v>
      </c>
      <c r="Q1646">
        <f>D1646/E1646*100</f>
        <v>99.436526350679486</v>
      </c>
      <c r="R1646">
        <f>E1646/N1646</f>
        <v>88.735294117647058</v>
      </c>
      <c r="S1646" t="str">
        <f>LEFT(P1646,FIND("/",P1646)-1)</f>
        <v>theater</v>
      </c>
      <c r="T1646" t="str">
        <f>RIGHT(P1646,LEN(P1646)-FIND("/",P1646))</f>
        <v>plays</v>
      </c>
    </row>
    <row r="1647" spans="1:20" ht="59" hidden="1" x14ac:dyDescent="0.7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 s="9">
        <f>(((I1647/60)/60)/24)+DATE(1970,1,1)</f>
        <v>41926.290972222225</v>
      </c>
      <c r="K1647">
        <v>1410421670</v>
      </c>
      <c r="L1647" s="9">
        <f>(((K1647/60)/60)/24)+DATE(1970,1,1)</f>
        <v>41893.324884259258</v>
      </c>
      <c r="M1647" t="b">
        <v>1</v>
      </c>
      <c r="N1647">
        <v>167</v>
      </c>
      <c r="O1647" t="b">
        <v>1</v>
      </c>
      <c r="P1647" t="s">
        <v>8271</v>
      </c>
      <c r="Q1647">
        <f>D1647/E1647*100</f>
        <v>86.725844301601867</v>
      </c>
      <c r="R1647">
        <f>E1647/N1647</f>
        <v>58.688622754491021</v>
      </c>
      <c r="S1647" t="str">
        <f>LEFT(P1647,FIND("/",P1647)-1)</f>
        <v>theater</v>
      </c>
      <c r="T1647" t="str">
        <f>RIGHT(P1647,LEN(P1647)-FIND("/",P1647))</f>
        <v>plays</v>
      </c>
    </row>
    <row r="1648" spans="1:20" ht="29.5" hidden="1" x14ac:dyDescent="0.7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 s="9">
        <f>(((I1648/60)/60)/24)+DATE(1970,1,1)</f>
        <v>41901.755694444444</v>
      </c>
      <c r="K1648">
        <v>1408558092</v>
      </c>
      <c r="L1648" s="9">
        <f>(((K1648/60)/60)/24)+DATE(1970,1,1)</f>
        <v>41871.755694444444</v>
      </c>
      <c r="M1648" t="b">
        <v>1</v>
      </c>
      <c r="N1648">
        <v>183</v>
      </c>
      <c r="O1648" t="b">
        <v>1</v>
      </c>
      <c r="P1648" t="s">
        <v>8271</v>
      </c>
      <c r="Q1648">
        <f>D1648/E1648*100</f>
        <v>78.552003783064507</v>
      </c>
      <c r="R1648">
        <f>E1648/N1648</f>
        <v>69.56513661202186</v>
      </c>
      <c r="S1648" t="str">
        <f>LEFT(P1648,FIND("/",P1648)-1)</f>
        <v>theater</v>
      </c>
      <c r="T1648" t="str">
        <f>RIGHT(P1648,LEN(P1648)-FIND("/",P1648))</f>
        <v>plays</v>
      </c>
    </row>
    <row r="1649" spans="1:20" ht="44.25" hidden="1" x14ac:dyDescent="0.7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 s="9">
        <f>(((I1649/60)/60)/24)+DATE(1970,1,1)</f>
        <v>42286</v>
      </c>
      <c r="K1649">
        <v>1442283562</v>
      </c>
      <c r="L1649" s="9">
        <f>(((K1649/60)/60)/24)+DATE(1970,1,1)</f>
        <v>42262.096782407403</v>
      </c>
      <c r="M1649" t="b">
        <v>1</v>
      </c>
      <c r="N1649">
        <v>71</v>
      </c>
      <c r="O1649" t="b">
        <v>1</v>
      </c>
      <c r="P1649" t="s">
        <v>8271</v>
      </c>
      <c r="Q1649">
        <f>D1649/E1649*100</f>
        <v>97.240792512458967</v>
      </c>
      <c r="R1649">
        <f>E1649/N1649</f>
        <v>115.87323943661971</v>
      </c>
      <c r="S1649" t="str">
        <f>LEFT(P1649,FIND("/",P1649)-1)</f>
        <v>theater</v>
      </c>
      <c r="T1649" t="str">
        <f>RIGHT(P1649,LEN(P1649)-FIND("/",P1649))</f>
        <v>plays</v>
      </c>
    </row>
    <row r="1650" spans="1:20" ht="44.25" hidden="1" x14ac:dyDescent="0.7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 s="9">
        <f>(((I1650/60)/60)/24)+DATE(1970,1,1)</f>
        <v>42705.735902777778</v>
      </c>
      <c r="K1650">
        <v>1478018382</v>
      </c>
      <c r="L1650" s="9">
        <f>(((K1650/60)/60)/24)+DATE(1970,1,1)</f>
        <v>42675.694236111114</v>
      </c>
      <c r="M1650" t="b">
        <v>0</v>
      </c>
      <c r="N1650">
        <v>69</v>
      </c>
      <c r="O1650" t="b">
        <v>1</v>
      </c>
      <c r="P1650" t="s">
        <v>8271</v>
      </c>
      <c r="Q1650">
        <f>D1650/E1650*100</f>
        <v>97.146326654523378</v>
      </c>
      <c r="R1650">
        <f>E1650/N1650</f>
        <v>23.869565217391305</v>
      </c>
      <c r="S1650" t="str">
        <f>LEFT(P1650,FIND("/",P1650)-1)</f>
        <v>theater</v>
      </c>
      <c r="T1650" t="str">
        <f>RIGHT(P1650,LEN(P1650)-FIND("/",P1650))</f>
        <v>plays</v>
      </c>
    </row>
    <row r="1651" spans="1:20" ht="44.25" hidden="1" x14ac:dyDescent="0.7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 s="9">
        <f>(((I1651/60)/60)/24)+DATE(1970,1,1)</f>
        <v>42167.083333333328</v>
      </c>
      <c r="K1651">
        <v>1431354258</v>
      </c>
      <c r="L1651" s="9">
        <f>(((K1651/60)/60)/24)+DATE(1970,1,1)</f>
        <v>42135.60020833333</v>
      </c>
      <c r="M1651" t="b">
        <v>0</v>
      </c>
      <c r="N1651">
        <v>270</v>
      </c>
      <c r="O1651" t="b">
        <v>1</v>
      </c>
      <c r="P1651" t="s">
        <v>8271</v>
      </c>
      <c r="Q1651">
        <f>D1651/E1651*100</f>
        <v>95.872899926953977</v>
      </c>
      <c r="R1651">
        <f>E1651/N1651</f>
        <v>81.125925925925927</v>
      </c>
      <c r="S1651" t="str">
        <f>LEFT(P1651,FIND("/",P1651)-1)</f>
        <v>theater</v>
      </c>
      <c r="T1651" t="str">
        <f>RIGHT(P1651,LEN(P1651)-FIND("/",P1651))</f>
        <v>plays</v>
      </c>
    </row>
    <row r="1652" spans="1:20" ht="44.25" hidden="1" x14ac:dyDescent="0.7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 s="9">
        <f>(((I1652/60)/60)/24)+DATE(1970,1,1)</f>
        <v>42259.165972222225</v>
      </c>
      <c r="K1652">
        <v>1439551200</v>
      </c>
      <c r="L1652" s="9">
        <f>(((K1652/60)/60)/24)+DATE(1970,1,1)</f>
        <v>42230.472222222219</v>
      </c>
      <c r="M1652" t="b">
        <v>1</v>
      </c>
      <c r="N1652">
        <v>193</v>
      </c>
      <c r="O1652" t="b">
        <v>1</v>
      </c>
      <c r="P1652" t="s">
        <v>8271</v>
      </c>
      <c r="Q1652">
        <f>D1652/E1652*100</f>
        <v>89.911886351375642</v>
      </c>
      <c r="R1652">
        <f>E1652/N1652</f>
        <v>57.626943005181346</v>
      </c>
      <c r="S1652" t="str">
        <f>LEFT(P1652,FIND("/",P1652)-1)</f>
        <v>theater</v>
      </c>
      <c r="T1652" t="str">
        <f>RIGHT(P1652,LEN(P1652)-FIND("/",P1652))</f>
        <v>plays</v>
      </c>
    </row>
    <row r="1653" spans="1:20" ht="44.25" hidden="1" x14ac:dyDescent="0.7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 s="9">
        <f>(((I1653/60)/60)/24)+DATE(1970,1,1)</f>
        <v>42197.434166666666</v>
      </c>
      <c r="K1653">
        <v>1434104712</v>
      </c>
      <c r="L1653" s="9">
        <f>(((K1653/60)/60)/24)+DATE(1970,1,1)</f>
        <v>42167.434166666666</v>
      </c>
      <c r="M1653" t="b">
        <v>1</v>
      </c>
      <c r="N1653">
        <v>57</v>
      </c>
      <c r="O1653" t="b">
        <v>1</v>
      </c>
      <c r="P1653" t="s">
        <v>8271</v>
      </c>
      <c r="Q1653">
        <f>D1653/E1653*100</f>
        <v>94.464386926128853</v>
      </c>
      <c r="R1653">
        <f>E1653/N1653</f>
        <v>46.429824561403507</v>
      </c>
      <c r="S1653" t="str">
        <f>LEFT(P1653,FIND("/",P1653)-1)</f>
        <v>theater</v>
      </c>
      <c r="T1653" t="str">
        <f>RIGHT(P1653,LEN(P1653)-FIND("/",P1653))</f>
        <v>plays</v>
      </c>
    </row>
    <row r="1654" spans="1:20" ht="29.5" hidden="1" x14ac:dyDescent="0.7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 s="9">
        <f>(((I1654/60)/60)/24)+DATE(1970,1,1)</f>
        <v>42098.846724537041</v>
      </c>
      <c r="K1654">
        <v>1425590357</v>
      </c>
      <c r="L1654" s="9">
        <f>(((K1654/60)/60)/24)+DATE(1970,1,1)</f>
        <v>42068.888391203705</v>
      </c>
      <c r="M1654" t="b">
        <v>1</v>
      </c>
      <c r="N1654">
        <v>200</v>
      </c>
      <c r="O1654" t="b">
        <v>1</v>
      </c>
      <c r="P1654" t="s">
        <v>8271</v>
      </c>
      <c r="Q1654">
        <f>D1654/E1654*100</f>
        <v>99.214551467548574</v>
      </c>
      <c r="R1654">
        <f>E1654/N1654</f>
        <v>60.475000000000001</v>
      </c>
      <c r="S1654" t="str">
        <f>LEFT(P1654,FIND("/",P1654)-1)</f>
        <v>theater</v>
      </c>
      <c r="T1654" t="str">
        <f>RIGHT(P1654,LEN(P1654)-FIND("/",P1654))</f>
        <v>plays</v>
      </c>
    </row>
    <row r="1655" spans="1:20" ht="44.25" hidden="1" x14ac:dyDescent="0.7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 s="9">
        <f>(((I1655/60)/60)/24)+DATE(1970,1,1)</f>
        <v>42175.746689814812</v>
      </c>
      <c r="K1655">
        <v>1432230914</v>
      </c>
      <c r="L1655" s="9">
        <f>(((K1655/60)/60)/24)+DATE(1970,1,1)</f>
        <v>42145.746689814812</v>
      </c>
      <c r="M1655" t="b">
        <v>1</v>
      </c>
      <c r="N1655">
        <v>88</v>
      </c>
      <c r="O1655" t="b">
        <v>1</v>
      </c>
      <c r="P1655" t="s">
        <v>8271</v>
      </c>
      <c r="Q1655">
        <f>D1655/E1655*100</f>
        <v>95.304106740599551</v>
      </c>
      <c r="R1655">
        <f>E1655/N1655</f>
        <v>65.579545454545453</v>
      </c>
      <c r="S1655" t="str">
        <f>LEFT(P1655,FIND("/",P1655)-1)</f>
        <v>theater</v>
      </c>
      <c r="T1655" t="str">
        <f>RIGHT(P1655,LEN(P1655)-FIND("/",P1655))</f>
        <v>plays</v>
      </c>
    </row>
    <row r="1656" spans="1:20" ht="59" hidden="1" x14ac:dyDescent="0.7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 s="9">
        <f>(((I1656/60)/60)/24)+DATE(1970,1,1)</f>
        <v>41948.783842592595</v>
      </c>
      <c r="K1656">
        <v>1412617724</v>
      </c>
      <c r="L1656" s="9">
        <f>(((K1656/60)/60)/24)+DATE(1970,1,1)</f>
        <v>41918.742175925923</v>
      </c>
      <c r="M1656" t="b">
        <v>1</v>
      </c>
      <c r="N1656">
        <v>213</v>
      </c>
      <c r="O1656" t="b">
        <v>1</v>
      </c>
      <c r="P1656" t="s">
        <v>8271</v>
      </c>
      <c r="Q1656">
        <f>D1656/E1656*100</f>
        <v>98.471718922325508</v>
      </c>
      <c r="R1656">
        <f>E1656/N1656</f>
        <v>119.1924882629108</v>
      </c>
      <c r="S1656" t="str">
        <f>LEFT(P1656,FIND("/",P1656)-1)</f>
        <v>theater</v>
      </c>
      <c r="T1656" t="str">
        <f>RIGHT(P1656,LEN(P1656)-FIND("/",P1656))</f>
        <v>plays</v>
      </c>
    </row>
    <row r="1657" spans="1:20" ht="44.25" hidden="1" x14ac:dyDescent="0.7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 s="9">
        <f>(((I1657/60)/60)/24)+DATE(1970,1,1)</f>
        <v>42176.731087962966</v>
      </c>
      <c r="K1657">
        <v>1432315966</v>
      </c>
      <c r="L1657" s="9">
        <f>(((K1657/60)/60)/24)+DATE(1970,1,1)</f>
        <v>42146.731087962966</v>
      </c>
      <c r="M1657" t="b">
        <v>1</v>
      </c>
      <c r="N1657">
        <v>20</v>
      </c>
      <c r="O1657" t="b">
        <v>1</v>
      </c>
      <c r="P1657" t="s">
        <v>8271</v>
      </c>
      <c r="Q1657">
        <f>D1657/E1657*100</f>
        <v>90.307043949428049</v>
      </c>
      <c r="R1657">
        <f>E1657/N1657</f>
        <v>83.05</v>
      </c>
      <c r="S1657" t="str">
        <f>LEFT(P1657,FIND("/",P1657)-1)</f>
        <v>theater</v>
      </c>
      <c r="T1657" t="str">
        <f>RIGHT(P1657,LEN(P1657)-FIND("/",P1657))</f>
        <v>plays</v>
      </c>
    </row>
    <row r="1658" spans="1:20" ht="44.25" hidden="1" x14ac:dyDescent="0.7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 s="9">
        <f>(((I1658/60)/60)/24)+DATE(1970,1,1)</f>
        <v>42620.472685185188</v>
      </c>
      <c r="K1658">
        <v>1470655240</v>
      </c>
      <c r="L1658" s="9">
        <f>(((K1658/60)/60)/24)+DATE(1970,1,1)</f>
        <v>42590.472685185188</v>
      </c>
      <c r="M1658" t="b">
        <v>1</v>
      </c>
      <c r="N1658">
        <v>50</v>
      </c>
      <c r="O1658" t="b">
        <v>1</v>
      </c>
      <c r="P1658" t="s">
        <v>8271</v>
      </c>
      <c r="Q1658">
        <f>D1658/E1658*100</f>
        <v>78.233657858136297</v>
      </c>
      <c r="R1658">
        <f>E1658/N1658</f>
        <v>57.52</v>
      </c>
      <c r="S1658" t="str">
        <f>LEFT(P1658,FIND("/",P1658)-1)</f>
        <v>theater</v>
      </c>
      <c r="T1658" t="str">
        <f>RIGHT(P1658,LEN(P1658)-FIND("/",P1658))</f>
        <v>plays</v>
      </c>
    </row>
    <row r="1659" spans="1:20" ht="44.25" hidden="1" x14ac:dyDescent="0.7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 s="9">
        <f>(((I1659/60)/60)/24)+DATE(1970,1,1)</f>
        <v>42621.15625</v>
      </c>
      <c r="K1659">
        <v>1471701028</v>
      </c>
      <c r="L1659" s="9">
        <f>(((K1659/60)/60)/24)+DATE(1970,1,1)</f>
        <v>42602.576712962968</v>
      </c>
      <c r="M1659" t="b">
        <v>1</v>
      </c>
      <c r="N1659">
        <v>115</v>
      </c>
      <c r="O1659" t="b">
        <v>1</v>
      </c>
      <c r="P1659" t="s">
        <v>8271</v>
      </c>
      <c r="Q1659">
        <f>D1659/E1659*100</f>
        <v>98.207709305180458</v>
      </c>
      <c r="R1659">
        <f>E1659/N1659</f>
        <v>177.08695652173913</v>
      </c>
      <c r="S1659" t="str">
        <f>LEFT(P1659,FIND("/",P1659)-1)</f>
        <v>theater</v>
      </c>
      <c r="T1659" t="str">
        <f>RIGHT(P1659,LEN(P1659)-FIND("/",P1659))</f>
        <v>plays</v>
      </c>
    </row>
    <row r="1660" spans="1:20" ht="44.25" hidden="1" x14ac:dyDescent="0.7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 s="9">
        <f>(((I1660/60)/60)/24)+DATE(1970,1,1)</f>
        <v>42089.044085648144</v>
      </c>
      <c r="K1660">
        <v>1424743409</v>
      </c>
      <c r="L1660" s="9">
        <f>(((K1660/60)/60)/24)+DATE(1970,1,1)</f>
        <v>42059.085752314815</v>
      </c>
      <c r="M1660" t="b">
        <v>1</v>
      </c>
      <c r="N1660">
        <v>186</v>
      </c>
      <c r="O1660" t="b">
        <v>1</v>
      </c>
      <c r="P1660" t="s">
        <v>8271</v>
      </c>
      <c r="Q1660">
        <f>D1660/E1660*100</f>
        <v>98.757929122193943</v>
      </c>
      <c r="R1660">
        <f>E1660/N1660</f>
        <v>70.771505376344081</v>
      </c>
      <c r="S1660" t="str">
        <f>LEFT(P1660,FIND("/",P1660)-1)</f>
        <v>theater</v>
      </c>
      <c r="T1660" t="str">
        <f>RIGHT(P1660,LEN(P1660)-FIND("/",P1660))</f>
        <v>plays</v>
      </c>
    </row>
    <row r="1661" spans="1:20" ht="59" hidden="1" x14ac:dyDescent="0.7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 s="9">
        <f>(((I1661/60)/60)/24)+DATE(1970,1,1)</f>
        <v>41919.768229166664</v>
      </c>
      <c r="K1661">
        <v>1410114375</v>
      </c>
      <c r="L1661" s="9">
        <f>(((K1661/60)/60)/24)+DATE(1970,1,1)</f>
        <v>41889.768229166664</v>
      </c>
      <c r="M1661" t="b">
        <v>1</v>
      </c>
      <c r="N1661">
        <v>18</v>
      </c>
      <c r="O1661" t="b">
        <v>1</v>
      </c>
      <c r="P1661" t="s">
        <v>8271</v>
      </c>
      <c r="Q1661">
        <f>D1661/E1661*100</f>
        <v>57.142857142857139</v>
      </c>
      <c r="R1661">
        <f>E1661/N1661</f>
        <v>29.166666666666668</v>
      </c>
      <c r="S1661" t="str">
        <f>LEFT(P1661,FIND("/",P1661)-1)</f>
        <v>theater</v>
      </c>
      <c r="T1661" t="str">
        <f>RIGHT(P1661,LEN(P1661)-FIND("/",P1661))</f>
        <v>plays</v>
      </c>
    </row>
    <row r="1662" spans="1:20" ht="44.25" hidden="1" x14ac:dyDescent="0.7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 s="9">
        <f>(((I1662/60)/60)/24)+DATE(1970,1,1)</f>
        <v>42166.165972222225</v>
      </c>
      <c r="K1662">
        <v>1432129577</v>
      </c>
      <c r="L1662" s="9">
        <f>(((K1662/60)/60)/24)+DATE(1970,1,1)</f>
        <v>42144.573807870373</v>
      </c>
      <c r="M1662" t="b">
        <v>1</v>
      </c>
      <c r="N1662">
        <v>176</v>
      </c>
      <c r="O1662" t="b">
        <v>1</v>
      </c>
      <c r="P1662" t="s">
        <v>8271</v>
      </c>
      <c r="Q1662">
        <f>D1662/E1662*100</f>
        <v>78.088396064344835</v>
      </c>
      <c r="R1662">
        <f>E1662/N1662</f>
        <v>72.76136363636364</v>
      </c>
      <c r="S1662" t="str">
        <f>LEFT(P1662,FIND("/",P1662)-1)</f>
        <v>theater</v>
      </c>
      <c r="T1662" t="str">
        <f>RIGHT(P1662,LEN(P1662)-FIND("/",P1662))</f>
        <v>plays</v>
      </c>
    </row>
    <row r="1663" spans="1:20" ht="44.25" hidden="1" x14ac:dyDescent="0.7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 s="9">
        <f>(((I1663/60)/60)/24)+DATE(1970,1,1)</f>
        <v>42788.559629629628</v>
      </c>
      <c r="K1663">
        <v>1485177952</v>
      </c>
      <c r="L1663" s="9">
        <f>(((K1663/60)/60)/24)+DATE(1970,1,1)</f>
        <v>42758.559629629628</v>
      </c>
      <c r="M1663" t="b">
        <v>0</v>
      </c>
      <c r="N1663">
        <v>41</v>
      </c>
      <c r="O1663" t="b">
        <v>1</v>
      </c>
      <c r="P1663" t="s">
        <v>8271</v>
      </c>
      <c r="Q1663">
        <f>D1663/E1663*100</f>
        <v>94.073819726339266</v>
      </c>
      <c r="R1663">
        <f>E1663/N1663</f>
        <v>51.853414634146333</v>
      </c>
      <c r="S1663" t="str">
        <f>LEFT(P1663,FIND("/",P1663)-1)</f>
        <v>theater</v>
      </c>
      <c r="T1663" t="str">
        <f>RIGHT(P1663,LEN(P1663)-FIND("/",P1663))</f>
        <v>plays</v>
      </c>
    </row>
    <row r="1664" spans="1:20" ht="44.25" hidden="1" x14ac:dyDescent="0.7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 s="9">
        <f>(((I1664/60)/60)/24)+DATE(1970,1,1)</f>
        <v>42012.887280092589</v>
      </c>
      <c r="K1664">
        <v>1418159861</v>
      </c>
      <c r="L1664" s="9">
        <f>(((K1664/60)/60)/24)+DATE(1970,1,1)</f>
        <v>41982.887280092589</v>
      </c>
      <c r="M1664" t="b">
        <v>1</v>
      </c>
      <c r="N1664">
        <v>75</v>
      </c>
      <c r="O1664" t="b">
        <v>1</v>
      </c>
      <c r="P1664" t="s">
        <v>8271</v>
      </c>
      <c r="Q1664">
        <f>D1664/E1664*100</f>
        <v>95.044127630685665</v>
      </c>
      <c r="R1664">
        <f>E1664/N1664</f>
        <v>98.2</v>
      </c>
      <c r="S1664" t="str">
        <f>LEFT(P1664,FIND("/",P1664)-1)</f>
        <v>theater</v>
      </c>
      <c r="T1664" t="str">
        <f>RIGHT(P1664,LEN(P1664)-FIND("/",P1664))</f>
        <v>plays</v>
      </c>
    </row>
    <row r="1665" spans="1:20" ht="44.25" hidden="1" x14ac:dyDescent="0.7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 s="9">
        <f>(((I1665/60)/60)/24)+DATE(1970,1,1)</f>
        <v>42644.165972222225</v>
      </c>
      <c r="K1665">
        <v>1472753745</v>
      </c>
      <c r="L1665" s="9">
        <f>(((K1665/60)/60)/24)+DATE(1970,1,1)</f>
        <v>42614.760937500003</v>
      </c>
      <c r="M1665" t="b">
        <v>1</v>
      </c>
      <c r="N1665">
        <v>97</v>
      </c>
      <c r="O1665" t="b">
        <v>1</v>
      </c>
      <c r="P1665" t="s">
        <v>8271</v>
      </c>
      <c r="Q1665">
        <f>D1665/E1665*100</f>
        <v>94.190494131522698</v>
      </c>
      <c r="R1665">
        <f>E1665/N1665</f>
        <v>251.7381443298969</v>
      </c>
      <c r="S1665" t="str">
        <f>LEFT(P1665,FIND("/",P1665)-1)</f>
        <v>theater</v>
      </c>
      <c r="T1665" t="str">
        <f>RIGHT(P1665,LEN(P1665)-FIND("/",P1665))</f>
        <v>plays</v>
      </c>
    </row>
    <row r="1666" spans="1:20" ht="44.25" hidden="1" x14ac:dyDescent="0.7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 s="9">
        <f>(((I1666/60)/60)/24)+DATE(1970,1,1)</f>
        <v>42338.714328703703</v>
      </c>
      <c r="K1666">
        <v>1445875718</v>
      </c>
      <c r="L1666" s="9">
        <f>(((K1666/60)/60)/24)+DATE(1970,1,1)</f>
        <v>42303.672662037032</v>
      </c>
      <c r="M1666" t="b">
        <v>1</v>
      </c>
      <c r="N1666">
        <v>73</v>
      </c>
      <c r="O1666" t="b">
        <v>1</v>
      </c>
      <c r="P1666" t="s">
        <v>8271</v>
      </c>
      <c r="Q1666">
        <f>D1666/E1666*100</f>
        <v>91.541559868180158</v>
      </c>
      <c r="R1666">
        <f>E1666/N1666</f>
        <v>74.821917808219183</v>
      </c>
      <c r="S1666" t="str">
        <f>LEFT(P1666,FIND("/",P1666)-1)</f>
        <v>theater</v>
      </c>
      <c r="T1666" t="str">
        <f>RIGHT(P1666,LEN(P1666)-FIND("/",P1666))</f>
        <v>plays</v>
      </c>
    </row>
    <row r="1667" spans="1:20" ht="44.25" hidden="1" x14ac:dyDescent="0.7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 s="9">
        <f>(((I1667/60)/60)/24)+DATE(1970,1,1)</f>
        <v>42201.725416666668</v>
      </c>
      <c r="K1667">
        <v>1434475476</v>
      </c>
      <c r="L1667" s="9">
        <f>(((K1667/60)/60)/24)+DATE(1970,1,1)</f>
        <v>42171.725416666668</v>
      </c>
      <c r="M1667" t="b">
        <v>1</v>
      </c>
      <c r="N1667">
        <v>49</v>
      </c>
      <c r="O1667" t="b">
        <v>1</v>
      </c>
      <c r="P1667" t="s">
        <v>8271</v>
      </c>
      <c r="Q1667">
        <f>D1667/E1667*100</f>
        <v>99.547511312217196</v>
      </c>
      <c r="R1667">
        <f>E1667/N1667</f>
        <v>67.65306122448979</v>
      </c>
      <c r="S1667" t="str">
        <f>LEFT(P1667,FIND("/",P1667)-1)</f>
        <v>theater</v>
      </c>
      <c r="T1667" t="str">
        <f>RIGHT(P1667,LEN(P1667)-FIND("/",P1667))</f>
        <v>plays</v>
      </c>
    </row>
    <row r="1668" spans="1:20" ht="29.5" hidden="1" x14ac:dyDescent="0.7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9">
        <f>(((I1668/60)/60)/24)+DATE(1970,1,1)</f>
        <v>41995.166666666672</v>
      </c>
      <c r="K1668">
        <v>1416555262</v>
      </c>
      <c r="L1668" s="9">
        <f>(((K1668/60)/60)/24)+DATE(1970,1,1)</f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>
        <f>D1668/E1668*100</f>
        <v>97.048763026012253</v>
      </c>
      <c r="R1668">
        <f>E1668/N1668</f>
        <v>93.81343283582089</v>
      </c>
      <c r="S1668" t="str">
        <f>LEFT(P1668,FIND("/",P1668)-1)</f>
        <v>theater</v>
      </c>
      <c r="T1668" t="str">
        <f>RIGHT(P1668,LEN(P1668)-FIND("/",P1668))</f>
        <v>plays</v>
      </c>
    </row>
    <row r="1669" spans="1:20" ht="29.5" hidden="1" x14ac:dyDescent="0.7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 s="9">
        <f>(((I1669/60)/60)/24)+DATE(1970,1,1)</f>
        <v>42307.875</v>
      </c>
      <c r="K1669">
        <v>1444220588</v>
      </c>
      <c r="L1669" s="9">
        <f>(((K1669/60)/60)/24)+DATE(1970,1,1)</f>
        <v>42284.516064814816</v>
      </c>
      <c r="M1669" t="b">
        <v>1</v>
      </c>
      <c r="N1669">
        <v>68</v>
      </c>
      <c r="O1669" t="b">
        <v>1</v>
      </c>
      <c r="P1669" t="s">
        <v>8271</v>
      </c>
      <c r="Q1669">
        <f>D1669/E1669*100</f>
        <v>89.15325801666097</v>
      </c>
      <c r="R1669">
        <f>E1669/N1669</f>
        <v>41.237647058823526</v>
      </c>
      <c r="S1669" t="str">
        <f>LEFT(P1669,FIND("/",P1669)-1)</f>
        <v>theater</v>
      </c>
      <c r="T1669" t="str">
        <f>RIGHT(P1669,LEN(P1669)-FIND("/",P1669))</f>
        <v>plays</v>
      </c>
    </row>
    <row r="1670" spans="1:20" ht="29.5" hidden="1" x14ac:dyDescent="0.7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 s="9">
        <f>(((I1670/60)/60)/24)+DATE(1970,1,1)</f>
        <v>42032.916666666672</v>
      </c>
      <c r="K1670">
        <v>1421089938</v>
      </c>
      <c r="L1670" s="9">
        <f>(((K1670/60)/60)/24)+DATE(1970,1,1)</f>
        <v>42016.800208333334</v>
      </c>
      <c r="M1670" t="b">
        <v>1</v>
      </c>
      <c r="N1670">
        <v>49</v>
      </c>
      <c r="O1670" t="b">
        <v>1</v>
      </c>
      <c r="P1670" t="s">
        <v>8271</v>
      </c>
      <c r="Q1670">
        <f>D1670/E1670*100</f>
        <v>97.087378640776706</v>
      </c>
      <c r="R1670">
        <f>E1670/N1670</f>
        <v>52.551020408163268</v>
      </c>
      <c r="S1670" t="str">
        <f>LEFT(P1670,FIND("/",P1670)-1)</f>
        <v>theater</v>
      </c>
      <c r="T1670" t="str">
        <f>RIGHT(P1670,LEN(P1670)-FIND("/",P1670))</f>
        <v>plays</v>
      </c>
    </row>
    <row r="1671" spans="1:20" ht="44.25" hidden="1" x14ac:dyDescent="0.7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 s="9">
        <f>(((I1671/60)/60)/24)+DATE(1970,1,1)</f>
        <v>42341.708333333328</v>
      </c>
      <c r="K1671">
        <v>1446570315</v>
      </c>
      <c r="L1671" s="9">
        <f>(((K1671/60)/60)/24)+DATE(1970,1,1)</f>
        <v>42311.711979166663</v>
      </c>
      <c r="M1671" t="b">
        <v>1</v>
      </c>
      <c r="N1671">
        <v>63</v>
      </c>
      <c r="O1671" t="b">
        <v>1</v>
      </c>
      <c r="P1671" t="s">
        <v>8271</v>
      </c>
      <c r="Q1671">
        <f>D1671/E1671*100</f>
        <v>60.975609756097562</v>
      </c>
      <c r="R1671">
        <f>E1671/N1671</f>
        <v>70.285714285714292</v>
      </c>
      <c r="S1671" t="str">
        <f>LEFT(P1671,FIND("/",P1671)-1)</f>
        <v>theater</v>
      </c>
      <c r="T1671" t="str">
        <f>RIGHT(P1671,LEN(P1671)-FIND("/",P1671))</f>
        <v>plays</v>
      </c>
    </row>
    <row r="1672" spans="1:20" ht="44.25" hidden="1" x14ac:dyDescent="0.7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 s="9">
        <f>(((I1672/60)/60)/24)+DATE(1970,1,1)</f>
        <v>42167.875</v>
      </c>
      <c r="K1672">
        <v>1431435122</v>
      </c>
      <c r="L1672" s="9">
        <f>(((K1672/60)/60)/24)+DATE(1970,1,1)</f>
        <v>42136.536134259266</v>
      </c>
      <c r="M1672" t="b">
        <v>1</v>
      </c>
      <c r="N1672">
        <v>163</v>
      </c>
      <c r="O1672" t="b">
        <v>1</v>
      </c>
      <c r="P1672" t="s">
        <v>8271</v>
      </c>
      <c r="Q1672">
        <f>D1672/E1672*100</f>
        <v>76.171131141297437</v>
      </c>
      <c r="R1672">
        <f>E1672/N1672</f>
        <v>48.325153374233132</v>
      </c>
      <c r="S1672" t="str">
        <f>LEFT(P1672,FIND("/",P1672)-1)</f>
        <v>theater</v>
      </c>
      <c r="T1672" t="str">
        <f>RIGHT(P1672,LEN(P1672)-FIND("/",P1672))</f>
        <v>plays</v>
      </c>
    </row>
    <row r="1673" spans="1:20" ht="44.25" hidden="1" x14ac:dyDescent="0.7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 s="9">
        <f>(((I1673/60)/60)/24)+DATE(1970,1,1)</f>
        <v>42202.757638888885</v>
      </c>
      <c r="K1673">
        <v>1434564660</v>
      </c>
      <c r="L1673" s="9">
        <f>(((K1673/60)/60)/24)+DATE(1970,1,1)</f>
        <v>42172.757638888885</v>
      </c>
      <c r="M1673" t="b">
        <v>1</v>
      </c>
      <c r="N1673">
        <v>288</v>
      </c>
      <c r="O1673" t="b">
        <v>1</v>
      </c>
      <c r="P1673" t="s">
        <v>8271</v>
      </c>
      <c r="Q1673">
        <f>D1673/E1673*100</f>
        <v>97.943192948090115</v>
      </c>
      <c r="R1673">
        <f>E1673/N1673</f>
        <v>53.177083333333336</v>
      </c>
      <c r="S1673" t="str">
        <f>LEFT(P1673,FIND("/",P1673)-1)</f>
        <v>theater</v>
      </c>
      <c r="T1673" t="str">
        <f>RIGHT(P1673,LEN(P1673)-FIND("/",P1673))</f>
        <v>plays</v>
      </c>
    </row>
    <row r="1674" spans="1:20" ht="44.25" hidden="1" x14ac:dyDescent="0.7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 s="9">
        <f>(((I1674/60)/60)/24)+DATE(1970,1,1)</f>
        <v>42606.90425925926</v>
      </c>
      <c r="K1674">
        <v>1470692528</v>
      </c>
      <c r="L1674" s="9">
        <f>(((K1674/60)/60)/24)+DATE(1970,1,1)</f>
        <v>42590.90425925926</v>
      </c>
      <c r="M1674" t="b">
        <v>1</v>
      </c>
      <c r="N1674">
        <v>42</v>
      </c>
      <c r="O1674" t="b">
        <v>1</v>
      </c>
      <c r="P1674" t="s">
        <v>8271</v>
      </c>
      <c r="Q1674">
        <f>D1674/E1674*100</f>
        <v>78.125</v>
      </c>
      <c r="R1674">
        <f>E1674/N1674</f>
        <v>60.952380952380949</v>
      </c>
      <c r="S1674" t="str">
        <f>LEFT(P1674,FIND("/",P1674)-1)</f>
        <v>theater</v>
      </c>
      <c r="T1674" t="str">
        <f>RIGHT(P1674,LEN(P1674)-FIND("/",P1674))</f>
        <v>plays</v>
      </c>
    </row>
    <row r="1675" spans="1:20" ht="44.25" hidden="1" x14ac:dyDescent="0.7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 s="9">
        <f>(((I1675/60)/60)/24)+DATE(1970,1,1)</f>
        <v>42171.458333333328</v>
      </c>
      <c r="K1675">
        <v>1431509397</v>
      </c>
      <c r="L1675" s="9">
        <f>(((K1675/60)/60)/24)+DATE(1970,1,1)</f>
        <v>42137.395798611105</v>
      </c>
      <c r="M1675" t="b">
        <v>1</v>
      </c>
      <c r="N1675">
        <v>70</v>
      </c>
      <c r="O1675" t="b">
        <v>1</v>
      </c>
      <c r="P1675" t="s">
        <v>8271</v>
      </c>
      <c r="Q1675">
        <f>D1675/E1675*100</f>
        <v>98.522167487684726</v>
      </c>
      <c r="R1675">
        <f>E1675/N1675</f>
        <v>116</v>
      </c>
      <c r="S1675" t="str">
        <f>LEFT(P1675,FIND("/",P1675)-1)</f>
        <v>theater</v>
      </c>
      <c r="T1675" t="str">
        <f>RIGHT(P1675,LEN(P1675)-FIND("/",P1675))</f>
        <v>plays</v>
      </c>
    </row>
    <row r="1676" spans="1:20" ht="59" hidden="1" x14ac:dyDescent="0.7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 s="9">
        <f>(((I1676/60)/60)/24)+DATE(1970,1,1)</f>
        <v>42197.533159722225</v>
      </c>
      <c r="K1676">
        <v>1434113265</v>
      </c>
      <c r="L1676" s="9">
        <f>(((K1676/60)/60)/24)+DATE(1970,1,1)</f>
        <v>42167.533159722225</v>
      </c>
      <c r="M1676" t="b">
        <v>1</v>
      </c>
      <c r="N1676">
        <v>30</v>
      </c>
      <c r="O1676" t="b">
        <v>1</v>
      </c>
      <c r="P1676" t="s">
        <v>8271</v>
      </c>
      <c r="Q1676">
        <f>D1676/E1676*100</f>
        <v>98.360655737704917</v>
      </c>
      <c r="R1676">
        <f>E1676/N1676</f>
        <v>61</v>
      </c>
      <c r="S1676" t="str">
        <f>LEFT(P1676,FIND("/",P1676)-1)</f>
        <v>theater</v>
      </c>
      <c r="T1676" t="str">
        <f>RIGHT(P1676,LEN(P1676)-FIND("/",P1676))</f>
        <v>plays</v>
      </c>
    </row>
    <row r="1677" spans="1:20" hidden="1" x14ac:dyDescent="0.7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 s="9">
        <f>(((I1677/60)/60)/24)+DATE(1970,1,1)</f>
        <v>41945.478877314818</v>
      </c>
      <c r="K1677">
        <v>1412332175</v>
      </c>
      <c r="L1677" s="9">
        <f>(((K1677/60)/60)/24)+DATE(1970,1,1)</f>
        <v>41915.437210648146</v>
      </c>
      <c r="M1677" t="b">
        <v>1</v>
      </c>
      <c r="N1677">
        <v>51</v>
      </c>
      <c r="O1677" t="b">
        <v>1</v>
      </c>
      <c r="P1677" t="s">
        <v>8271</v>
      </c>
      <c r="Q1677">
        <f>D1677/E1677*100</f>
        <v>76.923076923076934</v>
      </c>
      <c r="R1677">
        <f>E1677/N1677</f>
        <v>38.235294117647058</v>
      </c>
      <c r="S1677" t="str">
        <f>LEFT(P1677,FIND("/",P1677)-1)</f>
        <v>theater</v>
      </c>
      <c r="T1677" t="str">
        <f>RIGHT(P1677,LEN(P1677)-FIND("/",P1677))</f>
        <v>plays</v>
      </c>
    </row>
    <row r="1678" spans="1:20" ht="44.25" hidden="1" x14ac:dyDescent="0.7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 s="9">
        <f>(((I1678/60)/60)/24)+DATE(1970,1,1)</f>
        <v>42314.541770833333</v>
      </c>
      <c r="K1678">
        <v>1444219209</v>
      </c>
      <c r="L1678" s="9">
        <f>(((K1678/60)/60)/24)+DATE(1970,1,1)</f>
        <v>42284.500104166669</v>
      </c>
      <c r="M1678" t="b">
        <v>1</v>
      </c>
      <c r="N1678">
        <v>145</v>
      </c>
      <c r="O1678" t="b">
        <v>1</v>
      </c>
      <c r="P1678" t="s">
        <v>8271</v>
      </c>
      <c r="Q1678">
        <f>D1678/E1678*100</f>
        <v>64.754257592436701</v>
      </c>
      <c r="R1678">
        <f>E1678/N1678</f>
        <v>106.50344827586207</v>
      </c>
      <c r="S1678" t="str">
        <f>LEFT(P1678,FIND("/",P1678)-1)</f>
        <v>theater</v>
      </c>
      <c r="T1678" t="str">
        <f>RIGHT(P1678,LEN(P1678)-FIND("/",P1678))</f>
        <v>plays</v>
      </c>
    </row>
    <row r="1679" spans="1:20" ht="59" hidden="1" x14ac:dyDescent="0.7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 s="9">
        <f>(((I1679/60)/60)/24)+DATE(1970,1,1)</f>
        <v>42627.791666666672</v>
      </c>
      <c r="K1679">
        <v>1472498042</v>
      </c>
      <c r="L1679" s="9">
        <f>(((K1679/60)/60)/24)+DATE(1970,1,1)</f>
        <v>42611.801412037035</v>
      </c>
      <c r="M1679" t="b">
        <v>1</v>
      </c>
      <c r="N1679">
        <v>21</v>
      </c>
      <c r="O1679" t="b">
        <v>1</v>
      </c>
      <c r="P1679" t="s">
        <v>8271</v>
      </c>
      <c r="Q1679">
        <f>D1679/E1679*100</f>
        <v>93.109869646182503</v>
      </c>
      <c r="R1679">
        <f>E1679/N1679</f>
        <v>204.57142857142858</v>
      </c>
      <c r="S1679" t="str">
        <f>LEFT(P1679,FIND("/",P1679)-1)</f>
        <v>theater</v>
      </c>
      <c r="T1679" t="str">
        <f>RIGHT(P1679,LEN(P1679)-FIND("/",P1679))</f>
        <v>plays</v>
      </c>
    </row>
    <row r="1680" spans="1:20" ht="44.25" hidden="1" x14ac:dyDescent="0.7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 s="9">
        <f>(((I1680/60)/60)/24)+DATE(1970,1,1)</f>
        <v>42444.875</v>
      </c>
      <c r="K1680">
        <v>1454259272</v>
      </c>
      <c r="L1680" s="9">
        <f>(((K1680/60)/60)/24)+DATE(1970,1,1)</f>
        <v>42400.704537037032</v>
      </c>
      <c r="M1680" t="b">
        <v>1</v>
      </c>
      <c r="N1680">
        <v>286</v>
      </c>
      <c r="O1680" t="b">
        <v>1</v>
      </c>
      <c r="P1680" t="s">
        <v>8271</v>
      </c>
      <c r="Q1680">
        <f>D1680/E1680*100</f>
        <v>98.694683221903858</v>
      </c>
      <c r="R1680">
        <f>E1680/N1680</f>
        <v>54.912587412587413</v>
      </c>
      <c r="S1680" t="str">
        <f>LEFT(P1680,FIND("/",P1680)-1)</f>
        <v>theater</v>
      </c>
      <c r="T1680" t="str">
        <f>RIGHT(P1680,LEN(P1680)-FIND("/",P1680))</f>
        <v>plays</v>
      </c>
    </row>
    <row r="1681" spans="1:20" ht="44.25" hidden="1" x14ac:dyDescent="0.7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 s="9">
        <f>(((I1681/60)/60)/24)+DATE(1970,1,1)</f>
        <v>42044.1875</v>
      </c>
      <c r="K1681">
        <v>1421183271</v>
      </c>
      <c r="L1681" s="9">
        <f>(((K1681/60)/60)/24)+DATE(1970,1,1)</f>
        <v>42017.88045138889</v>
      </c>
      <c r="M1681" t="b">
        <v>1</v>
      </c>
      <c r="N1681">
        <v>12</v>
      </c>
      <c r="O1681" t="b">
        <v>1</v>
      </c>
      <c r="P1681" t="s">
        <v>8271</v>
      </c>
      <c r="Q1681">
        <f>D1681/E1681*100</f>
        <v>99.7229916897507</v>
      </c>
      <c r="R1681">
        <f>E1681/N1681</f>
        <v>150.41666666666666</v>
      </c>
      <c r="S1681" t="str">
        <f>LEFT(P1681,FIND("/",P1681)-1)</f>
        <v>theater</v>
      </c>
      <c r="T1681" t="str">
        <f>RIGHT(P1681,LEN(P1681)-FIND("/",P1681))</f>
        <v>plays</v>
      </c>
    </row>
    <row r="1682" spans="1:20" ht="44.25" hidden="1" x14ac:dyDescent="0.7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 s="9">
        <f>(((I1682/60)/60)/24)+DATE(1970,1,1)</f>
        <v>42461.165972222225</v>
      </c>
      <c r="K1682">
        <v>1456526879</v>
      </c>
      <c r="L1682" s="9">
        <f>(((K1682/60)/60)/24)+DATE(1970,1,1)</f>
        <v>42426.949988425928</v>
      </c>
      <c r="M1682" t="b">
        <v>1</v>
      </c>
      <c r="N1682">
        <v>100</v>
      </c>
      <c r="O1682" t="b">
        <v>1</v>
      </c>
      <c r="P1682" t="s">
        <v>8271</v>
      </c>
      <c r="Q1682">
        <f>D1682/E1682*100</f>
        <v>85.583872194750853</v>
      </c>
      <c r="R1682">
        <f>E1682/N1682</f>
        <v>52.58</v>
      </c>
      <c r="S1682" t="str">
        <f>LEFT(P1682,FIND("/",P1682)-1)</f>
        <v>theater</v>
      </c>
      <c r="T1682" t="str">
        <f>RIGHT(P1682,LEN(P1682)-FIND("/",P1682))</f>
        <v>plays</v>
      </c>
    </row>
    <row r="1683" spans="1:20" ht="59" hidden="1" x14ac:dyDescent="0.7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 s="9">
        <f>(((I1683/60)/60)/24)+DATE(1970,1,1)</f>
        <v>41961.724606481483</v>
      </c>
      <c r="K1683">
        <v>1413735806</v>
      </c>
      <c r="L1683" s="9">
        <f>(((K1683/60)/60)/24)+DATE(1970,1,1)</f>
        <v>41931.682939814818</v>
      </c>
      <c r="M1683" t="b">
        <v>1</v>
      </c>
      <c r="N1683">
        <v>100</v>
      </c>
      <c r="O1683" t="b">
        <v>1</v>
      </c>
      <c r="P1683" t="s">
        <v>8271</v>
      </c>
      <c r="Q1683">
        <f>D1683/E1683*100</f>
        <v>92.081031307550646</v>
      </c>
      <c r="R1683">
        <f>E1683/N1683</f>
        <v>54.3</v>
      </c>
      <c r="S1683" t="str">
        <f>LEFT(P1683,FIND("/",P1683)-1)</f>
        <v>theater</v>
      </c>
      <c r="T1683" t="str">
        <f>RIGHT(P1683,LEN(P1683)-FIND("/",P1683))</f>
        <v>plays</v>
      </c>
    </row>
    <row r="1684" spans="1:20" ht="44.25" hidden="1" x14ac:dyDescent="0.7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 s="9">
        <f>(((I1684/60)/60)/24)+DATE(1970,1,1)</f>
        <v>42154.848414351851</v>
      </c>
      <c r="K1684">
        <v>1430425303</v>
      </c>
      <c r="L1684" s="9">
        <f>(((K1684/60)/60)/24)+DATE(1970,1,1)</f>
        <v>42124.848414351851</v>
      </c>
      <c r="M1684" t="b">
        <v>1</v>
      </c>
      <c r="N1684">
        <v>34</v>
      </c>
      <c r="O1684" t="b">
        <v>1</v>
      </c>
      <c r="P1684" t="s">
        <v>8271</v>
      </c>
      <c r="Q1684">
        <f>D1684/E1684*100</f>
        <v>96.711798839458424</v>
      </c>
      <c r="R1684">
        <f>E1684/N1684</f>
        <v>76.029411764705884</v>
      </c>
      <c r="S1684" t="str">
        <f>LEFT(P1684,FIND("/",P1684)-1)</f>
        <v>theater</v>
      </c>
      <c r="T1684" t="str">
        <f>RIGHT(P1684,LEN(P1684)-FIND("/",P1684))</f>
        <v>plays</v>
      </c>
    </row>
    <row r="1685" spans="1:20" ht="59" hidden="1" x14ac:dyDescent="0.7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 s="9">
        <f>(((I1685/60)/60)/24)+DATE(1970,1,1)</f>
        <v>42461.06086805556</v>
      </c>
      <c r="K1685">
        <v>1456885659</v>
      </c>
      <c r="L1685" s="9">
        <f>(((K1685/60)/60)/24)+DATE(1970,1,1)</f>
        <v>42431.102534722217</v>
      </c>
      <c r="M1685" t="b">
        <v>0</v>
      </c>
      <c r="N1685">
        <v>63</v>
      </c>
      <c r="O1685" t="b">
        <v>1</v>
      </c>
      <c r="P1685" t="s">
        <v>8271</v>
      </c>
      <c r="Q1685">
        <f>D1685/E1685*100</f>
        <v>87.50754375377187</v>
      </c>
      <c r="R1685">
        <f>E1685/N1685</f>
        <v>105.2063492063492</v>
      </c>
      <c r="S1685" t="str">
        <f>LEFT(P1685,FIND("/",P1685)-1)</f>
        <v>theater</v>
      </c>
      <c r="T1685" t="str">
        <f>RIGHT(P1685,LEN(P1685)-FIND("/",P1685))</f>
        <v>plays</v>
      </c>
    </row>
    <row r="1686" spans="1:20" ht="59" hidden="1" x14ac:dyDescent="0.7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 s="9">
        <f>(((I1686/60)/60)/24)+DATE(1970,1,1)</f>
        <v>42156.208333333328</v>
      </c>
      <c r="K1686">
        <v>1430158198</v>
      </c>
      <c r="L1686" s="9">
        <f>(((K1686/60)/60)/24)+DATE(1970,1,1)</f>
        <v>42121.756921296299</v>
      </c>
      <c r="M1686" t="b">
        <v>0</v>
      </c>
      <c r="N1686">
        <v>30</v>
      </c>
      <c r="O1686" t="b">
        <v>1</v>
      </c>
      <c r="P1686" t="s">
        <v>8271</v>
      </c>
      <c r="Q1686">
        <f>D1686/E1686*100</f>
        <v>97.087378640776706</v>
      </c>
      <c r="R1686">
        <f>E1686/N1686</f>
        <v>68.666666666666671</v>
      </c>
      <c r="S1686" t="str">
        <f>LEFT(P1686,FIND("/",P1686)-1)</f>
        <v>theater</v>
      </c>
      <c r="T1686" t="str">
        <f>RIGHT(P1686,LEN(P1686)-FIND("/",P1686))</f>
        <v>plays</v>
      </c>
    </row>
    <row r="1687" spans="1:20" ht="29.5" hidden="1" x14ac:dyDescent="0.7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 s="9">
        <f>(((I1687/60)/60)/24)+DATE(1970,1,1)</f>
        <v>42249.019733796296</v>
      </c>
      <c r="K1687">
        <v>1438561705</v>
      </c>
      <c r="L1687" s="9">
        <f>(((K1687/60)/60)/24)+DATE(1970,1,1)</f>
        <v>42219.019733796296</v>
      </c>
      <c r="M1687" t="b">
        <v>0</v>
      </c>
      <c r="N1687">
        <v>47</v>
      </c>
      <c r="O1687" t="b">
        <v>1</v>
      </c>
      <c r="P1687" t="s">
        <v>8271</v>
      </c>
      <c r="Q1687">
        <f>D1687/E1687*100</f>
        <v>82.23684210526315</v>
      </c>
      <c r="R1687">
        <f>E1687/N1687</f>
        <v>129.36170212765958</v>
      </c>
      <c r="S1687" t="str">
        <f>LEFT(P1687,FIND("/",P1687)-1)</f>
        <v>theater</v>
      </c>
      <c r="T1687" t="str">
        <f>RIGHT(P1687,LEN(P1687)-FIND("/",P1687))</f>
        <v>plays</v>
      </c>
    </row>
    <row r="1688" spans="1:20" ht="44.25" hidden="1" x14ac:dyDescent="0.7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 s="9">
        <f>(((I1688/60)/60)/24)+DATE(1970,1,1)</f>
        <v>42489.19430555556</v>
      </c>
      <c r="K1688">
        <v>1458103188</v>
      </c>
      <c r="L1688" s="9">
        <f>(((K1688/60)/60)/24)+DATE(1970,1,1)</f>
        <v>42445.19430555556</v>
      </c>
      <c r="M1688" t="b">
        <v>0</v>
      </c>
      <c r="N1688">
        <v>237</v>
      </c>
      <c r="O1688" t="b">
        <v>1</v>
      </c>
      <c r="P1688" t="s">
        <v>8271</v>
      </c>
      <c r="Q1688">
        <f>D1688/E1688*100</f>
        <v>97.421473578353584</v>
      </c>
      <c r="R1688">
        <f>E1688/N1688</f>
        <v>134.26371308016877</v>
      </c>
      <c r="S1688" t="str">
        <f>LEFT(P1688,FIND("/",P1688)-1)</f>
        <v>theater</v>
      </c>
      <c r="T1688" t="str">
        <f>RIGHT(P1688,LEN(P1688)-FIND("/",P1688))</f>
        <v>plays</v>
      </c>
    </row>
    <row r="1689" spans="1:20" ht="59" hidden="1" x14ac:dyDescent="0.7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 s="9">
        <f>(((I1689/60)/60)/24)+DATE(1970,1,1)</f>
        <v>42410.875</v>
      </c>
      <c r="K1689">
        <v>1452448298</v>
      </c>
      <c r="L1689" s="9">
        <f>(((K1689/60)/60)/24)+DATE(1970,1,1)</f>
        <v>42379.74418981481</v>
      </c>
      <c r="M1689" t="b">
        <v>0</v>
      </c>
      <c r="N1689">
        <v>47</v>
      </c>
      <c r="O1689" t="b">
        <v>1</v>
      </c>
      <c r="P1689" t="s">
        <v>8271</v>
      </c>
      <c r="Q1689">
        <f>D1689/E1689*100</f>
        <v>95.465393794749403</v>
      </c>
      <c r="R1689">
        <f>E1689/N1689</f>
        <v>17.829787234042552</v>
      </c>
      <c r="S1689" t="str">
        <f>LEFT(P1689,FIND("/",P1689)-1)</f>
        <v>theater</v>
      </c>
      <c r="T1689" t="str">
        <f>RIGHT(P1689,LEN(P1689)-FIND("/",P1689))</f>
        <v>plays</v>
      </c>
    </row>
    <row r="1690" spans="1:20" ht="44.25" hidden="1" x14ac:dyDescent="0.7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 s="9">
        <f>(((I1690/60)/60)/24)+DATE(1970,1,1)</f>
        <v>42398.249305555553</v>
      </c>
      <c r="K1690">
        <v>1452546853</v>
      </c>
      <c r="L1690" s="9">
        <f>(((K1690/60)/60)/24)+DATE(1970,1,1)</f>
        <v>42380.884872685187</v>
      </c>
      <c r="M1690" t="b">
        <v>0</v>
      </c>
      <c r="N1690">
        <v>15</v>
      </c>
      <c r="O1690" t="b">
        <v>1</v>
      </c>
      <c r="P1690" t="s">
        <v>8271</v>
      </c>
      <c r="Q1690">
        <f>D1690/E1690*100</f>
        <v>98.425196850393704</v>
      </c>
      <c r="R1690">
        <f>E1690/N1690</f>
        <v>203.2</v>
      </c>
      <c r="S1690" t="str">
        <f>LEFT(P1690,FIND("/",P1690)-1)</f>
        <v>theater</v>
      </c>
      <c r="T1690" t="str">
        <f>RIGHT(P1690,LEN(P1690)-FIND("/",P1690))</f>
        <v>plays</v>
      </c>
    </row>
    <row r="1691" spans="1:20" hidden="1" x14ac:dyDescent="0.7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 s="9">
        <f>(((I1691/60)/60)/24)+DATE(1970,1,1)</f>
        <v>42794.208333333328</v>
      </c>
      <c r="K1691">
        <v>1485556626</v>
      </c>
      <c r="L1691" s="9">
        <f>(((K1691/60)/60)/24)+DATE(1970,1,1)</f>
        <v>42762.942430555559</v>
      </c>
      <c r="M1691" t="b">
        <v>0</v>
      </c>
      <c r="N1691">
        <v>81</v>
      </c>
      <c r="O1691" t="b">
        <v>1</v>
      </c>
      <c r="P1691" t="s">
        <v>8271</v>
      </c>
      <c r="Q1691">
        <f>D1691/E1691*100</f>
        <v>89.204139900071382</v>
      </c>
      <c r="R1691">
        <f>E1691/N1691</f>
        <v>69.18518518518519</v>
      </c>
      <c r="S1691" t="str">
        <f>LEFT(P1691,FIND("/",P1691)-1)</f>
        <v>theater</v>
      </c>
      <c r="T1691" t="str">
        <f>RIGHT(P1691,LEN(P1691)-FIND("/",P1691))</f>
        <v>plays</v>
      </c>
    </row>
    <row r="1692" spans="1:20" ht="59" hidden="1" x14ac:dyDescent="0.7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 s="9">
        <f>(((I1692/60)/60)/24)+DATE(1970,1,1)</f>
        <v>42597.840069444443</v>
      </c>
      <c r="K1692">
        <v>1468699782</v>
      </c>
      <c r="L1692" s="9">
        <f>(((K1692/60)/60)/24)+DATE(1970,1,1)</f>
        <v>42567.840069444443</v>
      </c>
      <c r="M1692" t="b">
        <v>0</v>
      </c>
      <c r="N1692">
        <v>122</v>
      </c>
      <c r="O1692" t="b">
        <v>1</v>
      </c>
      <c r="P1692" t="s">
        <v>8271</v>
      </c>
      <c r="Q1692">
        <f>D1692/E1692*100</f>
        <v>98.264002620373404</v>
      </c>
      <c r="R1692">
        <f>E1692/N1692</f>
        <v>125.12295081967213</v>
      </c>
      <c r="S1692" t="str">
        <f>LEFT(P1692,FIND("/",P1692)-1)</f>
        <v>theater</v>
      </c>
      <c r="T1692" t="str">
        <f>RIGHT(P1692,LEN(P1692)-FIND("/",P1692))</f>
        <v>plays</v>
      </c>
    </row>
    <row r="1693" spans="1:20" ht="29.5" hidden="1" x14ac:dyDescent="0.7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 s="9">
        <f>(((I1693/60)/60)/24)+DATE(1970,1,1)</f>
        <v>42336.750324074077</v>
      </c>
      <c r="K1693">
        <v>1446573628</v>
      </c>
      <c r="L1693" s="9">
        <f>(((K1693/60)/60)/24)+DATE(1970,1,1)</f>
        <v>42311.750324074077</v>
      </c>
      <c r="M1693" t="b">
        <v>0</v>
      </c>
      <c r="N1693">
        <v>34</v>
      </c>
      <c r="O1693" t="b">
        <v>1</v>
      </c>
      <c r="P1693" t="s">
        <v>8271</v>
      </c>
      <c r="Q1693">
        <f>D1693/E1693*100</f>
        <v>100</v>
      </c>
      <c r="R1693">
        <f>E1693/N1693</f>
        <v>73.529411764705884</v>
      </c>
      <c r="S1693" t="str">
        <f>LEFT(P1693,FIND("/",P1693)-1)</f>
        <v>theater</v>
      </c>
      <c r="T1693" t="str">
        <f>RIGHT(P1693,LEN(P1693)-FIND("/",P1693))</f>
        <v>plays</v>
      </c>
    </row>
    <row r="1694" spans="1:20" ht="44.25" hidden="1" x14ac:dyDescent="0.7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 s="9">
        <f>(((I1694/60)/60)/24)+DATE(1970,1,1)</f>
        <v>42541.958333333328</v>
      </c>
      <c r="K1694">
        <v>1463337315</v>
      </c>
      <c r="L1694" s="9">
        <f>(((K1694/60)/60)/24)+DATE(1970,1,1)</f>
        <v>42505.774479166663</v>
      </c>
      <c r="M1694" t="b">
        <v>0</v>
      </c>
      <c r="N1694">
        <v>207</v>
      </c>
      <c r="O1694" t="b">
        <v>1</v>
      </c>
      <c r="P1694" t="s">
        <v>8271</v>
      </c>
      <c r="Q1694">
        <f>D1694/E1694*100</f>
        <v>99.735799866154565</v>
      </c>
      <c r="R1694">
        <f>E1694/N1694</f>
        <v>48.437149758454105</v>
      </c>
      <c r="S1694" t="str">
        <f>LEFT(P1694,FIND("/",P1694)-1)</f>
        <v>theater</v>
      </c>
      <c r="T1694" t="str">
        <f>RIGHT(P1694,LEN(P1694)-FIND("/",P1694))</f>
        <v>plays</v>
      </c>
    </row>
    <row r="1695" spans="1:20" ht="59" hidden="1" x14ac:dyDescent="0.7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 s="9">
        <f>(((I1695/60)/60)/24)+DATE(1970,1,1)</f>
        <v>42786.368078703701</v>
      </c>
      <c r="K1695">
        <v>1485161402</v>
      </c>
      <c r="L1695" s="9">
        <f>(((K1695/60)/60)/24)+DATE(1970,1,1)</f>
        <v>42758.368078703701</v>
      </c>
      <c r="M1695" t="b">
        <v>0</v>
      </c>
      <c r="N1695">
        <v>25</v>
      </c>
      <c r="O1695" t="b">
        <v>1</v>
      </c>
      <c r="P1695" t="s">
        <v>8271</v>
      </c>
      <c r="Q1695">
        <f>D1695/E1695*100</f>
        <v>75.164233850964351</v>
      </c>
      <c r="R1695">
        <f>E1695/N1695</f>
        <v>26.608400000000003</v>
      </c>
      <c r="S1695" t="str">
        <f>LEFT(P1695,FIND("/",P1695)-1)</f>
        <v>theater</v>
      </c>
      <c r="T1695" t="str">
        <f>RIGHT(P1695,LEN(P1695)-FIND("/",P1695))</f>
        <v>plays</v>
      </c>
    </row>
    <row r="1696" spans="1:20" ht="73.75" hidden="1" x14ac:dyDescent="0.7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 s="9">
        <f>(((I1696/60)/60)/24)+DATE(1970,1,1)</f>
        <v>42805.51494212963</v>
      </c>
      <c r="K1696">
        <v>1486642891</v>
      </c>
      <c r="L1696" s="9">
        <f>(((K1696/60)/60)/24)+DATE(1970,1,1)</f>
        <v>42775.51494212963</v>
      </c>
      <c r="M1696" t="b">
        <v>0</v>
      </c>
      <c r="N1696">
        <v>72</v>
      </c>
      <c r="O1696" t="b">
        <v>1</v>
      </c>
      <c r="P1696" t="s">
        <v>8271</v>
      </c>
      <c r="Q1696">
        <f>D1696/E1696*100</f>
        <v>82.508250825082513</v>
      </c>
      <c r="R1696">
        <f>E1696/N1696</f>
        <v>33.666666666666664</v>
      </c>
      <c r="S1696" t="str">
        <f>LEFT(P1696,FIND("/",P1696)-1)</f>
        <v>theater</v>
      </c>
      <c r="T1696" t="str">
        <f>RIGHT(P1696,LEN(P1696)-FIND("/",P1696))</f>
        <v>plays</v>
      </c>
    </row>
    <row r="1697" spans="1:20" ht="59" hidden="1" x14ac:dyDescent="0.7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 s="9">
        <f>(((I1697/60)/60)/24)+DATE(1970,1,1)</f>
        <v>42264.165972222225</v>
      </c>
      <c r="K1697">
        <v>1439743900</v>
      </c>
      <c r="L1697" s="9">
        <f>(((K1697/60)/60)/24)+DATE(1970,1,1)</f>
        <v>42232.702546296292</v>
      </c>
      <c r="M1697" t="b">
        <v>0</v>
      </c>
      <c r="N1697">
        <v>14</v>
      </c>
      <c r="O1697" t="b">
        <v>1</v>
      </c>
      <c r="P1697" t="s">
        <v>8271</v>
      </c>
      <c r="Q1697">
        <f>D1697/E1697*100</f>
        <v>87.719298245614027</v>
      </c>
      <c r="R1697">
        <f>E1697/N1697</f>
        <v>40.714285714285715</v>
      </c>
      <c r="S1697" t="str">
        <f>LEFT(P1697,FIND("/",P1697)-1)</f>
        <v>theater</v>
      </c>
      <c r="T1697" t="str">
        <f>RIGHT(P1697,LEN(P1697)-FIND("/",P1697))</f>
        <v>plays</v>
      </c>
    </row>
    <row r="1698" spans="1:20" ht="44.25" hidden="1" x14ac:dyDescent="0.7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 s="9">
        <f>(((I1698/60)/60)/24)+DATE(1970,1,1)</f>
        <v>42342.811898148153</v>
      </c>
      <c r="K1698">
        <v>1444069748</v>
      </c>
      <c r="L1698" s="9">
        <f>(((K1698/60)/60)/24)+DATE(1970,1,1)</f>
        <v>42282.770231481481</v>
      </c>
      <c r="M1698" t="b">
        <v>0</v>
      </c>
      <c r="N1698">
        <v>15</v>
      </c>
      <c r="O1698" t="b">
        <v>1</v>
      </c>
      <c r="P1698" t="s">
        <v>8271</v>
      </c>
      <c r="Q1698">
        <f>D1698/E1698*100</f>
        <v>34.94809688581315</v>
      </c>
      <c r="R1698">
        <f>E1698/N1698</f>
        <v>19.266666666666666</v>
      </c>
      <c r="S1698" t="str">
        <f>LEFT(P1698,FIND("/",P1698)-1)</f>
        <v>theater</v>
      </c>
      <c r="T1698" t="str">
        <f>RIGHT(P1698,LEN(P1698)-FIND("/",P1698))</f>
        <v>plays</v>
      </c>
    </row>
    <row r="1699" spans="1:20" ht="59" hidden="1" x14ac:dyDescent="0.7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 s="9">
        <f>(((I1699/60)/60)/24)+DATE(1970,1,1)</f>
        <v>42798.425370370373</v>
      </c>
      <c r="K1699">
        <v>1486030352</v>
      </c>
      <c r="L1699" s="9">
        <f>(((K1699/60)/60)/24)+DATE(1970,1,1)</f>
        <v>42768.425370370373</v>
      </c>
      <c r="M1699" t="b">
        <v>0</v>
      </c>
      <c r="N1699">
        <v>91</v>
      </c>
      <c r="O1699" t="b">
        <v>1</v>
      </c>
      <c r="P1699" t="s">
        <v>8271</v>
      </c>
      <c r="Q1699">
        <f>D1699/E1699*100</f>
        <v>58.670143415906125</v>
      </c>
      <c r="R1699">
        <f>E1699/N1699</f>
        <v>84.285714285714292</v>
      </c>
      <c r="S1699" t="str">
        <f>LEFT(P1699,FIND("/",P1699)-1)</f>
        <v>theater</v>
      </c>
      <c r="T1699" t="str">
        <f>RIGHT(P1699,LEN(P1699)-FIND("/",P1699))</f>
        <v>plays</v>
      </c>
    </row>
    <row r="1700" spans="1:20" ht="44.25" hidden="1" x14ac:dyDescent="0.7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 s="9">
        <f>(((I1700/60)/60)/24)+DATE(1970,1,1)</f>
        <v>42171.541134259256</v>
      </c>
      <c r="K1700">
        <v>1431867554</v>
      </c>
      <c r="L1700" s="9">
        <f>(((K1700/60)/60)/24)+DATE(1970,1,1)</f>
        <v>42141.541134259256</v>
      </c>
      <c r="M1700" t="b">
        <v>0</v>
      </c>
      <c r="N1700">
        <v>24</v>
      </c>
      <c r="O1700" t="b">
        <v>1</v>
      </c>
      <c r="P1700" t="s">
        <v>8271</v>
      </c>
      <c r="Q1700">
        <f>D1700/E1700*100</f>
        <v>84.507042253521121</v>
      </c>
      <c r="R1700">
        <f>E1700/N1700</f>
        <v>29.583333333333332</v>
      </c>
      <c r="S1700" t="str">
        <f>LEFT(P1700,FIND("/",P1700)-1)</f>
        <v>theater</v>
      </c>
      <c r="T1700" t="str">
        <f>RIGHT(P1700,LEN(P1700)-FIND("/",P1700))</f>
        <v>plays</v>
      </c>
    </row>
    <row r="1701" spans="1:20" ht="44.25" hidden="1" x14ac:dyDescent="0.7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 s="9">
        <f>(((I1701/60)/60)/24)+DATE(1970,1,1)</f>
        <v>42639.442465277782</v>
      </c>
      <c r="K1701">
        <v>1472294229</v>
      </c>
      <c r="L1701" s="9">
        <f>(((K1701/60)/60)/24)+DATE(1970,1,1)</f>
        <v>42609.442465277782</v>
      </c>
      <c r="M1701" t="b">
        <v>0</v>
      </c>
      <c r="N1701">
        <v>27</v>
      </c>
      <c r="O1701" t="b">
        <v>1</v>
      </c>
      <c r="P1701" t="s">
        <v>8271</v>
      </c>
      <c r="Q1701">
        <f>D1701/E1701*100</f>
        <v>97.220871932334276</v>
      </c>
      <c r="R1701">
        <f>E1701/N1701</f>
        <v>26.667037037037037</v>
      </c>
      <c r="S1701" t="str">
        <f>LEFT(P1701,FIND("/",P1701)-1)</f>
        <v>theater</v>
      </c>
      <c r="T1701" t="str">
        <f>RIGHT(P1701,LEN(P1701)-FIND("/",P1701))</f>
        <v>plays</v>
      </c>
    </row>
    <row r="1702" spans="1:20" ht="44.25" hidden="1" x14ac:dyDescent="0.7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 s="9">
        <f>(((I1702/60)/60)/24)+DATE(1970,1,1)</f>
        <v>42330.916666666672</v>
      </c>
      <c r="K1702">
        <v>1446401372</v>
      </c>
      <c r="L1702" s="9">
        <f>(((K1702/60)/60)/24)+DATE(1970,1,1)</f>
        <v>42309.756620370375</v>
      </c>
      <c r="M1702" t="b">
        <v>0</v>
      </c>
      <c r="N1702">
        <v>47</v>
      </c>
      <c r="O1702" t="b">
        <v>1</v>
      </c>
      <c r="P1702" t="s">
        <v>8271</v>
      </c>
      <c r="Q1702">
        <f>D1702/E1702*100</f>
        <v>69.412309116149927</v>
      </c>
      <c r="R1702">
        <f>E1702/N1702</f>
        <v>45.978723404255319</v>
      </c>
      <c r="S1702" t="str">
        <f>LEFT(P1702,FIND("/",P1702)-1)</f>
        <v>theater</v>
      </c>
      <c r="T1702" t="str">
        <f>RIGHT(P1702,LEN(P1702)-FIND("/",P1702))</f>
        <v>plays</v>
      </c>
    </row>
    <row r="1703" spans="1:20" ht="44.25" hidden="1" x14ac:dyDescent="0.7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 s="9">
        <f>(((I1703/60)/60)/24)+DATE(1970,1,1)</f>
        <v>42212.957638888889</v>
      </c>
      <c r="K1703">
        <v>1436380256</v>
      </c>
      <c r="L1703" s="9">
        <f>(((K1703/60)/60)/24)+DATE(1970,1,1)</f>
        <v>42193.771481481483</v>
      </c>
      <c r="M1703" t="b">
        <v>0</v>
      </c>
      <c r="N1703">
        <v>44</v>
      </c>
      <c r="O1703" t="b">
        <v>1</v>
      </c>
      <c r="P1703" t="s">
        <v>8271</v>
      </c>
      <c r="Q1703">
        <f>D1703/E1703*100</f>
        <v>99.927325581395351</v>
      </c>
      <c r="R1703">
        <f>E1703/N1703</f>
        <v>125.09090909090909</v>
      </c>
      <c r="S1703" t="str">
        <f>LEFT(P1703,FIND("/",P1703)-1)</f>
        <v>theater</v>
      </c>
      <c r="T1703" t="str">
        <f>RIGHT(P1703,LEN(P1703)-FIND("/",P1703))</f>
        <v>plays</v>
      </c>
    </row>
    <row r="1704" spans="1:20" ht="44.25" hidden="1" x14ac:dyDescent="0.7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 s="9">
        <f>(((I1704/60)/60)/24)+DATE(1970,1,1)</f>
        <v>42260</v>
      </c>
      <c r="K1704">
        <v>1440370768</v>
      </c>
      <c r="L1704" s="9">
        <f>(((K1704/60)/60)/24)+DATE(1970,1,1)</f>
        <v>42239.957962962959</v>
      </c>
      <c r="M1704" t="b">
        <v>0</v>
      </c>
      <c r="N1704">
        <v>72</v>
      </c>
      <c r="O1704" t="b">
        <v>1</v>
      </c>
      <c r="P1704" t="s">
        <v>8271</v>
      </c>
      <c r="Q1704">
        <f>D1704/E1704*100</f>
        <v>98.299420033421796</v>
      </c>
      <c r="R1704">
        <f>E1704/N1704</f>
        <v>141.29166666666666</v>
      </c>
      <c r="S1704" t="str">
        <f>LEFT(P1704,FIND("/",P1704)-1)</f>
        <v>theater</v>
      </c>
      <c r="T1704" t="str">
        <f>RIGHT(P1704,LEN(P1704)-FIND("/",P1704))</f>
        <v>plays</v>
      </c>
    </row>
    <row r="1705" spans="1:20" ht="44.25" hidden="1" x14ac:dyDescent="0.7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 s="9">
        <f>(((I1705/60)/60)/24)+DATE(1970,1,1)</f>
        <v>42291.917395833334</v>
      </c>
      <c r="K1705">
        <v>1442268063</v>
      </c>
      <c r="L1705" s="9">
        <f>(((K1705/60)/60)/24)+DATE(1970,1,1)</f>
        <v>42261.917395833334</v>
      </c>
      <c r="M1705" t="b">
        <v>0</v>
      </c>
      <c r="N1705">
        <v>63</v>
      </c>
      <c r="O1705" t="b">
        <v>1</v>
      </c>
      <c r="P1705" t="s">
        <v>8271</v>
      </c>
      <c r="Q1705">
        <f>D1705/E1705*100</f>
        <v>86.058519793459553</v>
      </c>
      <c r="R1705">
        <f>E1705/N1705</f>
        <v>55.333333333333336</v>
      </c>
      <c r="S1705" t="str">
        <f>LEFT(P1705,FIND("/",P1705)-1)</f>
        <v>theater</v>
      </c>
      <c r="T1705" t="str">
        <f>RIGHT(P1705,LEN(P1705)-FIND("/",P1705))</f>
        <v>plays</v>
      </c>
    </row>
    <row r="1706" spans="1:20" ht="44.25" hidden="1" x14ac:dyDescent="0.7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 s="9">
        <f>(((I1706/60)/60)/24)+DATE(1970,1,1)</f>
        <v>42123.743773148148</v>
      </c>
      <c r="K1706">
        <v>1428515462</v>
      </c>
      <c r="L1706" s="9">
        <f>(((K1706/60)/60)/24)+DATE(1970,1,1)</f>
        <v>42102.743773148148</v>
      </c>
      <c r="M1706" t="b">
        <v>0</v>
      </c>
      <c r="N1706">
        <v>88</v>
      </c>
      <c r="O1706" t="b">
        <v>1</v>
      </c>
      <c r="P1706" t="s">
        <v>8271</v>
      </c>
      <c r="Q1706">
        <f>D1706/E1706*100</f>
        <v>73.439412484700114</v>
      </c>
      <c r="R1706">
        <f>E1706/N1706</f>
        <v>46.420454545454547</v>
      </c>
      <c r="S1706" t="str">
        <f>LEFT(P1706,FIND("/",P1706)-1)</f>
        <v>theater</v>
      </c>
      <c r="T1706" t="str">
        <f>RIGHT(P1706,LEN(P1706)-FIND("/",P1706))</f>
        <v>plays</v>
      </c>
    </row>
    <row r="1707" spans="1:20" ht="44.25" hidden="1" x14ac:dyDescent="0.7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 s="9">
        <f>(((I1707/60)/60)/24)+DATE(1970,1,1)</f>
        <v>42583.290972222225</v>
      </c>
      <c r="K1707">
        <v>1466185176</v>
      </c>
      <c r="L1707" s="9">
        <f>(((K1707/60)/60)/24)+DATE(1970,1,1)</f>
        <v>42538.73583333334</v>
      </c>
      <c r="M1707" t="b">
        <v>0</v>
      </c>
      <c r="N1707">
        <v>70</v>
      </c>
      <c r="O1707" t="b">
        <v>1</v>
      </c>
      <c r="P1707" t="s">
        <v>8271</v>
      </c>
      <c r="Q1707">
        <f>D1707/E1707*100</f>
        <v>74.925074925074924</v>
      </c>
      <c r="R1707">
        <f>E1707/N1707</f>
        <v>57.2</v>
      </c>
      <c r="S1707" t="str">
        <f>LEFT(P1707,FIND("/",P1707)-1)</f>
        <v>theater</v>
      </c>
      <c r="T1707" t="str">
        <f>RIGHT(P1707,LEN(P1707)-FIND("/",P1707))</f>
        <v>plays</v>
      </c>
    </row>
    <row r="1708" spans="1:20" hidden="1" x14ac:dyDescent="0.7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 s="9">
        <f>(((I1708/60)/60)/24)+DATE(1970,1,1)</f>
        <v>42711.35157407407</v>
      </c>
      <c r="K1708">
        <v>1478507176</v>
      </c>
      <c r="L1708" s="9">
        <f>(((K1708/60)/60)/24)+DATE(1970,1,1)</f>
        <v>42681.35157407407</v>
      </c>
      <c r="M1708" t="b">
        <v>0</v>
      </c>
      <c r="N1708">
        <v>50</v>
      </c>
      <c r="O1708" t="b">
        <v>1</v>
      </c>
      <c r="P1708" t="s">
        <v>8271</v>
      </c>
      <c r="Q1708">
        <f>D1708/E1708*100</f>
        <v>96.718480138169255</v>
      </c>
      <c r="R1708">
        <f>E1708/N1708</f>
        <v>173.7</v>
      </c>
      <c r="S1708" t="str">
        <f>LEFT(P1708,FIND("/",P1708)-1)</f>
        <v>theater</v>
      </c>
      <c r="T1708" t="str">
        <f>RIGHT(P1708,LEN(P1708)-FIND("/",P1708))</f>
        <v>plays</v>
      </c>
    </row>
    <row r="1709" spans="1:20" ht="44.25" hidden="1" x14ac:dyDescent="0.7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 s="9">
        <f>(((I1709/60)/60)/24)+DATE(1970,1,1)</f>
        <v>42091.609768518523</v>
      </c>
      <c r="K1709">
        <v>1424533084</v>
      </c>
      <c r="L1709" s="9">
        <f>(((K1709/60)/60)/24)+DATE(1970,1,1)</f>
        <v>42056.65143518518</v>
      </c>
      <c r="M1709" t="b">
        <v>0</v>
      </c>
      <c r="N1709">
        <v>35</v>
      </c>
      <c r="O1709" t="b">
        <v>1</v>
      </c>
      <c r="P1709" t="s">
        <v>8271</v>
      </c>
      <c r="Q1709">
        <f>D1709/E1709*100</f>
        <v>86.289549376797709</v>
      </c>
      <c r="R1709">
        <f>E1709/N1709</f>
        <v>59.6</v>
      </c>
      <c r="S1709" t="str">
        <f>LEFT(P1709,FIND("/",P1709)-1)</f>
        <v>theater</v>
      </c>
      <c r="T1709" t="str">
        <f>RIGHT(P1709,LEN(P1709)-FIND("/",P1709))</f>
        <v>plays</v>
      </c>
    </row>
    <row r="1710" spans="1:20" ht="44.25" hidden="1" x14ac:dyDescent="0.7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 s="9">
        <f>(((I1710/60)/60)/24)+DATE(1970,1,1)</f>
        <v>42726.624444444446</v>
      </c>
      <c r="K1710">
        <v>1479826752</v>
      </c>
      <c r="L1710" s="9">
        <f>(((K1710/60)/60)/24)+DATE(1970,1,1)</f>
        <v>42696.624444444446</v>
      </c>
      <c r="M1710" t="b">
        <v>0</v>
      </c>
      <c r="N1710">
        <v>175</v>
      </c>
      <c r="O1710" t="b">
        <v>1</v>
      </c>
      <c r="P1710" t="s">
        <v>8271</v>
      </c>
      <c r="Q1710">
        <f>D1710/E1710*100</f>
        <v>95.67852017222134</v>
      </c>
      <c r="R1710">
        <f>E1710/N1710</f>
        <v>89.585714285714289</v>
      </c>
      <c r="S1710" t="str">
        <f>LEFT(P1710,FIND("/",P1710)-1)</f>
        <v>theater</v>
      </c>
      <c r="T1710" t="str">
        <f>RIGHT(P1710,LEN(P1710)-FIND("/",P1710))</f>
        <v>plays</v>
      </c>
    </row>
    <row r="1711" spans="1:20" ht="44.25" hidden="1" x14ac:dyDescent="0.7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 s="9">
        <f>(((I1711/60)/60)/24)+DATE(1970,1,1)</f>
        <v>42216.855879629627</v>
      </c>
      <c r="K1711">
        <v>1435782748</v>
      </c>
      <c r="L1711" s="9">
        <f>(((K1711/60)/60)/24)+DATE(1970,1,1)</f>
        <v>42186.855879629627</v>
      </c>
      <c r="M1711" t="b">
        <v>0</v>
      </c>
      <c r="N1711">
        <v>20</v>
      </c>
      <c r="O1711" t="b">
        <v>1</v>
      </c>
      <c r="P1711" t="s">
        <v>8271</v>
      </c>
      <c r="Q1711">
        <f>D1711/E1711*100</f>
        <v>98.015192354814999</v>
      </c>
      <c r="R1711">
        <f>E1711/N1711</f>
        <v>204.05</v>
      </c>
      <c r="S1711" t="str">
        <f>LEFT(P1711,FIND("/",P1711)-1)</f>
        <v>theater</v>
      </c>
      <c r="T1711" t="str">
        <f>RIGHT(P1711,LEN(P1711)-FIND("/",P1711))</f>
        <v>plays</v>
      </c>
    </row>
    <row r="1712" spans="1:20" ht="59" hidden="1" x14ac:dyDescent="0.7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 s="9">
        <f>(((I1712/60)/60)/24)+DATE(1970,1,1)</f>
        <v>42531.125</v>
      </c>
      <c r="K1712">
        <v>1462252542</v>
      </c>
      <c r="L1712" s="9">
        <f>(((K1712/60)/60)/24)+DATE(1970,1,1)</f>
        <v>42493.219236111108</v>
      </c>
      <c r="M1712" t="b">
        <v>0</v>
      </c>
      <c r="N1712">
        <v>54</v>
      </c>
      <c r="O1712" t="b">
        <v>1</v>
      </c>
      <c r="P1712" t="s">
        <v>8271</v>
      </c>
      <c r="Q1712">
        <f>D1712/E1712*100</f>
        <v>57.034220532319388</v>
      </c>
      <c r="R1712">
        <f>E1712/N1712</f>
        <v>48.703703703703702</v>
      </c>
      <c r="S1712" t="str">
        <f>LEFT(P1712,FIND("/",P1712)-1)</f>
        <v>theater</v>
      </c>
      <c r="T1712" t="str">
        <f>RIGHT(P1712,LEN(P1712)-FIND("/",P1712))</f>
        <v>plays</v>
      </c>
    </row>
    <row r="1713" spans="1:20" ht="44.25" hidden="1" x14ac:dyDescent="0.7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 s="9">
        <f>(((I1713/60)/60)/24)+DATE(1970,1,1)</f>
        <v>42505.057164351849</v>
      </c>
      <c r="K1713">
        <v>1460683339</v>
      </c>
      <c r="L1713" s="9">
        <f>(((K1713/60)/60)/24)+DATE(1970,1,1)</f>
        <v>42475.057164351849</v>
      </c>
      <c r="M1713" t="b">
        <v>0</v>
      </c>
      <c r="N1713">
        <v>20</v>
      </c>
      <c r="O1713" t="b">
        <v>1</v>
      </c>
      <c r="P1713" t="s">
        <v>8271</v>
      </c>
      <c r="Q1713">
        <f>D1713/E1713*100</f>
        <v>93.73828271466067</v>
      </c>
      <c r="R1713">
        <f>E1713/N1713</f>
        <v>53.339999999999996</v>
      </c>
      <c r="S1713" t="str">
        <f>LEFT(P1713,FIND("/",P1713)-1)</f>
        <v>theater</v>
      </c>
      <c r="T1713" t="str">
        <f>RIGHT(P1713,LEN(P1713)-FIND("/",P1713))</f>
        <v>plays</v>
      </c>
    </row>
    <row r="1714" spans="1:20" ht="44.25" hidden="1" x14ac:dyDescent="0.7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 s="9">
        <f>(((I1714/60)/60)/24)+DATE(1970,1,1)</f>
        <v>42473.876909722225</v>
      </c>
      <c r="K1714">
        <v>1458766965</v>
      </c>
      <c r="L1714" s="9">
        <f>(((K1714/60)/60)/24)+DATE(1970,1,1)</f>
        <v>42452.876909722225</v>
      </c>
      <c r="M1714" t="b">
        <v>0</v>
      </c>
      <c r="N1714">
        <v>57</v>
      </c>
      <c r="O1714" t="b">
        <v>1</v>
      </c>
      <c r="P1714" t="s">
        <v>8271</v>
      </c>
      <c r="Q1714">
        <f>D1714/E1714*100</f>
        <v>81.775700934579447</v>
      </c>
      <c r="R1714">
        <f>E1714/N1714</f>
        <v>75.087719298245617</v>
      </c>
      <c r="S1714" t="str">
        <f>LEFT(P1714,FIND("/",P1714)-1)</f>
        <v>theater</v>
      </c>
      <c r="T1714" t="str">
        <f>RIGHT(P1714,LEN(P1714)-FIND("/",P1714))</f>
        <v>plays</v>
      </c>
    </row>
    <row r="1715" spans="1:20" ht="29.5" hidden="1" x14ac:dyDescent="0.7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 s="9">
        <f>(((I1715/60)/60)/24)+DATE(1970,1,1)</f>
        <v>42659.650208333333</v>
      </c>
      <c r="K1715">
        <v>1473953778</v>
      </c>
      <c r="L1715" s="9">
        <f>(((K1715/60)/60)/24)+DATE(1970,1,1)</f>
        <v>42628.650208333333</v>
      </c>
      <c r="M1715" t="b">
        <v>0</v>
      </c>
      <c r="N1715">
        <v>31</v>
      </c>
      <c r="O1715" t="b">
        <v>1</v>
      </c>
      <c r="P1715" t="s">
        <v>8271</v>
      </c>
      <c r="Q1715">
        <f>D1715/E1715*100</f>
        <v>62.724014336917563</v>
      </c>
      <c r="R1715">
        <f>E1715/N1715</f>
        <v>18</v>
      </c>
      <c r="S1715" t="str">
        <f>LEFT(P1715,FIND("/",P1715)-1)</f>
        <v>theater</v>
      </c>
      <c r="T1715" t="str">
        <f>RIGHT(P1715,LEN(P1715)-FIND("/",P1715))</f>
        <v>plays</v>
      </c>
    </row>
    <row r="1716" spans="1:20" ht="29.5" hidden="1" x14ac:dyDescent="0.7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 s="9">
        <f>(((I1716/60)/60)/24)+DATE(1970,1,1)</f>
        <v>42283.928530092591</v>
      </c>
      <c r="K1716">
        <v>1441577825</v>
      </c>
      <c r="L1716" s="9">
        <f>(((K1716/60)/60)/24)+DATE(1970,1,1)</f>
        <v>42253.928530092591</v>
      </c>
      <c r="M1716" t="b">
        <v>0</v>
      </c>
      <c r="N1716">
        <v>31</v>
      </c>
      <c r="O1716" t="b">
        <v>1</v>
      </c>
      <c r="P1716" t="s">
        <v>8271</v>
      </c>
      <c r="Q1716">
        <f>D1716/E1716*100</f>
        <v>99.923136049192934</v>
      </c>
      <c r="R1716">
        <f>E1716/N1716</f>
        <v>209.83870967741936</v>
      </c>
      <c r="S1716" t="str">
        <f>LEFT(P1716,FIND("/",P1716)-1)</f>
        <v>theater</v>
      </c>
      <c r="T1716" t="str">
        <f>RIGHT(P1716,LEN(P1716)-FIND("/",P1716))</f>
        <v>plays</v>
      </c>
    </row>
    <row r="1717" spans="1:20" ht="44.25" hidden="1" x14ac:dyDescent="0.7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 s="9">
        <f>(((I1717/60)/60)/24)+DATE(1970,1,1)</f>
        <v>42294.29178240741</v>
      </c>
      <c r="K1717">
        <v>1442473210</v>
      </c>
      <c r="L1717" s="9">
        <f>(((K1717/60)/60)/24)+DATE(1970,1,1)</f>
        <v>42264.29178240741</v>
      </c>
      <c r="M1717" t="b">
        <v>0</v>
      </c>
      <c r="N1717">
        <v>45</v>
      </c>
      <c r="O1717" t="b">
        <v>1</v>
      </c>
      <c r="P1717" t="s">
        <v>8271</v>
      </c>
      <c r="Q1717">
        <f>D1717/E1717*100</f>
        <v>91.041514930808461</v>
      </c>
      <c r="R1717">
        <f>E1717/N1717</f>
        <v>61.022222222222226</v>
      </c>
      <c r="S1717" t="str">
        <f>LEFT(P1717,FIND("/",P1717)-1)</f>
        <v>theater</v>
      </c>
      <c r="T1717" t="str">
        <f>RIGHT(P1717,LEN(P1717)-FIND("/",P1717))</f>
        <v>plays</v>
      </c>
    </row>
    <row r="1718" spans="1:20" ht="44.25" hidden="1" x14ac:dyDescent="0.7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 s="9">
        <f>(((I1718/60)/60)/24)+DATE(1970,1,1)</f>
        <v>42685.916666666672</v>
      </c>
      <c r="K1718">
        <v>1477077946</v>
      </c>
      <c r="L1718" s="9">
        <f>(((K1718/60)/60)/24)+DATE(1970,1,1)</f>
        <v>42664.809560185182</v>
      </c>
      <c r="M1718" t="b">
        <v>0</v>
      </c>
      <c r="N1718">
        <v>41</v>
      </c>
      <c r="O1718" t="b">
        <v>1</v>
      </c>
      <c r="P1718" t="s">
        <v>8271</v>
      </c>
      <c r="Q1718">
        <f>D1718/E1718*100</f>
        <v>99.960015993602553</v>
      </c>
      <c r="R1718">
        <f>E1718/N1718</f>
        <v>61</v>
      </c>
      <c r="S1718" t="str">
        <f>LEFT(P1718,FIND("/",P1718)-1)</f>
        <v>theater</v>
      </c>
      <c r="T1718" t="str">
        <f>RIGHT(P1718,LEN(P1718)-FIND("/",P1718))</f>
        <v>plays</v>
      </c>
    </row>
    <row r="1719" spans="1:20" ht="44.25" hidden="1" x14ac:dyDescent="0.7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 s="9">
        <f>(((I1719/60)/60)/24)+DATE(1970,1,1)</f>
        <v>42396.041666666672</v>
      </c>
      <c r="K1719">
        <v>1452664317</v>
      </c>
      <c r="L1719" s="9">
        <f>(((K1719/60)/60)/24)+DATE(1970,1,1)</f>
        <v>42382.244409722218</v>
      </c>
      <c r="M1719" t="b">
        <v>0</v>
      </c>
      <c r="N1719">
        <v>29</v>
      </c>
      <c r="O1719" t="b">
        <v>1</v>
      </c>
      <c r="P1719" t="s">
        <v>8271</v>
      </c>
      <c r="Q1719">
        <f>D1719/E1719*100</f>
        <v>86.169754416199922</v>
      </c>
      <c r="R1719">
        <f>E1719/N1719</f>
        <v>80.034482758620683</v>
      </c>
      <c r="S1719" t="str">
        <f>LEFT(P1719,FIND("/",P1719)-1)</f>
        <v>theater</v>
      </c>
      <c r="T1719" t="str">
        <f>RIGHT(P1719,LEN(P1719)-FIND("/",P1719))</f>
        <v>plays</v>
      </c>
    </row>
    <row r="1720" spans="1:20" ht="44.25" hidden="1" x14ac:dyDescent="0.7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 s="9">
        <f>(((I1720/60)/60)/24)+DATE(1970,1,1)</f>
        <v>42132.836805555555</v>
      </c>
      <c r="K1720">
        <v>1428733511</v>
      </c>
      <c r="L1720" s="9">
        <f>(((K1720/60)/60)/24)+DATE(1970,1,1)</f>
        <v>42105.267488425925</v>
      </c>
      <c r="M1720" t="b">
        <v>0</v>
      </c>
      <c r="N1720">
        <v>58</v>
      </c>
      <c r="O1720" t="b">
        <v>1</v>
      </c>
      <c r="P1720" t="s">
        <v>8271</v>
      </c>
      <c r="Q1720">
        <f>D1720/E1720*100</f>
        <v>47.449584816132862</v>
      </c>
      <c r="R1720">
        <f>E1720/N1720</f>
        <v>29.068965517241381</v>
      </c>
      <c r="S1720" t="str">
        <f>LEFT(P1720,FIND("/",P1720)-1)</f>
        <v>theater</v>
      </c>
      <c r="T1720" t="str">
        <f>RIGHT(P1720,LEN(P1720)-FIND("/",P1720))</f>
        <v>plays</v>
      </c>
    </row>
    <row r="1721" spans="1:20" ht="44.25" hidden="1" x14ac:dyDescent="0.7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 s="9">
        <f>(((I1721/60)/60)/24)+DATE(1970,1,1)</f>
        <v>42496.303715277783</v>
      </c>
      <c r="K1721">
        <v>1459927041</v>
      </c>
      <c r="L1721" s="9">
        <f>(((K1721/60)/60)/24)+DATE(1970,1,1)</f>
        <v>42466.303715277783</v>
      </c>
      <c r="M1721" t="b">
        <v>0</v>
      </c>
      <c r="N1721">
        <v>89</v>
      </c>
      <c r="O1721" t="b">
        <v>1</v>
      </c>
      <c r="P1721" t="s">
        <v>8271</v>
      </c>
      <c r="Q1721">
        <f>D1721/E1721*100</f>
        <v>90.909090909090907</v>
      </c>
      <c r="R1721">
        <f>E1721/N1721</f>
        <v>49.438202247191015</v>
      </c>
      <c r="S1721" t="str">
        <f>LEFT(P1721,FIND("/",P1721)-1)</f>
        <v>theater</v>
      </c>
      <c r="T1721" t="str">
        <f>RIGHT(P1721,LEN(P1721)-FIND("/",P1721))</f>
        <v>plays</v>
      </c>
    </row>
    <row r="1722" spans="1:20" ht="73.75" hidden="1" x14ac:dyDescent="0.7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 s="9">
        <f>(((I1722/60)/60)/24)+DATE(1970,1,1)</f>
        <v>41859.57916666667</v>
      </c>
      <c r="K1722">
        <v>1404680075</v>
      </c>
      <c r="L1722" s="9">
        <f>(((K1722/60)/60)/24)+DATE(1970,1,1)</f>
        <v>41826.871238425927</v>
      </c>
      <c r="M1722" t="b">
        <v>0</v>
      </c>
      <c r="N1722">
        <v>125</v>
      </c>
      <c r="O1722" t="b">
        <v>1</v>
      </c>
      <c r="P1722" t="s">
        <v>8271</v>
      </c>
      <c r="Q1722">
        <f>D1722/E1722*100</f>
        <v>99.913340903944601</v>
      </c>
      <c r="R1722">
        <f>E1722/N1722</f>
        <v>93.977440000000001</v>
      </c>
      <c r="S1722" t="str">
        <f>LEFT(P1722,FIND("/",P1722)-1)</f>
        <v>theater</v>
      </c>
      <c r="T1722" t="str">
        <f>RIGHT(P1722,LEN(P1722)-FIND("/",P1722))</f>
        <v>plays</v>
      </c>
    </row>
    <row r="1723" spans="1:20" ht="44.25" hidden="1" x14ac:dyDescent="0.7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 s="9">
        <f>(((I1723/60)/60)/24)+DATE(1970,1,1)</f>
        <v>42529.039629629624</v>
      </c>
      <c r="K1723">
        <v>1462755424</v>
      </c>
      <c r="L1723" s="9">
        <f>(((K1723/60)/60)/24)+DATE(1970,1,1)</f>
        <v>42499.039629629624</v>
      </c>
      <c r="M1723" t="b">
        <v>0</v>
      </c>
      <c r="N1723">
        <v>18</v>
      </c>
      <c r="O1723" t="b">
        <v>1</v>
      </c>
      <c r="P1723" t="s">
        <v>8271</v>
      </c>
      <c r="Q1723">
        <f>D1723/E1723*100</f>
        <v>94.170403587443957</v>
      </c>
      <c r="R1723">
        <f>E1723/N1723</f>
        <v>61.944444444444443</v>
      </c>
      <c r="S1723" t="str">
        <f>LEFT(P1723,FIND("/",P1723)-1)</f>
        <v>theater</v>
      </c>
      <c r="T1723" t="str">
        <f>RIGHT(P1723,LEN(P1723)-FIND("/",P1723))</f>
        <v>plays</v>
      </c>
    </row>
    <row r="1724" spans="1:20" ht="29.5" hidden="1" x14ac:dyDescent="0.7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 s="9">
        <f>(((I1724/60)/60)/24)+DATE(1970,1,1)</f>
        <v>42471.104166666672</v>
      </c>
      <c r="K1724">
        <v>1456902893</v>
      </c>
      <c r="L1724" s="9">
        <f>(((K1724/60)/60)/24)+DATE(1970,1,1)</f>
        <v>42431.302002314813</v>
      </c>
      <c r="M1724" t="b">
        <v>0</v>
      </c>
      <c r="N1724">
        <v>32</v>
      </c>
      <c r="O1724" t="b">
        <v>1</v>
      </c>
      <c r="P1724" t="s">
        <v>8271</v>
      </c>
      <c r="Q1724">
        <f>D1724/E1724*100</f>
        <v>79.617834394904463</v>
      </c>
      <c r="R1724">
        <f>E1724/N1724</f>
        <v>78.5</v>
      </c>
      <c r="S1724" t="str">
        <f>LEFT(P1724,FIND("/",P1724)-1)</f>
        <v>theater</v>
      </c>
      <c r="T1724" t="str">
        <f>RIGHT(P1724,LEN(P1724)-FIND("/",P1724))</f>
        <v>plays</v>
      </c>
    </row>
    <row r="1725" spans="1:20" ht="59" hidden="1" x14ac:dyDescent="0.7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 s="9">
        <f>(((I1725/60)/60)/24)+DATE(1970,1,1)</f>
        <v>42035.585486111115</v>
      </c>
      <c r="K1725">
        <v>1418824986</v>
      </c>
      <c r="L1725" s="9">
        <f>(((K1725/60)/60)/24)+DATE(1970,1,1)</f>
        <v>41990.585486111115</v>
      </c>
      <c r="M1725" t="b">
        <v>0</v>
      </c>
      <c r="N1725">
        <v>16</v>
      </c>
      <c r="O1725" t="b">
        <v>1</v>
      </c>
      <c r="P1725" t="s">
        <v>8271</v>
      </c>
      <c r="Q1725">
        <f>D1725/E1725*100</f>
        <v>92.592592592592595</v>
      </c>
      <c r="R1725">
        <f>E1725/N1725</f>
        <v>33.75</v>
      </c>
      <c r="S1725" t="str">
        <f>LEFT(P1725,FIND("/",P1725)-1)</f>
        <v>theater</v>
      </c>
      <c r="T1725" t="str">
        <f>RIGHT(P1725,LEN(P1725)-FIND("/",P1725))</f>
        <v>plays</v>
      </c>
    </row>
    <row r="1726" spans="1:20" ht="44.25" hidden="1" x14ac:dyDescent="0.7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 s="9">
        <f>(((I1726/60)/60)/24)+DATE(1970,1,1)</f>
        <v>42543.045798611114</v>
      </c>
      <c r="K1726">
        <v>1463965557</v>
      </c>
      <c r="L1726" s="9">
        <f>(((K1726/60)/60)/24)+DATE(1970,1,1)</f>
        <v>42513.045798611114</v>
      </c>
      <c r="M1726" t="b">
        <v>0</v>
      </c>
      <c r="N1726">
        <v>38</v>
      </c>
      <c r="O1726" t="b">
        <v>1</v>
      </c>
      <c r="P1726" t="s">
        <v>8271</v>
      </c>
      <c r="Q1726">
        <f>D1726/E1726*100</f>
        <v>99.009900990099013</v>
      </c>
      <c r="R1726">
        <f>E1726/N1726</f>
        <v>66.44736842105263</v>
      </c>
      <c r="S1726" t="str">
        <f>LEFT(P1726,FIND("/",P1726)-1)</f>
        <v>theater</v>
      </c>
      <c r="T1726" t="str">
        <f>RIGHT(P1726,LEN(P1726)-FIND("/",P1726))</f>
        <v>plays</v>
      </c>
    </row>
    <row r="1727" spans="1:20" ht="59" hidden="1" x14ac:dyDescent="0.7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 s="9">
        <f>(((I1727/60)/60)/24)+DATE(1970,1,1)</f>
        <v>41928.165972222225</v>
      </c>
      <c r="K1727">
        <v>1412216665</v>
      </c>
      <c r="L1727" s="9">
        <f>(((K1727/60)/60)/24)+DATE(1970,1,1)</f>
        <v>41914.100289351853</v>
      </c>
      <c r="M1727" t="b">
        <v>0</v>
      </c>
      <c r="N1727">
        <v>15</v>
      </c>
      <c r="O1727" t="b">
        <v>1</v>
      </c>
      <c r="P1727" t="s">
        <v>8271</v>
      </c>
      <c r="Q1727">
        <f>D1727/E1727*100</f>
        <v>93.109869646182503</v>
      </c>
      <c r="R1727">
        <f>E1727/N1727</f>
        <v>35.799999999999997</v>
      </c>
      <c r="S1727" t="str">
        <f>LEFT(P1727,FIND("/",P1727)-1)</f>
        <v>theater</v>
      </c>
      <c r="T1727" t="str">
        <f>RIGHT(P1727,LEN(P1727)-FIND("/",P1727))</f>
        <v>plays</v>
      </c>
    </row>
    <row r="1728" spans="1:20" ht="44.25" hidden="1" x14ac:dyDescent="0.7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 s="9">
        <f>(((I1728/60)/60)/24)+DATE(1970,1,1)</f>
        <v>42543.163194444445</v>
      </c>
      <c r="K1728">
        <v>1464653696</v>
      </c>
      <c r="L1728" s="9">
        <f>(((K1728/60)/60)/24)+DATE(1970,1,1)</f>
        <v>42521.010370370372</v>
      </c>
      <c r="M1728" t="b">
        <v>0</v>
      </c>
      <c r="N1728">
        <v>23</v>
      </c>
      <c r="O1728" t="b">
        <v>1</v>
      </c>
      <c r="P1728" t="s">
        <v>8271</v>
      </c>
      <c r="Q1728">
        <f>D1728/E1728*100</f>
        <v>98.507462686567166</v>
      </c>
      <c r="R1728">
        <f>E1728/N1728</f>
        <v>145.65217391304347</v>
      </c>
      <c r="S1728" t="str">
        <f>LEFT(P1728,FIND("/",P1728)-1)</f>
        <v>theater</v>
      </c>
      <c r="T1728" t="str">
        <f>RIGHT(P1728,LEN(P1728)-FIND("/",P1728))</f>
        <v>plays</v>
      </c>
    </row>
    <row r="1729" spans="1:20" ht="44.25" hidden="1" x14ac:dyDescent="0.7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 s="9">
        <f>(((I1729/60)/60)/24)+DATE(1970,1,1)</f>
        <v>42638.36583333333</v>
      </c>
      <c r="K1729">
        <v>1472201208</v>
      </c>
      <c r="L1729" s="9">
        <f>(((K1729/60)/60)/24)+DATE(1970,1,1)</f>
        <v>42608.36583333333</v>
      </c>
      <c r="M1729" t="b">
        <v>0</v>
      </c>
      <c r="N1729">
        <v>49</v>
      </c>
      <c r="O1729" t="b">
        <v>1</v>
      </c>
      <c r="P1729" t="s">
        <v>8271</v>
      </c>
      <c r="Q1729">
        <f>D1729/E1729*100</f>
        <v>79.428117553613973</v>
      </c>
      <c r="R1729">
        <f>E1729/N1729</f>
        <v>25.693877551020407</v>
      </c>
      <c r="S1729" t="str">
        <f>LEFT(P1729,FIND("/",P1729)-1)</f>
        <v>theater</v>
      </c>
      <c r="T1729" t="str">
        <f>RIGHT(P1729,LEN(P1729)-FIND("/",P1729))</f>
        <v>plays</v>
      </c>
    </row>
    <row r="1730" spans="1:20" ht="44.25" hidden="1" x14ac:dyDescent="0.7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 s="9">
        <f>(((I1730/60)/60)/24)+DATE(1970,1,1)</f>
        <v>42526.58321759259</v>
      </c>
      <c r="K1730">
        <v>1463925590</v>
      </c>
      <c r="L1730" s="9">
        <f>(((K1730/60)/60)/24)+DATE(1970,1,1)</f>
        <v>42512.58321759259</v>
      </c>
      <c r="M1730" t="b">
        <v>0</v>
      </c>
      <c r="N1730">
        <v>10</v>
      </c>
      <c r="O1730" t="b">
        <v>1</v>
      </c>
      <c r="P1730" t="s">
        <v>8271</v>
      </c>
      <c r="Q1730">
        <f>D1730/E1730*100</f>
        <v>98.360655737704917</v>
      </c>
      <c r="R1730">
        <f>E1730/N1730</f>
        <v>152.5</v>
      </c>
      <c r="S1730" t="str">
        <f>LEFT(P1730,FIND("/",P1730)-1)</f>
        <v>theater</v>
      </c>
      <c r="T1730" t="str">
        <f>RIGHT(P1730,LEN(P1730)-FIND("/",P1730))</f>
        <v>plays</v>
      </c>
    </row>
    <row r="1731" spans="1:20" ht="44.25" hidden="1" x14ac:dyDescent="0.7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 s="9">
        <f>(((I1731/60)/60)/24)+DATE(1970,1,1)</f>
        <v>42099.743946759263</v>
      </c>
      <c r="K1731">
        <v>1425235877</v>
      </c>
      <c r="L1731" s="9">
        <f>(((K1731/60)/60)/24)+DATE(1970,1,1)</f>
        <v>42064.785613425927</v>
      </c>
      <c r="M1731" t="b">
        <v>0</v>
      </c>
      <c r="N1731">
        <v>15</v>
      </c>
      <c r="O1731" t="b">
        <v>1</v>
      </c>
      <c r="P1731" t="s">
        <v>8271</v>
      </c>
      <c r="Q1731">
        <f>D1731/E1731*100</f>
        <v>88.888888888888886</v>
      </c>
      <c r="R1731">
        <f>E1731/N1731</f>
        <v>30</v>
      </c>
      <c r="S1731" t="str">
        <f>LEFT(P1731,FIND("/",P1731)-1)</f>
        <v>theater</v>
      </c>
      <c r="T1731" t="str">
        <f>RIGHT(P1731,LEN(P1731)-FIND("/",P1731))</f>
        <v>plays</v>
      </c>
    </row>
    <row r="1732" spans="1:20" ht="44.25" hidden="1" x14ac:dyDescent="0.7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 s="9">
        <f>(((I1732/60)/60)/24)+DATE(1970,1,1)</f>
        <v>42071.67251157407</v>
      </c>
      <c r="K1732">
        <v>1423242505</v>
      </c>
      <c r="L1732" s="9">
        <f>(((K1732/60)/60)/24)+DATE(1970,1,1)</f>
        <v>42041.714178240742</v>
      </c>
      <c r="M1732" t="b">
        <v>0</v>
      </c>
      <c r="N1732">
        <v>57</v>
      </c>
      <c r="O1732" t="b">
        <v>1</v>
      </c>
      <c r="P1732" t="s">
        <v>8271</v>
      </c>
      <c r="Q1732">
        <f>D1732/E1732*100</f>
        <v>98.643649815043162</v>
      </c>
      <c r="R1732">
        <f>E1732/N1732</f>
        <v>142.28070175438597</v>
      </c>
      <c r="S1732" t="str">
        <f>LEFT(P1732,FIND("/",P1732)-1)</f>
        <v>theater</v>
      </c>
      <c r="T1732" t="str">
        <f>RIGHT(P1732,LEN(P1732)-FIND("/",P1732))</f>
        <v>plays</v>
      </c>
    </row>
    <row r="1733" spans="1:20" ht="44.25" hidden="1" x14ac:dyDescent="0.7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 s="9">
        <f>(((I1733/60)/60)/24)+DATE(1970,1,1)</f>
        <v>42498.374606481477</v>
      </c>
      <c r="K1733">
        <v>1460105966</v>
      </c>
      <c r="L1733" s="9">
        <f>(((K1733/60)/60)/24)+DATE(1970,1,1)</f>
        <v>42468.374606481477</v>
      </c>
      <c r="M1733" t="b">
        <v>0</v>
      </c>
      <c r="N1733">
        <v>33</v>
      </c>
      <c r="O1733" t="b">
        <v>1</v>
      </c>
      <c r="P1733" t="s">
        <v>8271</v>
      </c>
      <c r="Q1733">
        <f>D1733/E1733*100</f>
        <v>98.76543209876543</v>
      </c>
      <c r="R1733">
        <f>E1733/N1733</f>
        <v>24.545454545454547</v>
      </c>
      <c r="S1733" t="str">
        <f>LEFT(P1733,FIND("/",P1733)-1)</f>
        <v>theater</v>
      </c>
      <c r="T1733" t="str">
        <f>RIGHT(P1733,LEN(P1733)-FIND("/",P1733))</f>
        <v>plays</v>
      </c>
    </row>
    <row r="1734" spans="1:20" ht="44.25" hidden="1" x14ac:dyDescent="0.7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 s="9">
        <f>(((I1734/60)/60)/24)+DATE(1970,1,1)</f>
        <v>41825.041666666664</v>
      </c>
      <c r="K1734">
        <v>1404308883</v>
      </c>
      <c r="L1734" s="9">
        <f>(((K1734/60)/60)/24)+DATE(1970,1,1)</f>
        <v>41822.57503472222</v>
      </c>
      <c r="M1734" t="b">
        <v>0</v>
      </c>
      <c r="N1734">
        <v>9</v>
      </c>
      <c r="O1734" t="b">
        <v>1</v>
      </c>
      <c r="P1734" t="s">
        <v>8271</v>
      </c>
      <c r="Q1734">
        <f>D1734/E1734*100</f>
        <v>68.311195445920305</v>
      </c>
      <c r="R1734">
        <f>E1734/N1734</f>
        <v>292.77777777777777</v>
      </c>
      <c r="S1734" t="str">
        <f>LEFT(P1734,FIND("/",P1734)-1)</f>
        <v>theater</v>
      </c>
      <c r="T1734" t="str">
        <f>RIGHT(P1734,LEN(P1734)-FIND("/",P1734))</f>
        <v>plays</v>
      </c>
    </row>
    <row r="1735" spans="1:20" ht="44.25" hidden="1" x14ac:dyDescent="0.7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 s="9">
        <f>(((I1735/60)/60)/24)+DATE(1970,1,1)</f>
        <v>41847.958333333336</v>
      </c>
      <c r="K1735">
        <v>1405583108</v>
      </c>
      <c r="L1735" s="9">
        <f>(((K1735/60)/60)/24)+DATE(1970,1,1)</f>
        <v>41837.323009259257</v>
      </c>
      <c r="M1735" t="b">
        <v>0</v>
      </c>
      <c r="N1735">
        <v>26</v>
      </c>
      <c r="O1735" t="b">
        <v>1</v>
      </c>
      <c r="P1735" t="s">
        <v>8271</v>
      </c>
      <c r="Q1735">
        <f>D1735/E1735*100</f>
        <v>85.61643835616438</v>
      </c>
      <c r="R1735">
        <f>E1735/N1735</f>
        <v>44.92307692307692</v>
      </c>
      <c r="S1735" t="str">
        <f>LEFT(P1735,FIND("/",P1735)-1)</f>
        <v>theater</v>
      </c>
      <c r="T1735" t="str">
        <f>RIGHT(P1735,LEN(P1735)-FIND("/",P1735))</f>
        <v>plays</v>
      </c>
    </row>
    <row r="1736" spans="1:20" ht="44.25" hidden="1" x14ac:dyDescent="0.7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 s="9">
        <f>(((I1736/60)/60)/24)+DATE(1970,1,1)</f>
        <v>42095.845694444448</v>
      </c>
      <c r="K1736">
        <v>1425331068</v>
      </c>
      <c r="L1736" s="9">
        <f>(((K1736/60)/60)/24)+DATE(1970,1,1)</f>
        <v>42065.887361111112</v>
      </c>
      <c r="M1736" t="b">
        <v>0</v>
      </c>
      <c r="N1736">
        <v>69</v>
      </c>
      <c r="O1736" t="b">
        <v>1</v>
      </c>
      <c r="P1736" t="s">
        <v>8271</v>
      </c>
      <c r="Q1736">
        <f>D1736/E1736*100</f>
        <v>94.102885821831876</v>
      </c>
      <c r="R1736">
        <f>E1736/N1736</f>
        <v>23.10144927536232</v>
      </c>
      <c r="S1736" t="str">
        <f>LEFT(P1736,FIND("/",P1736)-1)</f>
        <v>theater</v>
      </c>
      <c r="T1736" t="str">
        <f>RIGHT(P1736,LEN(P1736)-FIND("/",P1736))</f>
        <v>plays</v>
      </c>
    </row>
    <row r="1737" spans="1:20" ht="44.25" hidden="1" x14ac:dyDescent="0.7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 s="9">
        <f>(((I1737/60)/60)/24)+DATE(1970,1,1)</f>
        <v>42283.697754629626</v>
      </c>
      <c r="K1737">
        <v>1441125886</v>
      </c>
      <c r="L1737" s="9">
        <f>(((K1737/60)/60)/24)+DATE(1970,1,1)</f>
        <v>42248.697754629626</v>
      </c>
      <c r="M1737" t="b">
        <v>0</v>
      </c>
      <c r="N1737">
        <v>65</v>
      </c>
      <c r="O1737" t="b">
        <v>1</v>
      </c>
      <c r="P1737" t="s">
        <v>8271</v>
      </c>
      <c r="Q1737">
        <f>D1737/E1737*100</f>
        <v>95.675468809797167</v>
      </c>
      <c r="R1737">
        <f>E1737/N1737</f>
        <v>80.400000000000006</v>
      </c>
      <c r="S1737" t="str">
        <f>LEFT(P1737,FIND("/",P1737)-1)</f>
        <v>theater</v>
      </c>
      <c r="T1737" t="str">
        <f>RIGHT(P1737,LEN(P1737)-FIND("/",P1737))</f>
        <v>plays</v>
      </c>
    </row>
    <row r="1738" spans="1:20" ht="44.25" hidden="1" x14ac:dyDescent="0.7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 s="9">
        <f>(((I1738/60)/60)/24)+DATE(1970,1,1)</f>
        <v>41839.860300925924</v>
      </c>
      <c r="K1738">
        <v>1403210330</v>
      </c>
      <c r="L1738" s="9">
        <f>(((K1738/60)/60)/24)+DATE(1970,1,1)</f>
        <v>41809.860300925924</v>
      </c>
      <c r="M1738" t="b">
        <v>0</v>
      </c>
      <c r="N1738">
        <v>83</v>
      </c>
      <c r="O1738" t="b">
        <v>1</v>
      </c>
      <c r="P1738" t="s">
        <v>8271</v>
      </c>
      <c r="Q1738">
        <f>D1738/E1738*100</f>
        <v>100</v>
      </c>
      <c r="R1738">
        <f>E1738/N1738</f>
        <v>72.289156626506028</v>
      </c>
      <c r="S1738" t="str">
        <f>LEFT(P1738,FIND("/",P1738)-1)</f>
        <v>theater</v>
      </c>
      <c r="T1738" t="str">
        <f>RIGHT(P1738,LEN(P1738)-FIND("/",P1738))</f>
        <v>plays</v>
      </c>
    </row>
    <row r="1739" spans="1:20" ht="44.25" hidden="1" x14ac:dyDescent="0.7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 s="9">
        <f>(((I1739/60)/60)/24)+DATE(1970,1,1)</f>
        <v>42170.676851851851</v>
      </c>
      <c r="K1739">
        <v>1432484080</v>
      </c>
      <c r="L1739" s="9">
        <f>(((K1739/60)/60)/24)+DATE(1970,1,1)</f>
        <v>42148.676851851851</v>
      </c>
      <c r="M1739" t="b">
        <v>0</v>
      </c>
      <c r="N1739">
        <v>111</v>
      </c>
      <c r="O1739" t="b">
        <v>1</v>
      </c>
      <c r="P1739" t="s">
        <v>8271</v>
      </c>
      <c r="Q1739">
        <f>D1739/E1739*100</f>
        <v>95.628415300546436</v>
      </c>
      <c r="R1739">
        <f>E1739/N1739</f>
        <v>32.972972972972975</v>
      </c>
      <c r="S1739" t="str">
        <f>LEFT(P1739,FIND("/",P1739)-1)</f>
        <v>theater</v>
      </c>
      <c r="T1739" t="str">
        <f>RIGHT(P1739,LEN(P1739)-FIND("/",P1739))</f>
        <v>plays</v>
      </c>
    </row>
    <row r="1740" spans="1:20" ht="29.5" hidden="1" x14ac:dyDescent="0.7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 s="9">
        <f>(((I1740/60)/60)/24)+DATE(1970,1,1)</f>
        <v>42215.521087962959</v>
      </c>
      <c r="K1740">
        <v>1435667422</v>
      </c>
      <c r="L1740" s="9">
        <f>(((K1740/60)/60)/24)+DATE(1970,1,1)</f>
        <v>42185.521087962959</v>
      </c>
      <c r="M1740" t="b">
        <v>0</v>
      </c>
      <c r="N1740">
        <v>46</v>
      </c>
      <c r="O1740" t="b">
        <v>1</v>
      </c>
      <c r="P1740" t="s">
        <v>8271</v>
      </c>
      <c r="Q1740">
        <f>D1740/E1740*100</f>
        <v>72.139396198285496</v>
      </c>
      <c r="R1740">
        <f>E1740/N1740</f>
        <v>116.65217391304348</v>
      </c>
      <c r="S1740" t="str">
        <f>LEFT(P1740,FIND("/",P1740)-1)</f>
        <v>theater</v>
      </c>
      <c r="T1740" t="str">
        <f>RIGHT(P1740,LEN(P1740)-FIND("/",P1740))</f>
        <v>plays</v>
      </c>
    </row>
    <row r="1741" spans="1:20" ht="44.25" hidden="1" x14ac:dyDescent="0.7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 s="9">
        <f>(((I1741/60)/60)/24)+DATE(1970,1,1)</f>
        <v>41854.958333333336</v>
      </c>
      <c r="K1741">
        <v>1404749446</v>
      </c>
      <c r="L1741" s="9">
        <f>(((K1741/60)/60)/24)+DATE(1970,1,1)</f>
        <v>41827.674143518518</v>
      </c>
      <c r="M1741" t="b">
        <v>0</v>
      </c>
      <c r="N1741">
        <v>63</v>
      </c>
      <c r="O1741" t="b">
        <v>1</v>
      </c>
      <c r="P1741" t="s">
        <v>8271</v>
      </c>
      <c r="Q1741">
        <f>D1741/E1741*100</f>
        <v>99.681020733652318</v>
      </c>
      <c r="R1741">
        <f>E1741/N1741</f>
        <v>79.61904761904762</v>
      </c>
      <c r="S1741" t="str">
        <f>LEFT(P1741,FIND("/",P1741)-1)</f>
        <v>theater</v>
      </c>
      <c r="T1741" t="str">
        <f>RIGHT(P1741,LEN(P1741)-FIND("/",P1741))</f>
        <v>plays</v>
      </c>
    </row>
    <row r="1742" spans="1:20" ht="44.25" hidden="1" x14ac:dyDescent="0.7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 s="9">
        <f>(((I1742/60)/60)/24)+DATE(1970,1,1)</f>
        <v>42465.35701388889</v>
      </c>
      <c r="K1742">
        <v>1457429646</v>
      </c>
      <c r="L1742" s="9">
        <f>(((K1742/60)/60)/24)+DATE(1970,1,1)</f>
        <v>42437.398680555561</v>
      </c>
      <c r="M1742" t="b">
        <v>0</v>
      </c>
      <c r="N1742">
        <v>9</v>
      </c>
      <c r="O1742" t="b">
        <v>1</v>
      </c>
      <c r="P1742" t="s">
        <v>8271</v>
      </c>
      <c r="Q1742">
        <f>D1742/E1742*100</f>
        <v>100</v>
      </c>
      <c r="R1742">
        <f>E1742/N1742</f>
        <v>27.777777777777779</v>
      </c>
      <c r="S1742" t="str">
        <f>LEFT(P1742,FIND("/",P1742)-1)</f>
        <v>theater</v>
      </c>
      <c r="T1742" t="str">
        <f>RIGHT(P1742,LEN(P1742)-FIND("/",P1742))</f>
        <v>plays</v>
      </c>
    </row>
    <row r="1743" spans="1:20" ht="44.25" hidden="1" x14ac:dyDescent="0.7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 s="9">
        <f>(((I1743/60)/60)/24)+DATE(1970,1,1)</f>
        <v>41922.875</v>
      </c>
      <c r="K1743">
        <v>1411109167</v>
      </c>
      <c r="L1743" s="9">
        <f>(((K1743/60)/60)/24)+DATE(1970,1,1)</f>
        <v>41901.282025462962</v>
      </c>
      <c r="M1743" t="b">
        <v>0</v>
      </c>
      <c r="N1743">
        <v>34</v>
      </c>
      <c r="O1743" t="b">
        <v>1</v>
      </c>
      <c r="P1743" t="s">
        <v>8271</v>
      </c>
      <c r="Q1743">
        <f>D1743/E1743*100</f>
        <v>90.744101633393825</v>
      </c>
      <c r="R1743">
        <f>E1743/N1743</f>
        <v>81.029411764705884</v>
      </c>
      <c r="S1743" t="str">
        <f>LEFT(P1743,FIND("/",P1743)-1)</f>
        <v>theater</v>
      </c>
      <c r="T1743" t="str">
        <f>RIGHT(P1743,LEN(P1743)-FIND("/",P1743))</f>
        <v>plays</v>
      </c>
    </row>
    <row r="1744" spans="1:20" ht="29.5" hidden="1" x14ac:dyDescent="0.7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 s="9">
        <f>(((I1744/60)/60)/24)+DATE(1970,1,1)</f>
        <v>42790.574999999997</v>
      </c>
      <c r="K1744">
        <v>1486129680</v>
      </c>
      <c r="L1744" s="9">
        <f>(((K1744/60)/60)/24)+DATE(1970,1,1)</f>
        <v>42769.574999999997</v>
      </c>
      <c r="M1744" t="b">
        <v>0</v>
      </c>
      <c r="N1744">
        <v>112</v>
      </c>
      <c r="O1744" t="b">
        <v>1</v>
      </c>
      <c r="P1744" t="s">
        <v>8271</v>
      </c>
      <c r="Q1744">
        <f>D1744/E1744*100</f>
        <v>97.866510080250535</v>
      </c>
      <c r="R1744">
        <f>E1744/N1744</f>
        <v>136.84821428571428</v>
      </c>
      <c r="S1744" t="str">
        <f>LEFT(P1744,FIND("/",P1744)-1)</f>
        <v>theater</v>
      </c>
      <c r="T1744" t="str">
        <f>RIGHT(P1744,LEN(P1744)-FIND("/",P1744))</f>
        <v>plays</v>
      </c>
    </row>
    <row r="1745" spans="1:20" ht="44.25" hidden="1" x14ac:dyDescent="0.7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 s="9">
        <f>(((I1745/60)/60)/24)+DATE(1970,1,1)</f>
        <v>42579.665717592594</v>
      </c>
      <c r="K1745">
        <v>1467129518</v>
      </c>
      <c r="L1745" s="9">
        <f>(((K1745/60)/60)/24)+DATE(1970,1,1)</f>
        <v>42549.665717592594</v>
      </c>
      <c r="M1745" t="b">
        <v>0</v>
      </c>
      <c r="N1745">
        <v>47</v>
      </c>
      <c r="O1745" t="b">
        <v>1</v>
      </c>
      <c r="P1745" t="s">
        <v>8271</v>
      </c>
      <c r="Q1745">
        <f>D1745/E1745*100</f>
        <v>95.831336847149018</v>
      </c>
      <c r="R1745">
        <f>E1745/N1745</f>
        <v>177.61702127659575</v>
      </c>
      <c r="S1745" t="str">
        <f>LEFT(P1745,FIND("/",P1745)-1)</f>
        <v>theater</v>
      </c>
      <c r="T1745" t="str">
        <f>RIGHT(P1745,LEN(P1745)-FIND("/",P1745))</f>
        <v>plays</v>
      </c>
    </row>
    <row r="1746" spans="1:20" ht="44.25" hidden="1" x14ac:dyDescent="0.7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 s="9">
        <f>(((I1746/60)/60)/24)+DATE(1970,1,1)</f>
        <v>42710.974004629628</v>
      </c>
      <c r="K1746">
        <v>1478906554</v>
      </c>
      <c r="L1746" s="9">
        <f>(((K1746/60)/60)/24)+DATE(1970,1,1)</f>
        <v>42685.974004629628</v>
      </c>
      <c r="M1746" t="b">
        <v>0</v>
      </c>
      <c r="N1746">
        <v>38</v>
      </c>
      <c r="O1746" t="b">
        <v>1</v>
      </c>
      <c r="P1746" t="s">
        <v>8271</v>
      </c>
      <c r="Q1746">
        <f>D1746/E1746*100</f>
        <v>72.376357056694815</v>
      </c>
      <c r="R1746">
        <f>E1746/N1746</f>
        <v>109.07894736842105</v>
      </c>
      <c r="S1746" t="str">
        <f>LEFT(P1746,FIND("/",P1746)-1)</f>
        <v>theater</v>
      </c>
      <c r="T1746" t="str">
        <f>RIGHT(P1746,LEN(P1746)-FIND("/",P1746))</f>
        <v>plays</v>
      </c>
    </row>
    <row r="1747" spans="1:20" ht="44.25" hidden="1" x14ac:dyDescent="0.7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 s="9">
        <f>(((I1747/60)/60)/24)+DATE(1970,1,1)</f>
        <v>42533.708333333328</v>
      </c>
      <c r="K1747">
        <v>1463771421</v>
      </c>
      <c r="L1747" s="9">
        <f>(((K1747/60)/60)/24)+DATE(1970,1,1)</f>
        <v>42510.798854166671</v>
      </c>
      <c r="M1747" t="b">
        <v>0</v>
      </c>
      <c r="N1747">
        <v>28</v>
      </c>
      <c r="O1747" t="b">
        <v>1</v>
      </c>
      <c r="P1747" t="s">
        <v>8271</v>
      </c>
      <c r="Q1747">
        <f>D1747/E1747*100</f>
        <v>100</v>
      </c>
      <c r="R1747">
        <f>E1747/N1747</f>
        <v>119.64285714285714</v>
      </c>
      <c r="S1747" t="str">
        <f>LEFT(P1747,FIND("/",P1747)-1)</f>
        <v>theater</v>
      </c>
      <c r="T1747" t="str">
        <f>RIGHT(P1747,LEN(P1747)-FIND("/",P1747))</f>
        <v>plays</v>
      </c>
    </row>
    <row r="1748" spans="1:20" ht="44.25" hidden="1" x14ac:dyDescent="0.7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 s="9">
        <f>(((I1748/60)/60)/24)+DATE(1970,1,1)</f>
        <v>42095.207638888889</v>
      </c>
      <c r="K1748">
        <v>1425020810</v>
      </c>
      <c r="L1748" s="9">
        <f>(((K1748/60)/60)/24)+DATE(1970,1,1)</f>
        <v>42062.296412037031</v>
      </c>
      <c r="M1748" t="b">
        <v>0</v>
      </c>
      <c r="N1748">
        <v>78</v>
      </c>
      <c r="O1748" t="b">
        <v>1</v>
      </c>
      <c r="P1748" t="s">
        <v>8271</v>
      </c>
      <c r="Q1748">
        <f>D1748/E1748*100</f>
        <v>98.360655737704917</v>
      </c>
      <c r="R1748">
        <f>E1748/N1748</f>
        <v>78.205128205128204</v>
      </c>
      <c r="S1748" t="str">
        <f>LEFT(P1748,FIND("/",P1748)-1)</f>
        <v>theater</v>
      </c>
      <c r="T1748" t="str">
        <f>RIGHT(P1748,LEN(P1748)-FIND("/",P1748))</f>
        <v>plays</v>
      </c>
    </row>
    <row r="1749" spans="1:20" ht="44.25" hidden="1" x14ac:dyDescent="0.7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 s="9">
        <f>(((I1749/60)/60)/24)+DATE(1970,1,1)</f>
        <v>42473.554166666669</v>
      </c>
      <c r="K1749">
        <v>1458770384</v>
      </c>
      <c r="L1749" s="9">
        <f>(((K1749/60)/60)/24)+DATE(1970,1,1)</f>
        <v>42452.916481481487</v>
      </c>
      <c r="M1749" t="b">
        <v>0</v>
      </c>
      <c r="N1749">
        <v>23</v>
      </c>
      <c r="O1749" t="b">
        <v>1</v>
      </c>
      <c r="P1749" t="s">
        <v>8271</v>
      </c>
      <c r="Q1749">
        <f>D1749/E1749*100</f>
        <v>58.333333333333336</v>
      </c>
      <c r="R1749">
        <f>E1749/N1749</f>
        <v>52.173913043478258</v>
      </c>
      <c r="S1749" t="str">
        <f>LEFT(P1749,FIND("/",P1749)-1)</f>
        <v>theater</v>
      </c>
      <c r="T1749" t="str">
        <f>RIGHT(P1749,LEN(P1749)-FIND("/",P1749))</f>
        <v>plays</v>
      </c>
    </row>
    <row r="1750" spans="1:20" ht="44.25" hidden="1" x14ac:dyDescent="0.7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 s="9">
        <f>(((I1750/60)/60)/24)+DATE(1970,1,1)</f>
        <v>41881.200150462959</v>
      </c>
      <c r="K1750">
        <v>1406782093</v>
      </c>
      <c r="L1750" s="9">
        <f>(((K1750/60)/60)/24)+DATE(1970,1,1)</f>
        <v>41851.200150462959</v>
      </c>
      <c r="M1750" t="b">
        <v>0</v>
      </c>
      <c r="N1750">
        <v>40</v>
      </c>
      <c r="O1750" t="b">
        <v>1</v>
      </c>
      <c r="P1750" t="s">
        <v>8271</v>
      </c>
      <c r="Q1750">
        <f>D1750/E1750*100</f>
        <v>98.57612267250822</v>
      </c>
      <c r="R1750">
        <f>E1750/N1750</f>
        <v>114.125</v>
      </c>
      <c r="S1750" t="str">
        <f>LEFT(P1750,FIND("/",P1750)-1)</f>
        <v>theater</v>
      </c>
      <c r="T1750" t="str">
        <f>RIGHT(P1750,LEN(P1750)-FIND("/",P1750))</f>
        <v>plays</v>
      </c>
    </row>
    <row r="1751" spans="1:20" ht="44.25" hidden="1" x14ac:dyDescent="0.7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 s="9">
        <f>(((I1751/60)/60)/24)+DATE(1970,1,1)</f>
        <v>42112.025694444441</v>
      </c>
      <c r="K1751">
        <v>1424226768</v>
      </c>
      <c r="L1751" s="9">
        <f>(((K1751/60)/60)/24)+DATE(1970,1,1)</f>
        <v>42053.106111111112</v>
      </c>
      <c r="M1751" t="b">
        <v>0</v>
      </c>
      <c r="N1751">
        <v>13</v>
      </c>
      <c r="O1751" t="b">
        <v>1</v>
      </c>
      <c r="P1751" t="s">
        <v>8271</v>
      </c>
      <c r="Q1751">
        <f>D1751/E1751*100</f>
        <v>76.923076923076934</v>
      </c>
      <c r="R1751">
        <f>E1751/N1751</f>
        <v>50</v>
      </c>
      <c r="S1751" t="str">
        <f>LEFT(P1751,FIND("/",P1751)-1)</f>
        <v>theater</v>
      </c>
      <c r="T1751" t="str">
        <f>RIGHT(P1751,LEN(P1751)-FIND("/",P1751))</f>
        <v>plays</v>
      </c>
    </row>
    <row r="1752" spans="1:20" ht="44.25" hidden="1" x14ac:dyDescent="0.7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 s="9">
        <f>(((I1752/60)/60)/24)+DATE(1970,1,1)</f>
        <v>42061.024421296301</v>
      </c>
      <c r="K1752">
        <v>1424306110</v>
      </c>
      <c r="L1752" s="9">
        <f>(((K1752/60)/60)/24)+DATE(1970,1,1)</f>
        <v>42054.024421296301</v>
      </c>
      <c r="M1752" t="b">
        <v>0</v>
      </c>
      <c r="N1752">
        <v>18</v>
      </c>
      <c r="O1752" t="b">
        <v>1</v>
      </c>
      <c r="P1752" t="s">
        <v>8271</v>
      </c>
      <c r="Q1752">
        <f>D1752/E1752*100</f>
        <v>90.909090909090907</v>
      </c>
      <c r="R1752">
        <f>E1752/N1752</f>
        <v>91.666666666666671</v>
      </c>
      <c r="S1752" t="str">
        <f>LEFT(P1752,FIND("/",P1752)-1)</f>
        <v>theater</v>
      </c>
      <c r="T1752" t="str">
        <f>RIGHT(P1752,LEN(P1752)-FIND("/",P1752))</f>
        <v>plays</v>
      </c>
    </row>
    <row r="1753" spans="1:20" ht="59" hidden="1" x14ac:dyDescent="0.7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 s="9">
        <f>(((I1753/60)/60)/24)+DATE(1970,1,1)</f>
        <v>42498.875</v>
      </c>
      <c r="K1753">
        <v>1461503654</v>
      </c>
      <c r="L1753" s="9">
        <f>(((K1753/60)/60)/24)+DATE(1970,1,1)</f>
        <v>42484.551550925928</v>
      </c>
      <c r="M1753" t="b">
        <v>0</v>
      </c>
      <c r="N1753">
        <v>22</v>
      </c>
      <c r="O1753" t="b">
        <v>1</v>
      </c>
      <c r="P1753" t="s">
        <v>8271</v>
      </c>
      <c r="Q1753">
        <f>D1753/E1753*100</f>
        <v>83.717036416910844</v>
      </c>
      <c r="R1753">
        <f>E1753/N1753</f>
        <v>108.59090909090909</v>
      </c>
      <c r="S1753" t="str">
        <f>LEFT(P1753,FIND("/",P1753)-1)</f>
        <v>theater</v>
      </c>
      <c r="T1753" t="str">
        <f>RIGHT(P1753,LEN(P1753)-FIND("/",P1753))</f>
        <v>plays</v>
      </c>
    </row>
    <row r="1754" spans="1:20" ht="44.25" hidden="1" x14ac:dyDescent="0.7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 s="9">
        <f>(((I1754/60)/60)/24)+DATE(1970,1,1)</f>
        <v>42490.165972222225</v>
      </c>
      <c r="K1754">
        <v>1459949080</v>
      </c>
      <c r="L1754" s="9">
        <f>(((K1754/60)/60)/24)+DATE(1970,1,1)</f>
        <v>42466.558796296296</v>
      </c>
      <c r="M1754" t="b">
        <v>0</v>
      </c>
      <c r="N1754">
        <v>79</v>
      </c>
      <c r="O1754" t="b">
        <v>1</v>
      </c>
      <c r="P1754" t="s">
        <v>8271</v>
      </c>
      <c r="Q1754">
        <f>D1754/E1754*100</f>
        <v>99.709934735315443</v>
      </c>
      <c r="R1754">
        <f>E1754/N1754</f>
        <v>69.822784810126578</v>
      </c>
      <c r="S1754" t="str">
        <f>LEFT(P1754,FIND("/",P1754)-1)</f>
        <v>theater</v>
      </c>
      <c r="T1754" t="str">
        <f>RIGHT(P1754,LEN(P1754)-FIND("/",P1754))</f>
        <v>plays</v>
      </c>
    </row>
    <row r="1755" spans="1:20" ht="44.25" hidden="1" x14ac:dyDescent="0.7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 s="9">
        <f>(((I1755/60)/60)/24)+DATE(1970,1,1)</f>
        <v>42534.708333333328</v>
      </c>
      <c r="K1755">
        <v>1463971172</v>
      </c>
      <c r="L1755" s="9">
        <f>(((K1755/60)/60)/24)+DATE(1970,1,1)</f>
        <v>42513.110787037032</v>
      </c>
      <c r="M1755" t="b">
        <v>0</v>
      </c>
      <c r="N1755">
        <v>14</v>
      </c>
      <c r="O1755" t="b">
        <v>1</v>
      </c>
      <c r="P1755" t="s">
        <v>8271</v>
      </c>
      <c r="Q1755">
        <f>D1755/E1755*100</f>
        <v>65.189048239895698</v>
      </c>
      <c r="R1755">
        <f>E1755/N1755</f>
        <v>109.57142857142857</v>
      </c>
      <c r="S1755" t="str">
        <f>LEFT(P1755,FIND("/",P1755)-1)</f>
        <v>theater</v>
      </c>
      <c r="T1755" t="str">
        <f>RIGHT(P1755,LEN(P1755)-FIND("/",P1755))</f>
        <v>plays</v>
      </c>
    </row>
    <row r="1756" spans="1:20" ht="59" hidden="1" x14ac:dyDescent="0.7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 s="9">
        <f>(((I1756/60)/60)/24)+DATE(1970,1,1)</f>
        <v>42337.958333333328</v>
      </c>
      <c r="K1756">
        <v>1445791811</v>
      </c>
      <c r="L1756" s="9">
        <f>(((K1756/60)/60)/24)+DATE(1970,1,1)</f>
        <v>42302.701516203699</v>
      </c>
      <c r="M1756" t="b">
        <v>0</v>
      </c>
      <c r="N1756">
        <v>51</v>
      </c>
      <c r="O1756" t="b">
        <v>1</v>
      </c>
      <c r="P1756" t="s">
        <v>8271</v>
      </c>
      <c r="Q1756">
        <f>D1756/E1756*100</f>
        <v>95.759233926128601</v>
      </c>
      <c r="R1756">
        <f>E1756/N1756</f>
        <v>71.666666666666671</v>
      </c>
      <c r="S1756" t="str">
        <f>LEFT(P1756,FIND("/",P1756)-1)</f>
        <v>theater</v>
      </c>
      <c r="T1756" t="str">
        <f>RIGHT(P1756,LEN(P1756)-FIND("/",P1756))</f>
        <v>plays</v>
      </c>
    </row>
    <row r="1757" spans="1:20" ht="44.25" hidden="1" x14ac:dyDescent="0.7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 s="9">
        <f>(((I1757/60)/60)/24)+DATE(1970,1,1)</f>
        <v>41843.458333333336</v>
      </c>
      <c r="K1757">
        <v>1402910965</v>
      </c>
      <c r="L1757" s="9">
        <f>(((K1757/60)/60)/24)+DATE(1970,1,1)</f>
        <v>41806.395428240743</v>
      </c>
      <c r="M1757" t="b">
        <v>0</v>
      </c>
      <c r="N1757">
        <v>54</v>
      </c>
      <c r="O1757" t="b">
        <v>1</v>
      </c>
      <c r="P1757" t="s">
        <v>8271</v>
      </c>
      <c r="Q1757">
        <f>D1757/E1757*100</f>
        <v>98.911968348170134</v>
      </c>
      <c r="R1757">
        <f>E1757/N1757</f>
        <v>93.611111111111114</v>
      </c>
      <c r="S1757" t="str">
        <f>LEFT(P1757,FIND("/",P1757)-1)</f>
        <v>theater</v>
      </c>
      <c r="T1757" t="str">
        <f>RIGHT(P1757,LEN(P1757)-FIND("/",P1757))</f>
        <v>plays</v>
      </c>
    </row>
    <row r="1758" spans="1:20" ht="59" hidden="1" x14ac:dyDescent="0.7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 s="9">
        <f>(((I1758/60)/60)/24)+DATE(1970,1,1)</f>
        <v>42552.958333333328</v>
      </c>
      <c r="K1758">
        <v>1462492178</v>
      </c>
      <c r="L1758" s="9">
        <f>(((K1758/60)/60)/24)+DATE(1970,1,1)</f>
        <v>42495.992800925931</v>
      </c>
      <c r="M1758" t="b">
        <v>0</v>
      </c>
      <c r="N1758">
        <v>70</v>
      </c>
      <c r="O1758" t="b">
        <v>1</v>
      </c>
      <c r="P1758" t="s">
        <v>8271</v>
      </c>
      <c r="Q1758">
        <f>D1758/E1758*100</f>
        <v>93.00595238095238</v>
      </c>
      <c r="R1758">
        <f>E1758/N1758</f>
        <v>76.8</v>
      </c>
      <c r="S1758" t="str">
        <f>LEFT(P1758,FIND("/",P1758)-1)</f>
        <v>theater</v>
      </c>
      <c r="T1758" t="str">
        <f>RIGHT(P1758,LEN(P1758)-FIND("/",P1758))</f>
        <v>plays</v>
      </c>
    </row>
    <row r="1759" spans="1:20" ht="44.25" hidden="1" x14ac:dyDescent="0.7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 s="9">
        <f>(((I1759/60)/60)/24)+DATE(1970,1,1)</f>
        <v>42492.958333333328</v>
      </c>
      <c r="K1759">
        <v>1461061350</v>
      </c>
      <c r="L1759" s="9">
        <f>(((K1759/60)/60)/24)+DATE(1970,1,1)</f>
        <v>42479.432291666672</v>
      </c>
      <c r="M1759" t="b">
        <v>0</v>
      </c>
      <c r="N1759">
        <v>44</v>
      </c>
      <c r="O1759" t="b">
        <v>1</v>
      </c>
      <c r="P1759" t="s">
        <v>8271</v>
      </c>
      <c r="Q1759">
        <f>D1759/E1759*100</f>
        <v>31.746031746031743</v>
      </c>
      <c r="R1759">
        <f>E1759/N1759</f>
        <v>35.795454545454547</v>
      </c>
      <c r="S1759" t="str">
        <f>LEFT(P1759,FIND("/",P1759)-1)</f>
        <v>theater</v>
      </c>
      <c r="T1759" t="str">
        <f>RIGHT(P1759,LEN(P1759)-FIND("/",P1759))</f>
        <v>plays</v>
      </c>
    </row>
    <row r="1760" spans="1:20" ht="44.25" hidden="1" x14ac:dyDescent="0.7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 s="9">
        <f>(((I1760/60)/60)/24)+DATE(1970,1,1)</f>
        <v>42306.167361111111</v>
      </c>
      <c r="K1760">
        <v>1443029206</v>
      </c>
      <c r="L1760" s="9">
        <f>(((K1760/60)/60)/24)+DATE(1970,1,1)</f>
        <v>42270.7269212963</v>
      </c>
      <c r="M1760" t="b">
        <v>0</v>
      </c>
      <c r="N1760">
        <v>55</v>
      </c>
      <c r="O1760" t="b">
        <v>1</v>
      </c>
      <c r="P1760" t="s">
        <v>8271</v>
      </c>
      <c r="Q1760">
        <f>D1760/E1760*100</f>
        <v>98.103335513407458</v>
      </c>
      <c r="R1760">
        <f>E1760/N1760</f>
        <v>55.6</v>
      </c>
      <c r="S1760" t="str">
        <f>LEFT(P1760,FIND("/",P1760)-1)</f>
        <v>theater</v>
      </c>
      <c r="T1760" t="str">
        <f>RIGHT(P1760,LEN(P1760)-FIND("/",P1760))</f>
        <v>plays</v>
      </c>
    </row>
    <row r="1761" spans="1:20" ht="44.25" hidden="1" x14ac:dyDescent="0.7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 s="9">
        <f>(((I1761/60)/60)/24)+DATE(1970,1,1)</f>
        <v>42500.470138888893</v>
      </c>
      <c r="K1761">
        <v>1461941527</v>
      </c>
      <c r="L1761" s="9">
        <f>(((K1761/60)/60)/24)+DATE(1970,1,1)</f>
        <v>42489.619525462964</v>
      </c>
      <c r="M1761" t="b">
        <v>0</v>
      </c>
      <c r="N1761">
        <v>15</v>
      </c>
      <c r="O1761" t="b">
        <v>1</v>
      </c>
      <c r="P1761" t="s">
        <v>8271</v>
      </c>
      <c r="Q1761">
        <f>D1761/E1761*100</f>
        <v>79.185520361990953</v>
      </c>
      <c r="R1761">
        <f>E1761/N1761</f>
        <v>147.33333333333334</v>
      </c>
      <c r="S1761" t="str">
        <f>LEFT(P1761,FIND("/",P1761)-1)</f>
        <v>theater</v>
      </c>
      <c r="T1761" t="str">
        <f>RIGHT(P1761,LEN(P1761)-FIND("/",P1761))</f>
        <v>plays</v>
      </c>
    </row>
    <row r="1762" spans="1:20" ht="44.25" hidden="1" x14ac:dyDescent="0.7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 s="9">
        <f>(((I1762/60)/60)/24)+DATE(1970,1,1)</f>
        <v>42566.815648148149</v>
      </c>
      <c r="K1762">
        <v>1466019272</v>
      </c>
      <c r="L1762" s="9">
        <f>(((K1762/60)/60)/24)+DATE(1970,1,1)</f>
        <v>42536.815648148149</v>
      </c>
      <c r="M1762" t="b">
        <v>0</v>
      </c>
      <c r="N1762">
        <v>27</v>
      </c>
      <c r="O1762" t="b">
        <v>1</v>
      </c>
      <c r="P1762" t="s">
        <v>8271</v>
      </c>
      <c r="Q1762">
        <f>D1762/E1762*100</f>
        <v>98.619329388560161</v>
      </c>
      <c r="R1762">
        <f>E1762/N1762</f>
        <v>56.333333333333336</v>
      </c>
      <c r="S1762" t="str">
        <f>LEFT(P1762,FIND("/",P1762)-1)</f>
        <v>theater</v>
      </c>
      <c r="T1762" t="str">
        <f>RIGHT(P1762,LEN(P1762)-FIND("/",P1762))</f>
        <v>plays</v>
      </c>
    </row>
    <row r="1763" spans="1:20" ht="44.25" hidden="1" x14ac:dyDescent="0.7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 s="9">
        <f>(((I1763/60)/60)/24)+DATE(1970,1,1)</f>
        <v>41852.417939814812</v>
      </c>
      <c r="K1763">
        <v>1404295310</v>
      </c>
      <c r="L1763" s="9">
        <f>(((K1763/60)/60)/24)+DATE(1970,1,1)</f>
        <v>41822.417939814812</v>
      </c>
      <c r="M1763" t="b">
        <v>0</v>
      </c>
      <c r="N1763">
        <v>21</v>
      </c>
      <c r="O1763" t="b">
        <v>1</v>
      </c>
      <c r="P1763" t="s">
        <v>8271</v>
      </c>
      <c r="Q1763">
        <f>D1763/E1763*100</f>
        <v>99.009900990099013</v>
      </c>
      <c r="R1763">
        <f>E1763/N1763</f>
        <v>96.19047619047619</v>
      </c>
      <c r="S1763" t="str">
        <f>LEFT(P1763,FIND("/",P1763)-1)</f>
        <v>theater</v>
      </c>
      <c r="T1763" t="str">
        <f>RIGHT(P1763,LEN(P1763)-FIND("/",P1763))</f>
        <v>plays</v>
      </c>
    </row>
    <row r="1764" spans="1:20" ht="44.25" hidden="1" x14ac:dyDescent="0.7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 s="9">
        <f>(((I1764/60)/60)/24)+DATE(1970,1,1)</f>
        <v>41962.352766203709</v>
      </c>
      <c r="K1764">
        <v>1413790079</v>
      </c>
      <c r="L1764" s="9">
        <f>(((K1764/60)/60)/24)+DATE(1970,1,1)</f>
        <v>41932.311099537037</v>
      </c>
      <c r="M1764" t="b">
        <v>0</v>
      </c>
      <c r="N1764">
        <v>162</v>
      </c>
      <c r="O1764" t="b">
        <v>1</v>
      </c>
      <c r="P1764" t="s">
        <v>8271</v>
      </c>
      <c r="Q1764">
        <f>D1764/E1764*100</f>
        <v>97.096805515098552</v>
      </c>
      <c r="R1764">
        <f>E1764/N1764</f>
        <v>63.574074074074076</v>
      </c>
      <c r="S1764" t="str">
        <f>LEFT(P1764,FIND("/",P1764)-1)</f>
        <v>theater</v>
      </c>
      <c r="T1764" t="str">
        <f>RIGHT(P1764,LEN(P1764)-FIND("/",P1764))</f>
        <v>plays</v>
      </c>
    </row>
    <row r="1765" spans="1:20" ht="44.25" hidden="1" x14ac:dyDescent="0.7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 s="9">
        <f>(((I1765/60)/60)/24)+DATE(1970,1,1)</f>
        <v>42791.057106481487</v>
      </c>
      <c r="K1765">
        <v>1484097734</v>
      </c>
      <c r="L1765" s="9">
        <f>(((K1765/60)/60)/24)+DATE(1970,1,1)</f>
        <v>42746.057106481487</v>
      </c>
      <c r="M1765" t="b">
        <v>0</v>
      </c>
      <c r="N1765">
        <v>23</v>
      </c>
      <c r="O1765" t="b">
        <v>1</v>
      </c>
      <c r="P1765" t="s">
        <v>8271</v>
      </c>
      <c r="Q1765">
        <f>D1765/E1765*100</f>
        <v>94.117647058823522</v>
      </c>
      <c r="R1765">
        <f>E1765/N1765</f>
        <v>184.78260869565219</v>
      </c>
      <c r="S1765" t="str">
        <f>LEFT(P1765,FIND("/",P1765)-1)</f>
        <v>theater</v>
      </c>
      <c r="T1765" t="str">
        <f>RIGHT(P1765,LEN(P1765)-FIND("/",P1765))</f>
        <v>plays</v>
      </c>
    </row>
    <row r="1766" spans="1:20" ht="29.5" hidden="1" x14ac:dyDescent="0.7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 s="9">
        <f>(((I1766/60)/60)/24)+DATE(1970,1,1)</f>
        <v>42718.665972222225</v>
      </c>
      <c r="K1766">
        <v>1479866343</v>
      </c>
      <c r="L1766" s="9">
        <f>(((K1766/60)/60)/24)+DATE(1970,1,1)</f>
        <v>42697.082673611112</v>
      </c>
      <c r="M1766" t="b">
        <v>0</v>
      </c>
      <c r="N1766">
        <v>72</v>
      </c>
      <c r="O1766" t="b">
        <v>1</v>
      </c>
      <c r="P1766" t="s">
        <v>8271</v>
      </c>
      <c r="Q1766">
        <f>D1766/E1766*100</f>
        <v>98.640946953090747</v>
      </c>
      <c r="R1766">
        <f>E1766/N1766</f>
        <v>126.72222222222223</v>
      </c>
      <c r="S1766" t="str">
        <f>LEFT(P1766,FIND("/",P1766)-1)</f>
        <v>theater</v>
      </c>
      <c r="T1766" t="str">
        <f>RIGHT(P1766,LEN(P1766)-FIND("/",P1766))</f>
        <v>plays</v>
      </c>
    </row>
    <row r="1767" spans="1:20" ht="59" hidden="1" x14ac:dyDescent="0.7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 s="9">
        <f>(((I1767/60)/60)/24)+DATE(1970,1,1)</f>
        <v>41883.665972222225</v>
      </c>
      <c r="K1767">
        <v>1408062990</v>
      </c>
      <c r="L1767" s="9">
        <f>(((K1767/60)/60)/24)+DATE(1970,1,1)</f>
        <v>41866.025347222225</v>
      </c>
      <c r="M1767" t="b">
        <v>0</v>
      </c>
      <c r="N1767">
        <v>68</v>
      </c>
      <c r="O1767" t="b">
        <v>1</v>
      </c>
      <c r="P1767" t="s">
        <v>8271</v>
      </c>
      <c r="Q1767">
        <f>D1767/E1767*100</f>
        <v>88.136788295434513</v>
      </c>
      <c r="R1767">
        <f>E1767/N1767</f>
        <v>83.42647058823529</v>
      </c>
      <c r="S1767" t="str">
        <f>LEFT(P1767,FIND("/",P1767)-1)</f>
        <v>theater</v>
      </c>
      <c r="T1767" t="str">
        <f>RIGHT(P1767,LEN(P1767)-FIND("/",P1767))</f>
        <v>plays</v>
      </c>
    </row>
    <row r="1768" spans="1:20" ht="44.25" hidden="1" x14ac:dyDescent="0.7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 s="9">
        <f>(((I1768/60)/60)/24)+DATE(1970,1,1)</f>
        <v>42070.204861111109</v>
      </c>
      <c r="K1768">
        <v>1424484717</v>
      </c>
      <c r="L1768" s="9">
        <f>(((K1768/60)/60)/24)+DATE(1970,1,1)</f>
        <v>42056.091631944444</v>
      </c>
      <c r="M1768" t="b">
        <v>0</v>
      </c>
      <c r="N1768">
        <v>20</v>
      </c>
      <c r="O1768" t="b">
        <v>1</v>
      </c>
      <c r="P1768" t="s">
        <v>8271</v>
      </c>
      <c r="Q1768">
        <f>D1768/E1768*100</f>
        <v>45.871559633027523</v>
      </c>
      <c r="R1768">
        <f>E1768/N1768</f>
        <v>54.5</v>
      </c>
      <c r="S1768" t="str">
        <f>LEFT(P1768,FIND("/",P1768)-1)</f>
        <v>theater</v>
      </c>
      <c r="T1768" t="str">
        <f>RIGHT(P1768,LEN(P1768)-FIND("/",P1768))</f>
        <v>plays</v>
      </c>
    </row>
    <row r="1769" spans="1:20" ht="44.25" hidden="1" x14ac:dyDescent="0.7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 s="9">
        <f>(((I1769/60)/60)/24)+DATE(1970,1,1)</f>
        <v>41870.666666666664</v>
      </c>
      <c r="K1769">
        <v>1406831445</v>
      </c>
      <c r="L1769" s="9">
        <f>(((K1769/60)/60)/24)+DATE(1970,1,1)</f>
        <v>41851.771354166667</v>
      </c>
      <c r="M1769" t="b">
        <v>0</v>
      </c>
      <c r="N1769">
        <v>26</v>
      </c>
      <c r="O1769" t="b">
        <v>1</v>
      </c>
      <c r="P1769" t="s">
        <v>8271</v>
      </c>
      <c r="Q1769">
        <f>D1769/E1769*100</f>
        <v>98.600508905852408</v>
      </c>
      <c r="R1769">
        <f>E1769/N1769</f>
        <v>302.30769230769232</v>
      </c>
      <c r="S1769" t="str">
        <f>LEFT(P1769,FIND("/",P1769)-1)</f>
        <v>theater</v>
      </c>
      <c r="T1769" t="str">
        <f>RIGHT(P1769,LEN(P1769)-FIND("/",P1769))</f>
        <v>plays</v>
      </c>
    </row>
    <row r="1770" spans="1:20" ht="44.25" hidden="1" x14ac:dyDescent="0.7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 s="9">
        <f>(((I1770/60)/60)/24)+DATE(1970,1,1)</f>
        <v>42444.875</v>
      </c>
      <c r="K1770">
        <v>1456183649</v>
      </c>
      <c r="L1770" s="9">
        <f>(((K1770/60)/60)/24)+DATE(1970,1,1)</f>
        <v>42422.977418981478</v>
      </c>
      <c r="M1770" t="b">
        <v>0</v>
      </c>
      <c r="N1770">
        <v>72</v>
      </c>
      <c r="O1770" t="b">
        <v>1</v>
      </c>
      <c r="P1770" t="s">
        <v>8271</v>
      </c>
      <c r="Q1770">
        <f>D1770/E1770*100</f>
        <v>94.398993077407184</v>
      </c>
      <c r="R1770">
        <f>E1770/N1770</f>
        <v>44.138888888888886</v>
      </c>
      <c r="S1770" t="str">
        <f>LEFT(P1770,FIND("/",P1770)-1)</f>
        <v>theater</v>
      </c>
      <c r="T1770" t="str">
        <f>RIGHT(P1770,LEN(P1770)-FIND("/",P1770))</f>
        <v>plays</v>
      </c>
    </row>
    <row r="1771" spans="1:20" ht="44.25" hidden="1" x14ac:dyDescent="0.7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 s="9">
        <f>(((I1771/60)/60)/24)+DATE(1970,1,1)</f>
        <v>42351.101759259262</v>
      </c>
      <c r="K1771">
        <v>1447381592</v>
      </c>
      <c r="L1771" s="9">
        <f>(((K1771/60)/60)/24)+DATE(1970,1,1)</f>
        <v>42321.101759259262</v>
      </c>
      <c r="M1771" t="b">
        <v>0</v>
      </c>
      <c r="N1771">
        <v>3</v>
      </c>
      <c r="O1771" t="b">
        <v>1</v>
      </c>
      <c r="P1771" t="s">
        <v>8271</v>
      </c>
      <c r="Q1771">
        <f>D1771/E1771*100</f>
        <v>96.15384615384616</v>
      </c>
      <c r="R1771">
        <f>E1771/N1771</f>
        <v>866.66666666666663</v>
      </c>
      <c r="S1771" t="str">
        <f>LEFT(P1771,FIND("/",P1771)-1)</f>
        <v>theater</v>
      </c>
      <c r="T1771" t="str">
        <f>RIGHT(P1771,LEN(P1771)-FIND("/",P1771))</f>
        <v>plays</v>
      </c>
    </row>
    <row r="1772" spans="1:20" ht="44.25" hidden="1" x14ac:dyDescent="0.7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 s="9">
        <f>(((I1772/60)/60)/24)+DATE(1970,1,1)</f>
        <v>42137.067557870367</v>
      </c>
      <c r="K1772">
        <v>1428889037</v>
      </c>
      <c r="L1772" s="9">
        <f>(((K1772/60)/60)/24)+DATE(1970,1,1)</f>
        <v>42107.067557870367</v>
      </c>
      <c r="M1772" t="b">
        <v>0</v>
      </c>
      <c r="N1772">
        <v>18</v>
      </c>
      <c r="O1772" t="b">
        <v>1</v>
      </c>
      <c r="P1772" t="s">
        <v>8271</v>
      </c>
      <c r="Q1772">
        <f>D1772/E1772*100</f>
        <v>45.248868778280546</v>
      </c>
      <c r="R1772">
        <f>E1772/N1772</f>
        <v>61.388888888888886</v>
      </c>
      <c r="S1772" t="str">
        <f>LEFT(P1772,FIND("/",P1772)-1)</f>
        <v>theater</v>
      </c>
      <c r="T1772" t="str">
        <f>RIGHT(P1772,LEN(P1772)-FIND("/",P1772))</f>
        <v>plays</v>
      </c>
    </row>
    <row r="1773" spans="1:20" ht="44.25" hidden="1" x14ac:dyDescent="0.7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 s="9">
        <f>(((I1773/60)/60)/24)+DATE(1970,1,1)</f>
        <v>42217.933958333335</v>
      </c>
      <c r="K1773">
        <v>1436307894</v>
      </c>
      <c r="L1773" s="9">
        <f>(((K1773/60)/60)/24)+DATE(1970,1,1)</f>
        <v>42192.933958333335</v>
      </c>
      <c r="M1773" t="b">
        <v>0</v>
      </c>
      <c r="N1773">
        <v>30</v>
      </c>
      <c r="O1773" t="b">
        <v>1</v>
      </c>
      <c r="P1773" t="s">
        <v>8271</v>
      </c>
      <c r="Q1773">
        <f>D1773/E1773*100</f>
        <v>84.269662921348313</v>
      </c>
      <c r="R1773">
        <f>E1773/N1773</f>
        <v>29.666666666666668</v>
      </c>
      <c r="S1773" t="str">
        <f>LEFT(P1773,FIND("/",P1773)-1)</f>
        <v>theater</v>
      </c>
      <c r="T1773" t="str">
        <f>RIGHT(P1773,LEN(P1773)-FIND("/",P1773))</f>
        <v>plays</v>
      </c>
    </row>
    <row r="1774" spans="1:20" ht="44.25" hidden="1" x14ac:dyDescent="0.7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 s="9">
        <f>(((I1774/60)/60)/24)+DATE(1970,1,1)</f>
        <v>42005.208333333328</v>
      </c>
      <c r="K1774">
        <v>1416977259</v>
      </c>
      <c r="L1774" s="9">
        <f>(((K1774/60)/60)/24)+DATE(1970,1,1)</f>
        <v>41969.199756944443</v>
      </c>
      <c r="M1774" t="b">
        <v>0</v>
      </c>
      <c r="N1774">
        <v>23</v>
      </c>
      <c r="O1774" t="b">
        <v>1</v>
      </c>
      <c r="P1774" t="s">
        <v>8271</v>
      </c>
      <c r="Q1774">
        <f>D1774/E1774*100</f>
        <v>95.602294455066911</v>
      </c>
      <c r="R1774">
        <f>E1774/N1774</f>
        <v>45.478260869565219</v>
      </c>
      <c r="S1774" t="str">
        <f>LEFT(P1774,FIND("/",P1774)-1)</f>
        <v>theater</v>
      </c>
      <c r="T1774" t="str">
        <f>RIGHT(P1774,LEN(P1774)-FIND("/",P1774))</f>
        <v>plays</v>
      </c>
    </row>
    <row r="1775" spans="1:20" ht="44.25" hidden="1" x14ac:dyDescent="0.7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 s="9">
        <f>(((I1775/60)/60)/24)+DATE(1970,1,1)</f>
        <v>42750.041435185187</v>
      </c>
      <c r="K1775">
        <v>1479257980</v>
      </c>
      <c r="L1775" s="9">
        <f>(((K1775/60)/60)/24)+DATE(1970,1,1)</f>
        <v>42690.041435185187</v>
      </c>
      <c r="M1775" t="b">
        <v>0</v>
      </c>
      <c r="N1775">
        <v>54</v>
      </c>
      <c r="O1775" t="b">
        <v>1</v>
      </c>
      <c r="P1775" t="s">
        <v>8271</v>
      </c>
      <c r="Q1775">
        <f>D1775/E1775*100</f>
        <v>96.246390760346486</v>
      </c>
      <c r="R1775">
        <f>E1775/N1775</f>
        <v>96.203703703703709</v>
      </c>
      <c r="S1775" t="str">
        <f>LEFT(P1775,FIND("/",P1775)-1)</f>
        <v>theater</v>
      </c>
      <c r="T1775" t="str">
        <f>RIGHT(P1775,LEN(P1775)-FIND("/",P1775))</f>
        <v>plays</v>
      </c>
    </row>
    <row r="1776" spans="1:20" ht="29.5" hidden="1" x14ac:dyDescent="0.7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 s="9">
        <f>(((I1776/60)/60)/24)+DATE(1970,1,1)</f>
        <v>42721.333333333328</v>
      </c>
      <c r="K1776">
        <v>1479283285</v>
      </c>
      <c r="L1776" s="9">
        <f>(((K1776/60)/60)/24)+DATE(1970,1,1)</f>
        <v>42690.334317129629</v>
      </c>
      <c r="M1776" t="b">
        <v>0</v>
      </c>
      <c r="N1776">
        <v>26</v>
      </c>
      <c r="O1776" t="b">
        <v>1</v>
      </c>
      <c r="P1776" t="s">
        <v>8271</v>
      </c>
      <c r="Q1776">
        <f>D1776/E1776*100</f>
        <v>84.937712344280854</v>
      </c>
      <c r="R1776">
        <f>E1776/N1776</f>
        <v>67.92307692307692</v>
      </c>
      <c r="S1776" t="str">
        <f>LEFT(P1776,FIND("/",P1776)-1)</f>
        <v>theater</v>
      </c>
      <c r="T1776" t="str">
        <f>RIGHT(P1776,LEN(P1776)-FIND("/",P1776))</f>
        <v>plays</v>
      </c>
    </row>
    <row r="1777" spans="1:20" ht="29.5" hidden="1" x14ac:dyDescent="0.7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 s="9">
        <f>(((I1777/60)/60)/24)+DATE(1970,1,1)</f>
        <v>42340.874594907407</v>
      </c>
      <c r="K1777">
        <v>1446670765</v>
      </c>
      <c r="L1777" s="9">
        <f>(((K1777/60)/60)/24)+DATE(1970,1,1)</f>
        <v>42312.874594907407</v>
      </c>
      <c r="M1777" t="b">
        <v>0</v>
      </c>
      <c r="N1777">
        <v>9</v>
      </c>
      <c r="O1777" t="b">
        <v>1</v>
      </c>
      <c r="P1777" t="s">
        <v>8271</v>
      </c>
      <c r="Q1777">
        <f>D1777/E1777*100</f>
        <v>72.202166064981952</v>
      </c>
      <c r="R1777">
        <f>E1777/N1777</f>
        <v>30.777777777777779</v>
      </c>
      <c r="S1777" t="str">
        <f>LEFT(P1777,FIND("/",P1777)-1)</f>
        <v>theater</v>
      </c>
      <c r="T1777" t="str">
        <f>RIGHT(P1777,LEN(P1777)-FIND("/",P1777))</f>
        <v>plays</v>
      </c>
    </row>
    <row r="1778" spans="1:20" ht="44.25" hidden="1" x14ac:dyDescent="0.7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 s="9">
        <f>(((I1778/60)/60)/24)+DATE(1970,1,1)</f>
        <v>41876.207638888889</v>
      </c>
      <c r="K1778">
        <v>1407157756</v>
      </c>
      <c r="L1778" s="9">
        <f>(((K1778/60)/60)/24)+DATE(1970,1,1)</f>
        <v>41855.548101851848</v>
      </c>
      <c r="M1778" t="b">
        <v>0</v>
      </c>
      <c r="N1778">
        <v>27</v>
      </c>
      <c r="O1778" t="b">
        <v>1</v>
      </c>
      <c r="P1778" t="s">
        <v>8271</v>
      </c>
      <c r="Q1778">
        <f>D1778/E1778*100</f>
        <v>96.618357487922708</v>
      </c>
      <c r="R1778">
        <f>E1778/N1778</f>
        <v>38.333333333333336</v>
      </c>
      <c r="S1778" t="str">
        <f>LEFT(P1778,FIND("/",P1778)-1)</f>
        <v>theater</v>
      </c>
      <c r="T1778" t="str">
        <f>RIGHT(P1778,LEN(P1778)-FIND("/",P1778))</f>
        <v>plays</v>
      </c>
    </row>
    <row r="1779" spans="1:20" ht="44.25" hidden="1" x14ac:dyDescent="0.7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 s="9">
        <f>(((I1779/60)/60)/24)+DATE(1970,1,1)</f>
        <v>42203.666666666672</v>
      </c>
      <c r="K1779">
        <v>1435177840</v>
      </c>
      <c r="L1779" s="9">
        <f>(((K1779/60)/60)/24)+DATE(1970,1,1)</f>
        <v>42179.854629629626</v>
      </c>
      <c r="M1779" t="b">
        <v>0</v>
      </c>
      <c r="N1779">
        <v>30</v>
      </c>
      <c r="O1779" t="b">
        <v>1</v>
      </c>
      <c r="P1779" t="s">
        <v>8271</v>
      </c>
      <c r="Q1779">
        <f>D1779/E1779*100</f>
        <v>99.750623441396513</v>
      </c>
      <c r="R1779">
        <f>E1779/N1779</f>
        <v>66.833333333333329</v>
      </c>
      <c r="S1779" t="str">
        <f>LEFT(P1779,FIND("/",P1779)-1)</f>
        <v>theater</v>
      </c>
      <c r="T1779" t="str">
        <f>RIGHT(P1779,LEN(P1779)-FIND("/",P1779))</f>
        <v>plays</v>
      </c>
    </row>
    <row r="1780" spans="1:20" ht="44.25" hidden="1" x14ac:dyDescent="0.7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 s="9">
        <f>(((I1780/60)/60)/24)+DATE(1970,1,1)</f>
        <v>42305.731666666667</v>
      </c>
      <c r="K1780">
        <v>1443461616</v>
      </c>
      <c r="L1780" s="9">
        <f>(((K1780/60)/60)/24)+DATE(1970,1,1)</f>
        <v>42275.731666666667</v>
      </c>
      <c r="M1780" t="b">
        <v>0</v>
      </c>
      <c r="N1780">
        <v>52</v>
      </c>
      <c r="O1780" t="b">
        <v>1</v>
      </c>
      <c r="P1780" t="s">
        <v>8271</v>
      </c>
      <c r="Q1780">
        <f>D1780/E1780*100</f>
        <v>93.833780160857899</v>
      </c>
      <c r="R1780">
        <f>E1780/N1780</f>
        <v>71.730769230769226</v>
      </c>
      <c r="S1780" t="str">
        <f>LEFT(P1780,FIND("/",P1780)-1)</f>
        <v>theater</v>
      </c>
      <c r="T1780" t="str">
        <f>RIGHT(P1780,LEN(P1780)-FIND("/",P1780))</f>
        <v>plays</v>
      </c>
    </row>
    <row r="1781" spans="1:20" ht="44.25" hidden="1" x14ac:dyDescent="0.7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 s="9">
        <f>(((I1781/60)/60)/24)+DATE(1970,1,1)</f>
        <v>41777.610798611109</v>
      </c>
      <c r="K1781">
        <v>1399387173</v>
      </c>
      <c r="L1781" s="9">
        <f>(((K1781/60)/60)/24)+DATE(1970,1,1)</f>
        <v>41765.610798611109</v>
      </c>
      <c r="M1781" t="b">
        <v>0</v>
      </c>
      <c r="N1781">
        <v>17</v>
      </c>
      <c r="O1781" t="b">
        <v>1</v>
      </c>
      <c r="P1781" t="s">
        <v>8271</v>
      </c>
      <c r="Q1781">
        <f>D1781/E1781*100</f>
        <v>100</v>
      </c>
      <c r="R1781">
        <f>E1781/N1781</f>
        <v>176.47058823529412</v>
      </c>
      <c r="S1781" t="str">
        <f>LEFT(P1781,FIND("/",P1781)-1)</f>
        <v>theater</v>
      </c>
      <c r="T1781" t="str">
        <f>RIGHT(P1781,LEN(P1781)-FIND("/",P1781))</f>
        <v>plays</v>
      </c>
    </row>
    <row r="1782" spans="1:20" ht="44.25" hidden="1" x14ac:dyDescent="0.7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 s="9">
        <f>(((I1782/60)/60)/24)+DATE(1970,1,1)</f>
        <v>42119.659652777773</v>
      </c>
      <c r="K1782">
        <v>1424796594</v>
      </c>
      <c r="L1782" s="9">
        <f>(((K1782/60)/60)/24)+DATE(1970,1,1)</f>
        <v>42059.701319444444</v>
      </c>
      <c r="M1782" t="b">
        <v>0</v>
      </c>
      <c r="N1782">
        <v>19</v>
      </c>
      <c r="O1782" t="b">
        <v>1</v>
      </c>
      <c r="P1782" t="s">
        <v>8271</v>
      </c>
      <c r="Q1782">
        <f>D1782/E1782*100</f>
        <v>99.987501562304715</v>
      </c>
      <c r="R1782">
        <f>E1782/N1782</f>
        <v>421.10526315789474</v>
      </c>
      <c r="S1782" t="str">
        <f>LEFT(P1782,FIND("/",P1782)-1)</f>
        <v>theater</v>
      </c>
      <c r="T1782" t="str">
        <f>RIGHT(P1782,LEN(P1782)-FIND("/",P1782))</f>
        <v>plays</v>
      </c>
    </row>
    <row r="1783" spans="1:20" ht="44.25" hidden="1" x14ac:dyDescent="0.7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 s="9">
        <f>(((I1783/60)/60)/24)+DATE(1970,1,1)</f>
        <v>42083.705555555556</v>
      </c>
      <c r="K1783">
        <v>1424280899</v>
      </c>
      <c r="L1783" s="9">
        <f>(((K1783/60)/60)/24)+DATE(1970,1,1)</f>
        <v>42053.732627314821</v>
      </c>
      <c r="M1783" t="b">
        <v>0</v>
      </c>
      <c r="N1783">
        <v>77</v>
      </c>
      <c r="O1783" t="b">
        <v>1</v>
      </c>
      <c r="P1783" t="s">
        <v>8271</v>
      </c>
      <c r="Q1783">
        <f>D1783/E1783*100</f>
        <v>98.960910440376054</v>
      </c>
      <c r="R1783">
        <f>E1783/N1783</f>
        <v>104.98701298701299</v>
      </c>
      <c r="S1783" t="str">
        <f>LEFT(P1783,FIND("/",P1783)-1)</f>
        <v>theater</v>
      </c>
      <c r="T1783" t="str">
        <f>RIGHT(P1783,LEN(P1783)-FIND("/",P1783))</f>
        <v>plays</v>
      </c>
    </row>
    <row r="1784" spans="1:20" ht="44.25" hidden="1" x14ac:dyDescent="0.7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 s="9">
        <f>(((I1784/60)/60)/24)+DATE(1970,1,1)</f>
        <v>41882.547222222223</v>
      </c>
      <c r="K1784">
        <v>1407400306</v>
      </c>
      <c r="L1784" s="9">
        <f>(((K1784/60)/60)/24)+DATE(1970,1,1)</f>
        <v>41858.355393518519</v>
      </c>
      <c r="M1784" t="b">
        <v>0</v>
      </c>
      <c r="N1784">
        <v>21</v>
      </c>
      <c r="O1784" t="b">
        <v>1</v>
      </c>
      <c r="P1784" t="s">
        <v>8271</v>
      </c>
      <c r="Q1784">
        <f>D1784/E1784*100</f>
        <v>92.905405405405403</v>
      </c>
      <c r="R1784">
        <f>E1784/N1784</f>
        <v>28.19047619047619</v>
      </c>
      <c r="S1784" t="str">
        <f>LEFT(P1784,FIND("/",P1784)-1)</f>
        <v>theater</v>
      </c>
      <c r="T1784" t="str">
        <f>RIGHT(P1784,LEN(P1784)-FIND("/",P1784))</f>
        <v>plays</v>
      </c>
    </row>
    <row r="1785" spans="1:20" ht="59" hidden="1" x14ac:dyDescent="0.7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 s="9">
        <f>(((I1785/60)/60)/24)+DATE(1970,1,1)</f>
        <v>42242.958333333328</v>
      </c>
      <c r="K1785">
        <v>1439122800</v>
      </c>
      <c r="L1785" s="9">
        <f>(((K1785/60)/60)/24)+DATE(1970,1,1)</f>
        <v>42225.513888888891</v>
      </c>
      <c r="M1785" t="b">
        <v>0</v>
      </c>
      <c r="N1785">
        <v>38</v>
      </c>
      <c r="O1785" t="b">
        <v>1</v>
      </c>
      <c r="P1785" t="s">
        <v>8271</v>
      </c>
      <c r="Q1785">
        <f>D1785/E1785*100</f>
        <v>96.478533526290406</v>
      </c>
      <c r="R1785">
        <f>E1785/N1785</f>
        <v>54.55263157894737</v>
      </c>
      <c r="S1785" t="str">
        <f>LEFT(P1785,FIND("/",P1785)-1)</f>
        <v>theater</v>
      </c>
      <c r="T1785" t="str">
        <f>RIGHT(P1785,LEN(P1785)-FIND("/",P1785))</f>
        <v>plays</v>
      </c>
    </row>
    <row r="1786" spans="1:20" ht="59" hidden="1" x14ac:dyDescent="0.7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 s="9">
        <f>(((I1786/60)/60)/24)+DATE(1970,1,1)</f>
        <v>41972.995115740734</v>
      </c>
      <c r="K1786">
        <v>1414277578</v>
      </c>
      <c r="L1786" s="9">
        <f>(((K1786/60)/60)/24)+DATE(1970,1,1)</f>
        <v>41937.95344907407</v>
      </c>
      <c r="M1786" t="b">
        <v>0</v>
      </c>
      <c r="N1786">
        <v>28</v>
      </c>
      <c r="O1786" t="b">
        <v>1</v>
      </c>
      <c r="P1786" t="s">
        <v>8271</v>
      </c>
      <c r="Q1786">
        <f>D1786/E1786*100</f>
        <v>95.754867539099905</v>
      </c>
      <c r="R1786">
        <f>E1786/N1786</f>
        <v>111.89285714285714</v>
      </c>
      <c r="S1786" t="str">
        <f>LEFT(P1786,FIND("/",P1786)-1)</f>
        <v>theater</v>
      </c>
      <c r="T1786" t="str">
        <f>RIGHT(P1786,LEN(P1786)-FIND("/",P1786))</f>
        <v>plays</v>
      </c>
    </row>
    <row r="1787" spans="1:20" ht="44.25" hidden="1" x14ac:dyDescent="0.7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 s="9">
        <f>(((I1787/60)/60)/24)+DATE(1970,1,1)</f>
        <v>42074.143321759257</v>
      </c>
      <c r="K1787">
        <v>1423455983</v>
      </c>
      <c r="L1787" s="9">
        <f>(((K1787/60)/60)/24)+DATE(1970,1,1)</f>
        <v>42044.184988425928</v>
      </c>
      <c r="M1787" t="b">
        <v>0</v>
      </c>
      <c r="N1787">
        <v>48</v>
      </c>
      <c r="O1787" t="b">
        <v>1</v>
      </c>
      <c r="P1787" t="s">
        <v>8271</v>
      </c>
      <c r="Q1787">
        <f>D1787/E1787*100</f>
        <v>97.799511002444987</v>
      </c>
      <c r="R1787">
        <f>E1787/N1787</f>
        <v>85.208333333333329</v>
      </c>
      <c r="S1787" t="str">
        <f>LEFT(P1787,FIND("/",P1787)-1)</f>
        <v>theater</v>
      </c>
      <c r="T1787" t="str">
        <f>RIGHT(P1787,LEN(P1787)-FIND("/",P1787))</f>
        <v>plays</v>
      </c>
    </row>
    <row r="1788" spans="1:20" ht="59" hidden="1" x14ac:dyDescent="0.7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 s="9">
        <f>(((I1788/60)/60)/24)+DATE(1970,1,1)</f>
        <v>42583.957638888889</v>
      </c>
      <c r="K1788">
        <v>1467973256</v>
      </c>
      <c r="L1788" s="9">
        <f>(((K1788/60)/60)/24)+DATE(1970,1,1)</f>
        <v>42559.431203703702</v>
      </c>
      <c r="M1788" t="b">
        <v>0</v>
      </c>
      <c r="N1788">
        <v>46</v>
      </c>
      <c r="O1788" t="b">
        <v>1</v>
      </c>
      <c r="P1788" t="s">
        <v>8271</v>
      </c>
      <c r="Q1788">
        <f>D1788/E1788*100</f>
        <v>99.262620533182073</v>
      </c>
      <c r="R1788">
        <f>E1788/N1788</f>
        <v>76.652173913043484</v>
      </c>
      <c r="S1788" t="str">
        <f>LEFT(P1788,FIND("/",P1788)-1)</f>
        <v>theater</v>
      </c>
      <c r="T1788" t="str">
        <f>RIGHT(P1788,LEN(P1788)-FIND("/",P1788))</f>
        <v>plays</v>
      </c>
    </row>
    <row r="1789" spans="1:20" ht="44.25" hidden="1" x14ac:dyDescent="0.7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 s="9">
        <f>(((I1789/60)/60)/24)+DATE(1970,1,1)</f>
        <v>42544.782638888893</v>
      </c>
      <c r="K1789">
        <v>1464979620</v>
      </c>
      <c r="L1789" s="9">
        <f>(((K1789/60)/60)/24)+DATE(1970,1,1)</f>
        <v>42524.782638888893</v>
      </c>
      <c r="M1789" t="b">
        <v>0</v>
      </c>
      <c r="N1789">
        <v>30</v>
      </c>
      <c r="O1789" t="b">
        <v>1</v>
      </c>
      <c r="P1789" t="s">
        <v>8271</v>
      </c>
      <c r="Q1789">
        <f>D1789/E1789*100</f>
        <v>89.514066496163679</v>
      </c>
      <c r="R1789">
        <f>E1789/N1789</f>
        <v>65.166666666666671</v>
      </c>
      <c r="S1789" t="str">
        <f>LEFT(P1789,FIND("/",P1789)-1)</f>
        <v>theater</v>
      </c>
      <c r="T1789" t="str">
        <f>RIGHT(P1789,LEN(P1789)-FIND("/",P1789))</f>
        <v>plays</v>
      </c>
    </row>
    <row r="1790" spans="1:20" ht="44.25" hidden="1" x14ac:dyDescent="0.7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 s="9">
        <f>(((I1790/60)/60)/24)+DATE(1970,1,1)</f>
        <v>42329.125</v>
      </c>
      <c r="K1790">
        <v>1444874768</v>
      </c>
      <c r="L1790" s="9">
        <f>(((K1790/60)/60)/24)+DATE(1970,1,1)</f>
        <v>42292.087592592594</v>
      </c>
      <c r="M1790" t="b">
        <v>0</v>
      </c>
      <c r="N1790">
        <v>64</v>
      </c>
      <c r="O1790" t="b">
        <v>1</v>
      </c>
      <c r="P1790" t="s">
        <v>8271</v>
      </c>
      <c r="Q1790">
        <f>D1790/E1790*100</f>
        <v>99.989001209866913</v>
      </c>
      <c r="R1790">
        <f>E1790/N1790</f>
        <v>93.760312499999998</v>
      </c>
      <c r="S1790" t="str">
        <f>LEFT(P1790,FIND("/",P1790)-1)</f>
        <v>theater</v>
      </c>
      <c r="T1790" t="str">
        <f>RIGHT(P1790,LEN(P1790)-FIND("/",P1790))</f>
        <v>plays</v>
      </c>
    </row>
    <row r="1791" spans="1:20" ht="59" hidden="1" x14ac:dyDescent="0.7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 s="9">
        <f>(((I1791/60)/60)/24)+DATE(1970,1,1)</f>
        <v>41983.8675</v>
      </c>
      <c r="K1791">
        <v>1415652552</v>
      </c>
      <c r="L1791" s="9">
        <f>(((K1791/60)/60)/24)+DATE(1970,1,1)</f>
        <v>41953.8675</v>
      </c>
      <c r="M1791" t="b">
        <v>0</v>
      </c>
      <c r="N1791">
        <v>15</v>
      </c>
      <c r="O1791" t="b">
        <v>1</v>
      </c>
      <c r="P1791" t="s">
        <v>8271</v>
      </c>
      <c r="Q1791">
        <f>D1791/E1791*100</f>
        <v>100</v>
      </c>
      <c r="R1791">
        <f>E1791/N1791</f>
        <v>133.33333333333334</v>
      </c>
      <c r="S1791" t="str">
        <f>LEFT(P1791,FIND("/",P1791)-1)</f>
        <v>theater</v>
      </c>
      <c r="T1791" t="str">
        <f>RIGHT(P1791,LEN(P1791)-FIND("/",P1791))</f>
        <v>plays</v>
      </c>
    </row>
    <row r="1792" spans="1:20" ht="44.25" hidden="1" x14ac:dyDescent="0.7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 s="9">
        <f>(((I1792/60)/60)/24)+DATE(1970,1,1)</f>
        <v>41976.644745370373</v>
      </c>
      <c r="K1792">
        <v>1415028506</v>
      </c>
      <c r="L1792" s="9">
        <f>(((K1792/60)/60)/24)+DATE(1970,1,1)</f>
        <v>41946.644745370373</v>
      </c>
      <c r="M1792" t="b">
        <v>0</v>
      </c>
      <c r="N1792">
        <v>41</v>
      </c>
      <c r="O1792" t="b">
        <v>1</v>
      </c>
      <c r="P1792" t="s">
        <v>8271</v>
      </c>
      <c r="Q1792">
        <f>D1792/E1792*100</f>
        <v>95.238095238095227</v>
      </c>
      <c r="R1792">
        <f>E1792/N1792</f>
        <v>51.219512195121951</v>
      </c>
      <c r="S1792" t="str">
        <f>LEFT(P1792,FIND("/",P1792)-1)</f>
        <v>theater</v>
      </c>
      <c r="T1792" t="str">
        <f>RIGHT(P1792,LEN(P1792)-FIND("/",P1792))</f>
        <v>plays</v>
      </c>
    </row>
    <row r="1793" spans="1:20" ht="59" hidden="1" x14ac:dyDescent="0.7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 s="9">
        <f>(((I1793/60)/60)/24)+DATE(1970,1,1)</f>
        <v>41987.762592592597</v>
      </c>
      <c r="K1793">
        <v>1415125088</v>
      </c>
      <c r="L1793" s="9">
        <f>(((K1793/60)/60)/24)+DATE(1970,1,1)</f>
        <v>41947.762592592589</v>
      </c>
      <c r="M1793" t="b">
        <v>0</v>
      </c>
      <c r="N1793">
        <v>35</v>
      </c>
      <c r="O1793" t="b">
        <v>1</v>
      </c>
      <c r="P1793" t="s">
        <v>8271</v>
      </c>
      <c r="Q1793">
        <f>D1793/E1793*100</f>
        <v>85.56759840273817</v>
      </c>
      <c r="R1793">
        <f>E1793/N1793</f>
        <v>100.17142857142858</v>
      </c>
      <c r="S1793" t="str">
        <f>LEFT(P1793,FIND("/",P1793)-1)</f>
        <v>theater</v>
      </c>
      <c r="T1793" t="str">
        <f>RIGHT(P1793,LEN(P1793)-FIND("/",P1793))</f>
        <v>plays</v>
      </c>
    </row>
    <row r="1794" spans="1:20" ht="59" hidden="1" x14ac:dyDescent="0.7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 s="9">
        <f>(((I1794/60)/60)/24)+DATE(1970,1,1)</f>
        <v>42173.461122685185</v>
      </c>
      <c r="K1794">
        <v>1432033441</v>
      </c>
      <c r="L1794" s="9">
        <f>(((K1794/60)/60)/24)+DATE(1970,1,1)</f>
        <v>42143.461122685185</v>
      </c>
      <c r="M1794" t="b">
        <v>0</v>
      </c>
      <c r="N1794">
        <v>45</v>
      </c>
      <c r="O1794" t="b">
        <v>1</v>
      </c>
      <c r="P1794" t="s">
        <v>8271</v>
      </c>
      <c r="Q1794">
        <f>D1794/E1794*100</f>
        <v>96.339113680154142</v>
      </c>
      <c r="R1794">
        <f>E1794/N1794</f>
        <v>34.6</v>
      </c>
      <c r="S1794" t="str">
        <f>LEFT(P1794,FIND("/",P1794)-1)</f>
        <v>theater</v>
      </c>
      <c r="T1794" t="str">
        <f>RIGHT(P1794,LEN(P1794)-FIND("/",P1794))</f>
        <v>plays</v>
      </c>
    </row>
    <row r="1795" spans="1:20" ht="44.25" hidden="1" x14ac:dyDescent="0.7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 s="9">
        <f>(((I1795/60)/60)/24)+DATE(1970,1,1)</f>
        <v>42524.563449074078</v>
      </c>
      <c r="K1795">
        <v>1462368682</v>
      </c>
      <c r="L1795" s="9">
        <f>(((K1795/60)/60)/24)+DATE(1970,1,1)</f>
        <v>42494.563449074078</v>
      </c>
      <c r="M1795" t="b">
        <v>0</v>
      </c>
      <c r="N1795">
        <v>62</v>
      </c>
      <c r="O1795" t="b">
        <v>1</v>
      </c>
      <c r="P1795" t="s">
        <v>8271</v>
      </c>
      <c r="Q1795">
        <f>D1795/E1795*100</f>
        <v>87.336244541484717</v>
      </c>
      <c r="R1795">
        <f>E1795/N1795</f>
        <v>184.67741935483872</v>
      </c>
      <c r="S1795" t="str">
        <f>LEFT(P1795,FIND("/",P1795)-1)</f>
        <v>theater</v>
      </c>
      <c r="T1795" t="str">
        <f>RIGHT(P1795,LEN(P1795)-FIND("/",P1795))</f>
        <v>plays</v>
      </c>
    </row>
    <row r="1796" spans="1:20" ht="59" hidden="1" x14ac:dyDescent="0.7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 s="9">
        <f>(((I1796/60)/60)/24)+DATE(1970,1,1)</f>
        <v>41830.774826388886</v>
      </c>
      <c r="K1796">
        <v>1403721345</v>
      </c>
      <c r="L1796" s="9">
        <f>(((K1796/60)/60)/24)+DATE(1970,1,1)</f>
        <v>41815.774826388886</v>
      </c>
      <c r="M1796" t="b">
        <v>0</v>
      </c>
      <c r="N1796">
        <v>22</v>
      </c>
      <c r="O1796" t="b">
        <v>1</v>
      </c>
      <c r="P1796" t="s">
        <v>8271</v>
      </c>
      <c r="Q1796">
        <f>D1796/E1796*100</f>
        <v>97.65625</v>
      </c>
      <c r="R1796">
        <f>E1796/N1796</f>
        <v>69.818181818181813</v>
      </c>
      <c r="S1796" t="str">
        <f>LEFT(P1796,FIND("/",P1796)-1)</f>
        <v>theater</v>
      </c>
      <c r="T1796" t="str">
        <f>RIGHT(P1796,LEN(P1796)-FIND("/",P1796))</f>
        <v>plays</v>
      </c>
    </row>
    <row r="1797" spans="1:20" ht="59" hidden="1" x14ac:dyDescent="0.7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 s="9">
        <f>(((I1797/60)/60)/24)+DATE(1970,1,1)</f>
        <v>41859.936111111114</v>
      </c>
      <c r="K1797">
        <v>1404997548</v>
      </c>
      <c r="L1797" s="9">
        <f>(((K1797/60)/60)/24)+DATE(1970,1,1)</f>
        <v>41830.545694444445</v>
      </c>
      <c r="M1797" t="b">
        <v>0</v>
      </c>
      <c r="N1797">
        <v>18</v>
      </c>
      <c r="O1797" t="b">
        <v>1</v>
      </c>
      <c r="P1797" t="s">
        <v>8271</v>
      </c>
      <c r="Q1797">
        <f>D1797/E1797*100</f>
        <v>44.843049327354265</v>
      </c>
      <c r="R1797">
        <f>E1797/N1797</f>
        <v>61.944444444444443</v>
      </c>
      <c r="S1797" t="str">
        <f>LEFT(P1797,FIND("/",P1797)-1)</f>
        <v>theater</v>
      </c>
      <c r="T1797" t="str">
        <f>RIGHT(P1797,LEN(P1797)-FIND("/",P1797))</f>
        <v>plays</v>
      </c>
    </row>
    <row r="1798" spans="1:20" ht="59" hidden="1" x14ac:dyDescent="0.7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 s="9">
        <f>(((I1798/60)/60)/24)+DATE(1970,1,1)</f>
        <v>42496.845543981486</v>
      </c>
      <c r="K1798">
        <v>1458245855</v>
      </c>
      <c r="L1798" s="9">
        <f>(((K1798/60)/60)/24)+DATE(1970,1,1)</f>
        <v>42446.845543981486</v>
      </c>
      <c r="M1798" t="b">
        <v>0</v>
      </c>
      <c r="N1798">
        <v>12</v>
      </c>
      <c r="O1798" t="b">
        <v>1</v>
      </c>
      <c r="P1798" t="s">
        <v>8271</v>
      </c>
      <c r="Q1798">
        <f>D1798/E1798*100</f>
        <v>100</v>
      </c>
      <c r="R1798">
        <f>E1798/N1798</f>
        <v>41.666666666666664</v>
      </c>
      <c r="S1798" t="str">
        <f>LEFT(P1798,FIND("/",P1798)-1)</f>
        <v>theater</v>
      </c>
      <c r="T1798" t="str">
        <f>RIGHT(P1798,LEN(P1798)-FIND("/",P1798))</f>
        <v>plays</v>
      </c>
    </row>
    <row r="1799" spans="1:20" ht="44.25" hidden="1" x14ac:dyDescent="0.7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 s="9">
        <f>(((I1799/60)/60)/24)+DATE(1970,1,1)</f>
        <v>41949.031944444447</v>
      </c>
      <c r="K1799">
        <v>1413065230</v>
      </c>
      <c r="L1799" s="9">
        <f>(((K1799/60)/60)/24)+DATE(1970,1,1)</f>
        <v>41923.921643518523</v>
      </c>
      <c r="M1799" t="b">
        <v>0</v>
      </c>
      <c r="N1799">
        <v>44</v>
      </c>
      <c r="O1799" t="b">
        <v>1</v>
      </c>
      <c r="P1799" t="s">
        <v>8271</v>
      </c>
      <c r="Q1799">
        <f>D1799/E1799*100</f>
        <v>94.517958412098295</v>
      </c>
      <c r="R1799">
        <f>E1799/N1799</f>
        <v>36.06818181818182</v>
      </c>
      <c r="S1799" t="str">
        <f>LEFT(P1799,FIND("/",P1799)-1)</f>
        <v>theater</v>
      </c>
      <c r="T1799" t="str">
        <f>RIGHT(P1799,LEN(P1799)-FIND("/",P1799))</f>
        <v>plays</v>
      </c>
    </row>
    <row r="1800" spans="1:20" ht="44.25" hidden="1" x14ac:dyDescent="0.7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 s="9">
        <f>(((I1800/60)/60)/24)+DATE(1970,1,1)</f>
        <v>41847.59542824074</v>
      </c>
      <c r="K1800">
        <v>1403878645</v>
      </c>
      <c r="L1800" s="9">
        <f>(((K1800/60)/60)/24)+DATE(1970,1,1)</f>
        <v>41817.59542824074</v>
      </c>
      <c r="M1800" t="b">
        <v>0</v>
      </c>
      <c r="N1800">
        <v>27</v>
      </c>
      <c r="O1800" t="b">
        <v>1</v>
      </c>
      <c r="P1800" t="s">
        <v>8271</v>
      </c>
      <c r="Q1800">
        <f>D1800/E1800*100</f>
        <v>70.242656449552996</v>
      </c>
      <c r="R1800">
        <f>E1800/N1800</f>
        <v>29</v>
      </c>
      <c r="S1800" t="str">
        <f>LEFT(P1800,FIND("/",P1800)-1)</f>
        <v>theater</v>
      </c>
      <c r="T1800" t="str">
        <f>RIGHT(P1800,LEN(P1800)-FIND("/",P1800))</f>
        <v>plays</v>
      </c>
    </row>
    <row r="1801" spans="1:20" ht="29.5" hidden="1" x14ac:dyDescent="0.7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 s="9">
        <f>(((I1801/60)/60)/24)+DATE(1970,1,1)</f>
        <v>42154.756944444445</v>
      </c>
      <c r="K1801">
        <v>1431795944</v>
      </c>
      <c r="L1801" s="9">
        <f>(((K1801/60)/60)/24)+DATE(1970,1,1)</f>
        <v>42140.712314814817</v>
      </c>
      <c r="M1801" t="b">
        <v>0</v>
      </c>
      <c r="N1801">
        <v>38</v>
      </c>
      <c r="O1801" t="b">
        <v>1</v>
      </c>
      <c r="P1801" t="s">
        <v>8271</v>
      </c>
      <c r="Q1801">
        <f>D1801/E1801*100</f>
        <v>54.347826086956516</v>
      </c>
      <c r="R1801">
        <f>E1801/N1801</f>
        <v>24.210526315789473</v>
      </c>
      <c r="S1801" t="str">
        <f>LEFT(P1801,FIND("/",P1801)-1)</f>
        <v>theater</v>
      </c>
      <c r="T1801" t="str">
        <f>RIGHT(P1801,LEN(P1801)-FIND("/",P1801))</f>
        <v>plays</v>
      </c>
    </row>
    <row r="1802" spans="1:20" ht="44.25" hidden="1" x14ac:dyDescent="0.7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 s="9">
        <f>(((I1802/60)/60)/24)+DATE(1970,1,1)</f>
        <v>41791.165972222225</v>
      </c>
      <c r="K1802">
        <v>1399286589</v>
      </c>
      <c r="L1802" s="9">
        <f>(((K1802/60)/60)/24)+DATE(1970,1,1)</f>
        <v>41764.44663194444</v>
      </c>
      <c r="M1802" t="b">
        <v>0</v>
      </c>
      <c r="N1802">
        <v>28</v>
      </c>
      <c r="O1802" t="b">
        <v>1</v>
      </c>
      <c r="P1802" t="s">
        <v>8271</v>
      </c>
      <c r="Q1802">
        <f>D1802/E1802*100</f>
        <v>95.846645367412137</v>
      </c>
      <c r="R1802">
        <f>E1802/N1802</f>
        <v>55.892857142857146</v>
      </c>
      <c r="S1802" t="str">
        <f>LEFT(P1802,FIND("/",P1802)-1)</f>
        <v>theater</v>
      </c>
      <c r="T1802" t="str">
        <f>RIGHT(P1802,LEN(P1802)-FIND("/",P1802))</f>
        <v>plays</v>
      </c>
    </row>
    <row r="1803" spans="1:20" ht="29.5" hidden="1" x14ac:dyDescent="0.7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 s="9">
        <f>(((I1803/60)/60)/24)+DATE(1970,1,1)</f>
        <v>42418.916666666672</v>
      </c>
      <c r="K1803">
        <v>1452338929</v>
      </c>
      <c r="L1803" s="9">
        <f>(((K1803/60)/60)/24)+DATE(1970,1,1)</f>
        <v>42378.478344907402</v>
      </c>
      <c r="M1803" t="b">
        <v>0</v>
      </c>
      <c r="N1803">
        <v>24</v>
      </c>
      <c r="O1803" t="b">
        <v>1</v>
      </c>
      <c r="P1803" t="s">
        <v>8271</v>
      </c>
      <c r="Q1803">
        <f>D1803/E1803*100</f>
        <v>89.285714285714292</v>
      </c>
      <c r="R1803">
        <f>E1803/N1803</f>
        <v>11.666666666666666</v>
      </c>
      <c r="S1803" t="str">
        <f>LEFT(P1803,FIND("/",P1803)-1)</f>
        <v>theater</v>
      </c>
      <c r="T1803" t="str">
        <f>RIGHT(P1803,LEN(P1803)-FIND("/",P1803))</f>
        <v>plays</v>
      </c>
    </row>
    <row r="1804" spans="1:20" ht="44.25" hidden="1" x14ac:dyDescent="0.7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 s="9">
        <f>(((I1804/60)/60)/24)+DATE(1970,1,1)</f>
        <v>41964.708333333328</v>
      </c>
      <c r="K1804">
        <v>1414605776</v>
      </c>
      <c r="L1804" s="9">
        <f>(((K1804/60)/60)/24)+DATE(1970,1,1)</f>
        <v>41941.75203703704</v>
      </c>
      <c r="M1804" t="b">
        <v>0</v>
      </c>
      <c r="N1804">
        <v>65</v>
      </c>
      <c r="O1804" t="b">
        <v>1</v>
      </c>
      <c r="P1804" t="s">
        <v>8271</v>
      </c>
      <c r="Q1804">
        <f>D1804/E1804*100</f>
        <v>90.029259509340534</v>
      </c>
      <c r="R1804">
        <f>E1804/N1804</f>
        <v>68.353846153846149</v>
      </c>
      <c r="S1804" t="str">
        <f>LEFT(P1804,FIND("/",P1804)-1)</f>
        <v>theater</v>
      </c>
      <c r="T1804" t="str">
        <f>RIGHT(P1804,LEN(P1804)-FIND("/",P1804))</f>
        <v>plays</v>
      </c>
    </row>
    <row r="1805" spans="1:20" ht="44.25" hidden="1" x14ac:dyDescent="0.7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 s="9">
        <f>(((I1805/60)/60)/24)+DATE(1970,1,1)</f>
        <v>42056.920428240745</v>
      </c>
      <c r="K1805">
        <v>1421964325</v>
      </c>
      <c r="L1805" s="9">
        <f>(((K1805/60)/60)/24)+DATE(1970,1,1)</f>
        <v>42026.920428240745</v>
      </c>
      <c r="M1805" t="b">
        <v>0</v>
      </c>
      <c r="N1805">
        <v>46</v>
      </c>
      <c r="O1805" t="b">
        <v>1</v>
      </c>
      <c r="P1805" t="s">
        <v>8271</v>
      </c>
      <c r="Q1805">
        <f>D1805/E1805*100</f>
        <v>96.385542168674704</v>
      </c>
      <c r="R1805">
        <f>E1805/N1805</f>
        <v>27.065217391304348</v>
      </c>
      <c r="S1805" t="str">
        <f>LEFT(P1805,FIND("/",P1805)-1)</f>
        <v>theater</v>
      </c>
      <c r="T1805" t="str">
        <f>RIGHT(P1805,LEN(P1805)-FIND("/",P1805))</f>
        <v>plays</v>
      </c>
    </row>
    <row r="1806" spans="1:20" ht="44.25" hidden="1" x14ac:dyDescent="0.7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 s="9">
        <f>(((I1806/60)/60)/24)+DATE(1970,1,1)</f>
        <v>41879.953865740739</v>
      </c>
      <c r="K1806">
        <v>1405378414</v>
      </c>
      <c r="L1806" s="9">
        <f>(((K1806/60)/60)/24)+DATE(1970,1,1)</f>
        <v>41834.953865740739</v>
      </c>
      <c r="M1806" t="b">
        <v>0</v>
      </c>
      <c r="N1806">
        <v>85</v>
      </c>
      <c r="O1806" t="b">
        <v>1</v>
      </c>
      <c r="P1806" t="s">
        <v>8271</v>
      </c>
      <c r="Q1806">
        <f>D1806/E1806*100</f>
        <v>99.591674136042229</v>
      </c>
      <c r="R1806">
        <f>E1806/N1806</f>
        <v>118.12941176470588</v>
      </c>
      <c r="S1806" t="str">
        <f>LEFT(P1806,FIND("/",P1806)-1)</f>
        <v>theater</v>
      </c>
      <c r="T1806" t="str">
        <f>RIGHT(P1806,LEN(P1806)-FIND("/",P1806))</f>
        <v>plays</v>
      </c>
    </row>
    <row r="1807" spans="1:20" ht="59" hidden="1" x14ac:dyDescent="0.7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 s="9">
        <f>(((I1807/60)/60)/24)+DATE(1970,1,1)</f>
        <v>42223.723912037036</v>
      </c>
      <c r="K1807">
        <v>1436376146</v>
      </c>
      <c r="L1807" s="9">
        <f>(((K1807/60)/60)/24)+DATE(1970,1,1)</f>
        <v>42193.723912037036</v>
      </c>
      <c r="M1807" t="b">
        <v>0</v>
      </c>
      <c r="N1807">
        <v>66</v>
      </c>
      <c r="O1807" t="b">
        <v>1</v>
      </c>
      <c r="P1807" t="s">
        <v>8271</v>
      </c>
      <c r="Q1807">
        <f>D1807/E1807*100</f>
        <v>98.171970209884904</v>
      </c>
      <c r="R1807">
        <f>E1807/N1807</f>
        <v>44.757575757575758</v>
      </c>
      <c r="S1807" t="str">
        <f>LEFT(P1807,FIND("/",P1807)-1)</f>
        <v>theater</v>
      </c>
      <c r="T1807" t="str">
        <f>RIGHT(P1807,LEN(P1807)-FIND("/",P1807))</f>
        <v>plays</v>
      </c>
    </row>
    <row r="1808" spans="1:20" ht="44.25" hidden="1" x14ac:dyDescent="0.7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 s="9">
        <f>(((I1808/60)/60)/24)+DATE(1970,1,1)</f>
        <v>42320.104861111111</v>
      </c>
      <c r="K1808">
        <v>1444747843</v>
      </c>
      <c r="L1808" s="9">
        <f>(((K1808/60)/60)/24)+DATE(1970,1,1)</f>
        <v>42290.61855324074</v>
      </c>
      <c r="M1808" t="b">
        <v>0</v>
      </c>
      <c r="N1808">
        <v>165</v>
      </c>
      <c r="O1808" t="b">
        <v>1</v>
      </c>
      <c r="P1808" t="s">
        <v>8271</v>
      </c>
      <c r="Q1808">
        <f>D1808/E1808*100</f>
        <v>91.102338293349533</v>
      </c>
      <c r="R1808">
        <f>E1808/N1808</f>
        <v>99.787878787878782</v>
      </c>
      <c r="S1808" t="str">
        <f>LEFT(P1808,FIND("/",P1808)-1)</f>
        <v>theater</v>
      </c>
      <c r="T1808" t="str">
        <f>RIGHT(P1808,LEN(P1808)-FIND("/",P1808))</f>
        <v>plays</v>
      </c>
    </row>
    <row r="1809" spans="1:20" ht="44.25" hidden="1" x14ac:dyDescent="0.7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 s="9">
        <f>(((I1809/60)/60)/24)+DATE(1970,1,1)</f>
        <v>42180.462083333332</v>
      </c>
      <c r="K1809">
        <v>1432638324</v>
      </c>
      <c r="L1809" s="9">
        <f>(((K1809/60)/60)/24)+DATE(1970,1,1)</f>
        <v>42150.462083333332</v>
      </c>
      <c r="M1809" t="b">
        <v>0</v>
      </c>
      <c r="N1809">
        <v>17</v>
      </c>
      <c r="O1809" t="b">
        <v>1</v>
      </c>
      <c r="P1809" t="s">
        <v>8271</v>
      </c>
      <c r="Q1809">
        <f>D1809/E1809*100</f>
        <v>100</v>
      </c>
      <c r="R1809">
        <f>E1809/N1809</f>
        <v>117.64705882352941</v>
      </c>
      <c r="S1809" t="str">
        <f>LEFT(P1809,FIND("/",P1809)-1)</f>
        <v>theater</v>
      </c>
      <c r="T1809" t="str">
        <f>RIGHT(P1809,LEN(P1809)-FIND("/",P1809))</f>
        <v>plays</v>
      </c>
    </row>
    <row r="1810" spans="1:20" ht="59" hidden="1" x14ac:dyDescent="0.7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 s="9">
        <f>(((I1810/60)/60)/24)+DATE(1970,1,1)</f>
        <v>42172.503495370373</v>
      </c>
      <c r="K1810">
        <v>1432814702</v>
      </c>
      <c r="L1810" s="9">
        <f>(((K1810/60)/60)/24)+DATE(1970,1,1)</f>
        <v>42152.503495370373</v>
      </c>
      <c r="M1810" t="b">
        <v>0</v>
      </c>
      <c r="N1810">
        <v>3</v>
      </c>
      <c r="O1810" t="b">
        <v>1</v>
      </c>
      <c r="P1810" t="s">
        <v>8271</v>
      </c>
      <c r="Q1810">
        <f>D1810/E1810*100</f>
        <v>81.967213114754102</v>
      </c>
      <c r="R1810">
        <f>E1810/N1810</f>
        <v>203.33333333333334</v>
      </c>
      <c r="S1810" t="str">
        <f>LEFT(P1810,FIND("/",P1810)-1)</f>
        <v>theater</v>
      </c>
      <c r="T1810" t="str">
        <f>RIGHT(P1810,LEN(P1810)-FIND("/",P1810))</f>
        <v>plays</v>
      </c>
    </row>
    <row r="1811" spans="1:20" ht="44.25" hidden="1" x14ac:dyDescent="0.7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 s="9">
        <f>(((I1811/60)/60)/24)+DATE(1970,1,1)</f>
        <v>42430.999305555553</v>
      </c>
      <c r="K1811">
        <v>1455063886</v>
      </c>
      <c r="L1811" s="9">
        <f>(((K1811/60)/60)/24)+DATE(1970,1,1)</f>
        <v>42410.017199074078</v>
      </c>
      <c r="M1811" t="b">
        <v>0</v>
      </c>
      <c r="N1811">
        <v>17</v>
      </c>
      <c r="O1811" t="b">
        <v>1</v>
      </c>
      <c r="P1811" t="s">
        <v>8271</v>
      </c>
      <c r="Q1811">
        <f>D1811/E1811*100</f>
        <v>72.689511941848394</v>
      </c>
      <c r="R1811">
        <f>E1811/N1811</f>
        <v>28.323529411764707</v>
      </c>
      <c r="S1811" t="str">
        <f>LEFT(P1811,FIND("/",P1811)-1)</f>
        <v>theater</v>
      </c>
      <c r="T1811" t="str">
        <f>RIGHT(P1811,LEN(P1811)-FIND("/",P1811))</f>
        <v>plays</v>
      </c>
    </row>
    <row r="1812" spans="1:20" ht="44.25" hidden="1" x14ac:dyDescent="0.7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 s="9">
        <f>(((I1812/60)/60)/24)+DATE(1970,1,1)</f>
        <v>41836.492777777778</v>
      </c>
      <c r="K1812">
        <v>1401623376</v>
      </c>
      <c r="L1812" s="9">
        <f>(((K1812/60)/60)/24)+DATE(1970,1,1)</f>
        <v>41791.492777777778</v>
      </c>
      <c r="M1812" t="b">
        <v>0</v>
      </c>
      <c r="N1812">
        <v>91</v>
      </c>
      <c r="O1812" t="b">
        <v>1</v>
      </c>
      <c r="P1812" t="s">
        <v>8271</v>
      </c>
      <c r="Q1812">
        <f>D1812/E1812*100</f>
        <v>99.690958030106671</v>
      </c>
      <c r="R1812">
        <f>E1812/N1812</f>
        <v>110.23076923076923</v>
      </c>
      <c r="S1812" t="str">
        <f>LEFT(P1812,FIND("/",P1812)-1)</f>
        <v>theater</v>
      </c>
      <c r="T1812" t="str">
        <f>RIGHT(P1812,LEN(P1812)-FIND("/",P1812))</f>
        <v>plays</v>
      </c>
    </row>
    <row r="1813" spans="1:20" ht="59" hidden="1" x14ac:dyDescent="0.7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 s="9">
        <f>(((I1813/60)/60)/24)+DATE(1970,1,1)</f>
        <v>41826.422326388885</v>
      </c>
      <c r="K1813">
        <v>1402049289</v>
      </c>
      <c r="L1813" s="9">
        <f>(((K1813/60)/60)/24)+DATE(1970,1,1)</f>
        <v>41796.422326388885</v>
      </c>
      <c r="M1813" t="b">
        <v>0</v>
      </c>
      <c r="N1813">
        <v>67</v>
      </c>
      <c r="O1813" t="b">
        <v>1</v>
      </c>
      <c r="P1813" t="s">
        <v>8271</v>
      </c>
      <c r="Q1813">
        <f>D1813/E1813*100</f>
        <v>93.370681605975719</v>
      </c>
      <c r="R1813">
        <f>E1813/N1813</f>
        <v>31.970149253731343</v>
      </c>
      <c r="S1813" t="str">
        <f>LEFT(P1813,FIND("/",P1813)-1)</f>
        <v>theater</v>
      </c>
      <c r="T1813" t="str">
        <f>RIGHT(P1813,LEN(P1813)-FIND("/",P1813))</f>
        <v>plays</v>
      </c>
    </row>
    <row r="1814" spans="1:20" ht="44.25" hidden="1" x14ac:dyDescent="0.7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 s="9">
        <f>(((I1814/60)/60)/24)+DATE(1970,1,1)</f>
        <v>41838.991944444446</v>
      </c>
      <c r="K1814">
        <v>1403135304</v>
      </c>
      <c r="L1814" s="9">
        <f>(((K1814/60)/60)/24)+DATE(1970,1,1)</f>
        <v>41808.991944444446</v>
      </c>
      <c r="M1814" t="b">
        <v>0</v>
      </c>
      <c r="N1814">
        <v>18</v>
      </c>
      <c r="O1814" t="b">
        <v>1</v>
      </c>
      <c r="P1814" t="s">
        <v>8271</v>
      </c>
      <c r="Q1814">
        <f>D1814/E1814*100</f>
        <v>47.393364928909953</v>
      </c>
      <c r="R1814">
        <f>E1814/N1814</f>
        <v>58.611111111111114</v>
      </c>
      <c r="S1814" t="str">
        <f>LEFT(P1814,FIND("/",P1814)-1)</f>
        <v>theater</v>
      </c>
      <c r="T1814" t="str">
        <f>RIGHT(P1814,LEN(P1814)-FIND("/",P1814))</f>
        <v>plays</v>
      </c>
    </row>
    <row r="1815" spans="1:20" ht="44.25" hidden="1" x14ac:dyDescent="0.7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 s="9">
        <f>(((I1815/60)/60)/24)+DATE(1970,1,1)</f>
        <v>42582.873611111107</v>
      </c>
      <c r="K1815">
        <v>1466710358</v>
      </c>
      <c r="L1815" s="9">
        <f>(((K1815/60)/60)/24)+DATE(1970,1,1)</f>
        <v>42544.814328703709</v>
      </c>
      <c r="M1815" t="b">
        <v>0</v>
      </c>
      <c r="N1815">
        <v>21</v>
      </c>
      <c r="O1815" t="b">
        <v>1</v>
      </c>
      <c r="P1815" t="s">
        <v>8271</v>
      </c>
      <c r="Q1815">
        <f>D1815/E1815*100</f>
        <v>80.906148867313917</v>
      </c>
      <c r="R1815">
        <f>E1815/N1815</f>
        <v>29.428571428571427</v>
      </c>
      <c r="S1815" t="str">
        <f>LEFT(P1815,FIND("/",P1815)-1)</f>
        <v>theater</v>
      </c>
      <c r="T1815" t="str">
        <f>RIGHT(P1815,LEN(P1815)-FIND("/",P1815))</f>
        <v>plays</v>
      </c>
    </row>
    <row r="1816" spans="1:20" ht="44.25" hidden="1" x14ac:dyDescent="0.7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 s="9">
        <f>(((I1816/60)/60)/24)+DATE(1970,1,1)</f>
        <v>42527.291666666672</v>
      </c>
      <c r="K1816">
        <v>1462841990</v>
      </c>
      <c r="L1816" s="9">
        <f>(((K1816/60)/60)/24)+DATE(1970,1,1)</f>
        <v>42500.041550925926</v>
      </c>
      <c r="M1816" t="b">
        <v>0</v>
      </c>
      <c r="N1816">
        <v>40</v>
      </c>
      <c r="O1816" t="b">
        <v>1</v>
      </c>
      <c r="P1816" t="s">
        <v>8271</v>
      </c>
      <c r="Q1816">
        <f>D1816/E1816*100</f>
        <v>92.165898617511516</v>
      </c>
      <c r="R1816">
        <f>E1816/N1816</f>
        <v>81.375</v>
      </c>
      <c r="S1816" t="str">
        <f>LEFT(P1816,FIND("/",P1816)-1)</f>
        <v>theater</v>
      </c>
      <c r="T1816" t="str">
        <f>RIGHT(P1816,LEN(P1816)-FIND("/",P1816))</f>
        <v>plays</v>
      </c>
    </row>
    <row r="1817" spans="1:20" ht="44.25" hidden="1" x14ac:dyDescent="0.7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 s="9">
        <f>(((I1817/60)/60)/24)+DATE(1970,1,1)</f>
        <v>42285.022824074069</v>
      </c>
      <c r="K1817">
        <v>1442536372</v>
      </c>
      <c r="L1817" s="9">
        <f>(((K1817/60)/60)/24)+DATE(1970,1,1)</f>
        <v>42265.022824074069</v>
      </c>
      <c r="M1817" t="b">
        <v>0</v>
      </c>
      <c r="N1817">
        <v>78</v>
      </c>
      <c r="O1817" t="b">
        <v>1</v>
      </c>
      <c r="P1817" t="s">
        <v>8271</v>
      </c>
      <c r="Q1817">
        <f>D1817/E1817*100</f>
        <v>96.5561635017702</v>
      </c>
      <c r="R1817">
        <f>E1817/N1817</f>
        <v>199.16666666666666</v>
      </c>
      <c r="S1817" t="str">
        <f>LEFT(P1817,FIND("/",P1817)-1)</f>
        <v>theater</v>
      </c>
      <c r="T1817" t="str">
        <f>RIGHT(P1817,LEN(P1817)-FIND("/",P1817))</f>
        <v>plays</v>
      </c>
    </row>
    <row r="1818" spans="1:20" ht="44.25" hidden="1" x14ac:dyDescent="0.7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 s="9">
        <f>(((I1818/60)/60)/24)+DATE(1970,1,1)</f>
        <v>41909.959050925929</v>
      </c>
      <c r="K1818">
        <v>1409266862</v>
      </c>
      <c r="L1818" s="9">
        <f>(((K1818/60)/60)/24)+DATE(1970,1,1)</f>
        <v>41879.959050925929</v>
      </c>
      <c r="M1818" t="b">
        <v>0</v>
      </c>
      <c r="N1818">
        <v>26</v>
      </c>
      <c r="O1818" t="b">
        <v>1</v>
      </c>
      <c r="P1818" t="s">
        <v>8271</v>
      </c>
      <c r="Q1818">
        <f>D1818/E1818*100</f>
        <v>100</v>
      </c>
      <c r="R1818">
        <f>E1818/N1818</f>
        <v>115.38461538461539</v>
      </c>
      <c r="S1818" t="str">
        <f>LEFT(P1818,FIND("/",P1818)-1)</f>
        <v>theater</v>
      </c>
      <c r="T1818" t="str">
        <f>RIGHT(P1818,LEN(P1818)-FIND("/",P1818))</f>
        <v>plays</v>
      </c>
    </row>
    <row r="1819" spans="1:20" ht="59" hidden="1" x14ac:dyDescent="0.7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 s="9">
        <f>(((I1819/60)/60)/24)+DATE(1970,1,1)</f>
        <v>42063.207638888889</v>
      </c>
      <c r="K1819">
        <v>1424280938</v>
      </c>
      <c r="L1819" s="9">
        <f>(((K1819/60)/60)/24)+DATE(1970,1,1)</f>
        <v>42053.733078703706</v>
      </c>
      <c r="M1819" t="b">
        <v>0</v>
      </c>
      <c r="N1819">
        <v>14</v>
      </c>
      <c r="O1819" t="b">
        <v>1</v>
      </c>
      <c r="P1819" t="s">
        <v>8271</v>
      </c>
      <c r="Q1819">
        <f>D1819/E1819*100</f>
        <v>76.923076923076934</v>
      </c>
      <c r="R1819">
        <f>E1819/N1819</f>
        <v>46.428571428571431</v>
      </c>
      <c r="S1819" t="str">
        <f>LEFT(P1819,FIND("/",P1819)-1)</f>
        <v>theater</v>
      </c>
      <c r="T1819" t="str">
        <f>RIGHT(P1819,LEN(P1819)-FIND("/",P1819))</f>
        <v>plays</v>
      </c>
    </row>
    <row r="1820" spans="1:20" ht="44.25" hidden="1" x14ac:dyDescent="0.7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 s="9">
        <f>(((I1820/60)/60)/24)+DATE(1970,1,1)</f>
        <v>42705.332638888889</v>
      </c>
      <c r="K1820">
        <v>1478030325</v>
      </c>
      <c r="L1820" s="9">
        <f>(((K1820/60)/60)/24)+DATE(1970,1,1)</f>
        <v>42675.832465277781</v>
      </c>
      <c r="M1820" t="b">
        <v>0</v>
      </c>
      <c r="N1820">
        <v>44</v>
      </c>
      <c r="O1820" t="b">
        <v>1</v>
      </c>
      <c r="P1820" t="s">
        <v>8271</v>
      </c>
      <c r="Q1820">
        <f>D1820/E1820*100</f>
        <v>96.618357487922708</v>
      </c>
      <c r="R1820">
        <f>E1820/N1820</f>
        <v>70.568181818181813</v>
      </c>
      <c r="S1820" t="str">
        <f>LEFT(P1820,FIND("/",P1820)-1)</f>
        <v>theater</v>
      </c>
      <c r="T1820" t="str">
        <f>RIGHT(P1820,LEN(P1820)-FIND("/",P1820))</f>
        <v>plays</v>
      </c>
    </row>
    <row r="1821" spans="1:20" ht="44.25" hidden="1" x14ac:dyDescent="0.7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 s="9">
        <f>(((I1821/60)/60)/24)+DATE(1970,1,1)</f>
        <v>42477.979166666672</v>
      </c>
      <c r="K1821">
        <v>1459999656</v>
      </c>
      <c r="L1821" s="9">
        <f>(((K1821/60)/60)/24)+DATE(1970,1,1)</f>
        <v>42467.144166666665</v>
      </c>
      <c r="M1821" t="b">
        <v>0</v>
      </c>
      <c r="N1821">
        <v>9</v>
      </c>
      <c r="O1821" t="b">
        <v>1</v>
      </c>
      <c r="P1821" t="s">
        <v>8271</v>
      </c>
      <c r="Q1821">
        <f>D1821/E1821*100</f>
        <v>100</v>
      </c>
      <c r="R1821">
        <f>E1821/N1821</f>
        <v>22.222222222222221</v>
      </c>
      <c r="S1821" t="str">
        <f>LEFT(P1821,FIND("/",P1821)-1)</f>
        <v>theater</v>
      </c>
      <c r="T1821" t="str">
        <f>RIGHT(P1821,LEN(P1821)-FIND("/",P1821))</f>
        <v>plays</v>
      </c>
    </row>
    <row r="1822" spans="1:20" ht="59" hidden="1" x14ac:dyDescent="0.7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 s="9">
        <f>(((I1822/60)/60)/24)+DATE(1970,1,1)</f>
        <v>42117.770833333328</v>
      </c>
      <c r="K1822">
        <v>1427363645</v>
      </c>
      <c r="L1822" s="9">
        <f>(((K1822/60)/60)/24)+DATE(1970,1,1)</f>
        <v>42089.412557870368</v>
      </c>
      <c r="M1822" t="b">
        <v>0</v>
      </c>
      <c r="N1822">
        <v>30</v>
      </c>
      <c r="O1822" t="b">
        <v>1</v>
      </c>
      <c r="P1822" t="s">
        <v>8271</v>
      </c>
      <c r="Q1822">
        <f>D1822/E1822*100</f>
        <v>83.61204013377926</v>
      </c>
      <c r="R1822">
        <f>E1822/N1822</f>
        <v>159.46666666666667</v>
      </c>
      <c r="S1822" t="str">
        <f>LEFT(P1822,FIND("/",P1822)-1)</f>
        <v>theater</v>
      </c>
      <c r="T1822" t="str">
        <f>RIGHT(P1822,LEN(P1822)-FIND("/",P1822))</f>
        <v>plays</v>
      </c>
    </row>
    <row r="1823" spans="1:20" ht="44.25" hidden="1" x14ac:dyDescent="0.7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 s="9">
        <f>(((I1823/60)/60)/24)+DATE(1970,1,1)</f>
        <v>41938.029861111114</v>
      </c>
      <c r="K1823">
        <v>1410558948</v>
      </c>
      <c r="L1823" s="9">
        <f>(((K1823/60)/60)/24)+DATE(1970,1,1)</f>
        <v>41894.91375</v>
      </c>
      <c r="M1823" t="b">
        <v>0</v>
      </c>
      <c r="N1823">
        <v>45</v>
      </c>
      <c r="O1823" t="b">
        <v>1</v>
      </c>
      <c r="P1823" t="s">
        <v>8271</v>
      </c>
      <c r="Q1823">
        <f>D1823/E1823*100</f>
        <v>99.99941176816607</v>
      </c>
      <c r="R1823">
        <f>E1823/N1823</f>
        <v>37.777999999999999</v>
      </c>
      <c r="S1823" t="str">
        <f>LEFT(P1823,FIND("/",P1823)-1)</f>
        <v>theater</v>
      </c>
      <c r="T1823" t="str">
        <f>RIGHT(P1823,LEN(P1823)-FIND("/",P1823))</f>
        <v>plays</v>
      </c>
    </row>
    <row r="1824" spans="1:20" ht="44.25" hidden="1" x14ac:dyDescent="0.7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 s="9">
        <f>(((I1824/60)/60)/24)+DATE(1970,1,1)</f>
        <v>41782.83457175926</v>
      </c>
      <c r="K1824">
        <v>1398283307</v>
      </c>
      <c r="L1824" s="9">
        <f>(((K1824/60)/60)/24)+DATE(1970,1,1)</f>
        <v>41752.83457175926</v>
      </c>
      <c r="M1824" t="b">
        <v>0</v>
      </c>
      <c r="N1824">
        <v>56</v>
      </c>
      <c r="O1824" t="b">
        <v>1</v>
      </c>
      <c r="P1824" t="s">
        <v>8271</v>
      </c>
      <c r="Q1824">
        <f>D1824/E1824*100</f>
        <v>99.132589838909553</v>
      </c>
      <c r="R1824">
        <f>E1824/N1824</f>
        <v>72.053571428571431</v>
      </c>
      <c r="S1824" t="str">
        <f>LEFT(P1824,FIND("/",P1824)-1)</f>
        <v>theater</v>
      </c>
      <c r="T1824" t="str">
        <f>RIGHT(P1824,LEN(P1824)-FIND("/",P1824))</f>
        <v>plays</v>
      </c>
    </row>
    <row r="1825" spans="1:20" ht="59" hidden="1" x14ac:dyDescent="0.7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 s="9">
        <f>(((I1825/60)/60)/24)+DATE(1970,1,1)</f>
        <v>42466.895833333328</v>
      </c>
      <c r="K1825">
        <v>1458416585</v>
      </c>
      <c r="L1825" s="9">
        <f>(((K1825/60)/60)/24)+DATE(1970,1,1)</f>
        <v>42448.821585648147</v>
      </c>
      <c r="M1825" t="b">
        <v>0</v>
      </c>
      <c r="N1825">
        <v>46</v>
      </c>
      <c r="O1825" t="b">
        <v>1</v>
      </c>
      <c r="P1825" t="s">
        <v>8271</v>
      </c>
      <c r="Q1825">
        <f>D1825/E1825*100</f>
        <v>93.856655290102381</v>
      </c>
      <c r="R1825">
        <f>E1825/N1825</f>
        <v>63.695652173913047</v>
      </c>
      <c r="S1825" t="str">
        <f>LEFT(P1825,FIND("/",P1825)-1)</f>
        <v>theater</v>
      </c>
      <c r="T1825" t="str">
        <f>RIGHT(P1825,LEN(P1825)-FIND("/",P1825))</f>
        <v>plays</v>
      </c>
    </row>
    <row r="1826" spans="1:20" ht="44.25" hidden="1" x14ac:dyDescent="0.7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 s="9">
        <f>(((I1826/60)/60)/24)+DATE(1970,1,1)</f>
        <v>42414</v>
      </c>
      <c r="K1826">
        <v>1454638202</v>
      </c>
      <c r="L1826" s="9">
        <f>(((K1826/60)/60)/24)+DATE(1970,1,1)</f>
        <v>42405.090300925927</v>
      </c>
      <c r="M1826" t="b">
        <v>0</v>
      </c>
      <c r="N1826">
        <v>34</v>
      </c>
      <c r="O1826" t="b">
        <v>1</v>
      </c>
      <c r="P1826" t="s">
        <v>8271</v>
      </c>
      <c r="Q1826">
        <f>D1826/E1826*100</f>
        <v>72.463768115942031</v>
      </c>
      <c r="R1826">
        <f>E1826/N1826</f>
        <v>28.411764705882351</v>
      </c>
      <c r="S1826" t="str">
        <f>LEFT(P1826,FIND("/",P1826)-1)</f>
        <v>theater</v>
      </c>
      <c r="T1826" t="str">
        <f>RIGHT(P1826,LEN(P1826)-FIND("/",P1826))</f>
        <v>plays</v>
      </c>
    </row>
    <row r="1827" spans="1:20" ht="44.25" hidden="1" x14ac:dyDescent="0.7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 s="9">
        <f>(((I1827/60)/60)/24)+DATE(1970,1,1)</f>
        <v>42067.791238425925</v>
      </c>
      <c r="K1827">
        <v>1422903563</v>
      </c>
      <c r="L1827" s="9">
        <f>(((K1827/60)/60)/24)+DATE(1970,1,1)</f>
        <v>42037.791238425925</v>
      </c>
      <c r="M1827" t="b">
        <v>0</v>
      </c>
      <c r="N1827">
        <v>98</v>
      </c>
      <c r="O1827" t="b">
        <v>1</v>
      </c>
      <c r="P1827" t="s">
        <v>8271</v>
      </c>
      <c r="Q1827">
        <f>D1827/E1827*100</f>
        <v>98.863074641621353</v>
      </c>
      <c r="R1827">
        <f>E1827/N1827</f>
        <v>103.21428571428571</v>
      </c>
      <c r="S1827" t="str">
        <f>LEFT(P1827,FIND("/",P1827)-1)</f>
        <v>theater</v>
      </c>
      <c r="T1827" t="str">
        <f>RIGHT(P1827,LEN(P1827)-FIND("/",P1827))</f>
        <v>plays</v>
      </c>
    </row>
    <row r="1828" spans="1:20" ht="44.25" hidden="1" x14ac:dyDescent="0.7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 s="9">
        <f>(((I1828/60)/60)/24)+DATE(1970,1,1)</f>
        <v>42352</v>
      </c>
      <c r="K1828">
        <v>1447594176</v>
      </c>
      <c r="L1828" s="9">
        <f>(((K1828/60)/60)/24)+DATE(1970,1,1)</f>
        <v>42323.562222222223</v>
      </c>
      <c r="M1828" t="b">
        <v>0</v>
      </c>
      <c r="N1828">
        <v>46</v>
      </c>
      <c r="O1828" t="b">
        <v>1</v>
      </c>
      <c r="P1828" t="s">
        <v>8271</v>
      </c>
      <c r="Q1828">
        <f>D1828/E1828*100</f>
        <v>91.659028414298803</v>
      </c>
      <c r="R1828">
        <f>E1828/N1828</f>
        <v>71.152173913043484</v>
      </c>
      <c r="S1828" t="str">
        <f>LEFT(P1828,FIND("/",P1828)-1)</f>
        <v>theater</v>
      </c>
      <c r="T1828" t="str">
        <f>RIGHT(P1828,LEN(P1828)-FIND("/",P1828))</f>
        <v>plays</v>
      </c>
    </row>
    <row r="1829" spans="1:20" ht="44.25" hidden="1" x14ac:dyDescent="0.7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 s="9">
        <f>(((I1829/60)/60)/24)+DATE(1970,1,1)</f>
        <v>42118.911354166667</v>
      </c>
      <c r="K1829">
        <v>1427320341</v>
      </c>
      <c r="L1829" s="9">
        <f>(((K1829/60)/60)/24)+DATE(1970,1,1)</f>
        <v>42088.911354166667</v>
      </c>
      <c r="M1829" t="b">
        <v>0</v>
      </c>
      <c r="N1829">
        <v>10</v>
      </c>
      <c r="O1829" t="b">
        <v>1</v>
      </c>
      <c r="P1829" t="s">
        <v>8271</v>
      </c>
      <c r="Q1829">
        <f>D1829/E1829*100</f>
        <v>71.428571428571431</v>
      </c>
      <c r="R1829">
        <f>E1829/N1829</f>
        <v>35</v>
      </c>
      <c r="S1829" t="str">
        <f>LEFT(P1829,FIND("/",P1829)-1)</f>
        <v>theater</v>
      </c>
      <c r="T1829" t="str">
        <f>RIGHT(P1829,LEN(P1829)-FIND("/",P1829))</f>
        <v>plays</v>
      </c>
    </row>
    <row r="1830" spans="1:20" ht="44.25" hidden="1" x14ac:dyDescent="0.7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 s="9">
        <f>(((I1830/60)/60)/24)+DATE(1970,1,1)</f>
        <v>42040.290972222225</v>
      </c>
      <c r="K1830">
        <v>1421252084</v>
      </c>
      <c r="L1830" s="9">
        <f>(((K1830/60)/60)/24)+DATE(1970,1,1)</f>
        <v>42018.676898148144</v>
      </c>
      <c r="M1830" t="b">
        <v>0</v>
      </c>
      <c r="N1830">
        <v>76</v>
      </c>
      <c r="O1830" t="b">
        <v>1</v>
      </c>
      <c r="P1830" t="s">
        <v>8271</v>
      </c>
      <c r="Q1830">
        <f>D1830/E1830*100</f>
        <v>96.540627514078835</v>
      </c>
      <c r="R1830">
        <f>E1830/N1830</f>
        <v>81.776315789473685</v>
      </c>
      <c r="S1830" t="str">
        <f>LEFT(P1830,FIND("/",P1830)-1)</f>
        <v>theater</v>
      </c>
      <c r="T1830" t="str">
        <f>RIGHT(P1830,LEN(P1830)-FIND("/",P1830))</f>
        <v>plays</v>
      </c>
    </row>
    <row r="1831" spans="1:20" ht="44.25" hidden="1" x14ac:dyDescent="0.7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 s="9">
        <f>(((I1831/60)/60)/24)+DATE(1970,1,1)</f>
        <v>41916.617314814815</v>
      </c>
      <c r="K1831">
        <v>1409669336</v>
      </c>
      <c r="L1831" s="9">
        <f>(((K1831/60)/60)/24)+DATE(1970,1,1)</f>
        <v>41884.617314814815</v>
      </c>
      <c r="M1831" t="b">
        <v>0</v>
      </c>
      <c r="N1831">
        <v>104</v>
      </c>
      <c r="O1831" t="b">
        <v>1</v>
      </c>
      <c r="P1831" t="s">
        <v>8271</v>
      </c>
      <c r="Q1831">
        <f>D1831/E1831*100</f>
        <v>97.115350375998261</v>
      </c>
      <c r="R1831">
        <f>E1831/N1831</f>
        <v>297.02980769230766</v>
      </c>
      <c r="S1831" t="str">
        <f>LEFT(P1831,FIND("/",P1831)-1)</f>
        <v>theater</v>
      </c>
      <c r="T1831" t="str">
        <f>RIGHT(P1831,LEN(P1831)-FIND("/",P1831))</f>
        <v>plays</v>
      </c>
    </row>
    <row r="1832" spans="1:20" ht="44.25" hidden="1" x14ac:dyDescent="0.7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 s="9">
        <f>(((I1832/60)/60)/24)+DATE(1970,1,1)</f>
        <v>41903.083333333336</v>
      </c>
      <c r="K1832">
        <v>1409620903</v>
      </c>
      <c r="L1832" s="9">
        <f>(((K1832/60)/60)/24)+DATE(1970,1,1)</f>
        <v>41884.056747685187</v>
      </c>
      <c r="M1832" t="b">
        <v>0</v>
      </c>
      <c r="N1832">
        <v>87</v>
      </c>
      <c r="O1832" t="b">
        <v>1</v>
      </c>
      <c r="P1832" t="s">
        <v>8271</v>
      </c>
      <c r="Q1832">
        <f>D1832/E1832*100</f>
        <v>92.478421701602969</v>
      </c>
      <c r="R1832">
        <f>E1832/N1832</f>
        <v>46.609195402298852</v>
      </c>
      <c r="S1832" t="str">
        <f>LEFT(P1832,FIND("/",P1832)-1)</f>
        <v>theater</v>
      </c>
      <c r="T1832" t="str">
        <f>RIGHT(P1832,LEN(P1832)-FIND("/",P1832))</f>
        <v>plays</v>
      </c>
    </row>
    <row r="1833" spans="1:20" ht="44.25" hidden="1" x14ac:dyDescent="0.7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 s="9">
        <f>(((I1833/60)/60)/24)+DATE(1970,1,1)</f>
        <v>41822.645277777774</v>
      </c>
      <c r="K1833">
        <v>1401722952</v>
      </c>
      <c r="L1833" s="9">
        <f>(((K1833/60)/60)/24)+DATE(1970,1,1)</f>
        <v>41792.645277777774</v>
      </c>
      <c r="M1833" t="b">
        <v>0</v>
      </c>
      <c r="N1833">
        <v>29</v>
      </c>
      <c r="O1833" t="b">
        <v>1</v>
      </c>
      <c r="P1833" t="s">
        <v>8271</v>
      </c>
      <c r="Q1833">
        <f>D1833/E1833*100</f>
        <v>100</v>
      </c>
      <c r="R1833">
        <f>E1833/N1833</f>
        <v>51.724137931034484</v>
      </c>
      <c r="S1833" t="str">
        <f>LEFT(P1833,FIND("/",P1833)-1)</f>
        <v>theater</v>
      </c>
      <c r="T1833" t="str">
        <f>RIGHT(P1833,LEN(P1833)-FIND("/",P1833))</f>
        <v>plays</v>
      </c>
    </row>
    <row r="1834" spans="1:20" ht="44.25" hidden="1" x14ac:dyDescent="0.7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 s="9">
        <f>(((I1834/60)/60)/24)+DATE(1970,1,1)</f>
        <v>42063.708333333328</v>
      </c>
      <c r="K1834">
        <v>1422983847</v>
      </c>
      <c r="L1834" s="9">
        <f>(((K1834/60)/60)/24)+DATE(1970,1,1)</f>
        <v>42038.720451388886</v>
      </c>
      <c r="M1834" t="b">
        <v>0</v>
      </c>
      <c r="N1834">
        <v>51</v>
      </c>
      <c r="O1834" t="b">
        <v>1</v>
      </c>
      <c r="P1834" t="s">
        <v>8271</v>
      </c>
      <c r="Q1834">
        <f>D1834/E1834*100</f>
        <v>97.323600973236012</v>
      </c>
      <c r="R1834">
        <f>E1834/N1834</f>
        <v>40.294117647058826</v>
      </c>
      <c r="S1834" t="str">
        <f>LEFT(P1834,FIND("/",P1834)-1)</f>
        <v>theater</v>
      </c>
      <c r="T1834" t="str">
        <f>RIGHT(P1834,LEN(P1834)-FIND("/",P1834))</f>
        <v>plays</v>
      </c>
    </row>
    <row r="1835" spans="1:20" ht="44.25" hidden="1" x14ac:dyDescent="0.7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 s="9">
        <f>(((I1835/60)/60)/24)+DATE(1970,1,1)</f>
        <v>42676.021539351852</v>
      </c>
      <c r="K1835">
        <v>1476837061</v>
      </c>
      <c r="L1835" s="9">
        <f>(((K1835/60)/60)/24)+DATE(1970,1,1)</f>
        <v>42662.021539351852</v>
      </c>
      <c r="M1835" t="b">
        <v>0</v>
      </c>
      <c r="N1835">
        <v>12</v>
      </c>
      <c r="O1835" t="b">
        <v>1</v>
      </c>
      <c r="P1835" t="s">
        <v>8271</v>
      </c>
      <c r="Q1835">
        <f>D1835/E1835*100</f>
        <v>76.923076923076934</v>
      </c>
      <c r="R1835">
        <f>E1835/N1835</f>
        <v>16.25</v>
      </c>
      <c r="S1835" t="str">
        <f>LEFT(P1835,FIND("/",P1835)-1)</f>
        <v>theater</v>
      </c>
      <c r="T1835" t="str">
        <f>RIGHT(P1835,LEN(P1835)-FIND("/",P1835))</f>
        <v>plays</v>
      </c>
    </row>
    <row r="1836" spans="1:20" ht="44.25" hidden="1" x14ac:dyDescent="0.7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 s="9">
        <f>(((I1836/60)/60)/24)+DATE(1970,1,1)</f>
        <v>41850.945613425924</v>
      </c>
      <c r="K1836">
        <v>1404168101</v>
      </c>
      <c r="L1836" s="9">
        <f>(((K1836/60)/60)/24)+DATE(1970,1,1)</f>
        <v>41820.945613425924</v>
      </c>
      <c r="M1836" t="b">
        <v>0</v>
      </c>
      <c r="N1836">
        <v>72</v>
      </c>
      <c r="O1836" t="b">
        <v>1</v>
      </c>
      <c r="P1836" t="s">
        <v>8271</v>
      </c>
      <c r="Q1836">
        <f>D1836/E1836*100</f>
        <v>92.123869755272949</v>
      </c>
      <c r="R1836">
        <f>E1836/N1836</f>
        <v>30.152638888888887</v>
      </c>
      <c r="S1836" t="str">
        <f>LEFT(P1836,FIND("/",P1836)-1)</f>
        <v>theater</v>
      </c>
      <c r="T1836" t="str">
        <f>RIGHT(P1836,LEN(P1836)-FIND("/",P1836))</f>
        <v>plays</v>
      </c>
    </row>
    <row r="1837" spans="1:20" ht="44.25" hidden="1" x14ac:dyDescent="0.7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 s="9">
        <f>(((I1837/60)/60)/24)+DATE(1970,1,1)</f>
        <v>41869.730937500004</v>
      </c>
      <c r="K1837">
        <v>1405791153</v>
      </c>
      <c r="L1837" s="9">
        <f>(((K1837/60)/60)/24)+DATE(1970,1,1)</f>
        <v>41839.730937500004</v>
      </c>
      <c r="M1837" t="b">
        <v>0</v>
      </c>
      <c r="N1837">
        <v>21</v>
      </c>
      <c r="O1837" t="b">
        <v>1</v>
      </c>
      <c r="P1837" t="s">
        <v>8271</v>
      </c>
      <c r="Q1837">
        <f>D1837/E1837*100</f>
        <v>100</v>
      </c>
      <c r="R1837">
        <f>E1837/N1837</f>
        <v>95.238095238095241</v>
      </c>
      <c r="S1837" t="str">
        <f>LEFT(P1837,FIND("/",P1837)-1)</f>
        <v>theater</v>
      </c>
      <c r="T1837" t="str">
        <f>RIGHT(P1837,LEN(P1837)-FIND("/",P1837))</f>
        <v>plays</v>
      </c>
    </row>
    <row r="1838" spans="1:20" ht="44.25" hidden="1" x14ac:dyDescent="0.7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 s="9">
        <f>(((I1838/60)/60)/24)+DATE(1970,1,1)</f>
        <v>42405.916666666672</v>
      </c>
      <c r="K1838">
        <v>1452520614</v>
      </c>
      <c r="L1838" s="9">
        <f>(((K1838/60)/60)/24)+DATE(1970,1,1)</f>
        <v>42380.581180555557</v>
      </c>
      <c r="M1838" t="b">
        <v>0</v>
      </c>
      <c r="N1838">
        <v>42</v>
      </c>
      <c r="O1838" t="b">
        <v>1</v>
      </c>
      <c r="P1838" t="s">
        <v>8271</v>
      </c>
      <c r="Q1838">
        <f>D1838/E1838*100</f>
        <v>91.199270405836756</v>
      </c>
      <c r="R1838">
        <f>E1838/N1838</f>
        <v>52.214285714285715</v>
      </c>
      <c r="S1838" t="str">
        <f>LEFT(P1838,FIND("/",P1838)-1)</f>
        <v>theater</v>
      </c>
      <c r="T1838" t="str">
        <f>RIGHT(P1838,LEN(P1838)-FIND("/",P1838))</f>
        <v>plays</v>
      </c>
    </row>
    <row r="1839" spans="1:20" ht="44.25" hidden="1" x14ac:dyDescent="0.7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 s="9">
        <f>(((I1839/60)/60)/24)+DATE(1970,1,1)</f>
        <v>41807.125</v>
      </c>
      <c r="K1839">
        <v>1400290255</v>
      </c>
      <c r="L1839" s="9">
        <f>(((K1839/60)/60)/24)+DATE(1970,1,1)</f>
        <v>41776.063136574077</v>
      </c>
      <c r="M1839" t="b">
        <v>0</v>
      </c>
      <c r="N1839">
        <v>71</v>
      </c>
      <c r="O1839" t="b">
        <v>1</v>
      </c>
      <c r="P1839" t="s">
        <v>8271</v>
      </c>
      <c r="Q1839">
        <f>D1839/E1839*100</f>
        <v>99.737532808398953</v>
      </c>
      <c r="R1839">
        <f>E1839/N1839</f>
        <v>134.1549295774648</v>
      </c>
      <c r="S1839" t="str">
        <f>LEFT(P1839,FIND("/",P1839)-1)</f>
        <v>theater</v>
      </c>
      <c r="T1839" t="str">
        <f>RIGHT(P1839,LEN(P1839)-FIND("/",P1839))</f>
        <v>plays</v>
      </c>
    </row>
    <row r="1840" spans="1:20" ht="44.25" hidden="1" x14ac:dyDescent="0.7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 s="9">
        <f>(((I1840/60)/60)/24)+DATE(1970,1,1)</f>
        <v>41830.380428240744</v>
      </c>
      <c r="K1840">
        <v>1402391269</v>
      </c>
      <c r="L1840" s="9">
        <f>(((K1840/60)/60)/24)+DATE(1970,1,1)</f>
        <v>41800.380428240744</v>
      </c>
      <c r="M1840" t="b">
        <v>0</v>
      </c>
      <c r="N1840">
        <v>168</v>
      </c>
      <c r="O1840" t="b">
        <v>1</v>
      </c>
      <c r="P1840" t="s">
        <v>8271</v>
      </c>
      <c r="Q1840">
        <f>D1840/E1840*100</f>
        <v>94.741828517290386</v>
      </c>
      <c r="R1840">
        <f>E1840/N1840</f>
        <v>62.827380952380949</v>
      </c>
      <c r="S1840" t="str">
        <f>LEFT(P1840,FIND("/",P1840)-1)</f>
        <v>theater</v>
      </c>
      <c r="T1840" t="str">
        <f>RIGHT(P1840,LEN(P1840)-FIND("/",P1840))</f>
        <v>plays</v>
      </c>
    </row>
    <row r="1841" spans="1:20" ht="44.25" hidden="1" x14ac:dyDescent="0.7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 s="9">
        <f>(((I1841/60)/60)/24)+DATE(1970,1,1)</f>
        <v>42589.125</v>
      </c>
      <c r="K1841">
        <v>1469112493</v>
      </c>
      <c r="L1841" s="9">
        <f>(((K1841/60)/60)/24)+DATE(1970,1,1)</f>
        <v>42572.61681712963</v>
      </c>
      <c r="M1841" t="b">
        <v>0</v>
      </c>
      <c r="N1841">
        <v>19</v>
      </c>
      <c r="O1841" t="b">
        <v>1</v>
      </c>
      <c r="P1841" t="s">
        <v>8271</v>
      </c>
      <c r="Q1841">
        <f>D1841/E1841*100</f>
        <v>89.285714285714292</v>
      </c>
      <c r="R1841">
        <f>E1841/N1841</f>
        <v>58.94736842105263</v>
      </c>
      <c r="S1841" t="str">
        <f>LEFT(P1841,FIND("/",P1841)-1)</f>
        <v>theater</v>
      </c>
      <c r="T1841" t="str">
        <f>RIGHT(P1841,LEN(P1841)-FIND("/",P1841))</f>
        <v>plays</v>
      </c>
    </row>
    <row r="1842" spans="1:20" ht="44.25" hidden="1" x14ac:dyDescent="0.7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 s="9">
        <f>(((I1842/60)/60)/24)+DATE(1970,1,1)</f>
        <v>41872.686111111114</v>
      </c>
      <c r="K1842">
        <v>1406811593</v>
      </c>
      <c r="L1842" s="9">
        <f>(((K1842/60)/60)/24)+DATE(1970,1,1)</f>
        <v>41851.541585648149</v>
      </c>
      <c r="M1842" t="b">
        <v>0</v>
      </c>
      <c r="N1842">
        <v>37</v>
      </c>
      <c r="O1842" t="b">
        <v>1</v>
      </c>
      <c r="P1842" t="s">
        <v>8271</v>
      </c>
      <c r="Q1842">
        <f>D1842/E1842*100</f>
        <v>94.428706326723315</v>
      </c>
      <c r="R1842">
        <f>E1842/N1842</f>
        <v>143.1081081081081</v>
      </c>
      <c r="S1842" t="str">
        <f>LEFT(P1842,FIND("/",P1842)-1)</f>
        <v>theater</v>
      </c>
      <c r="T1842" t="str">
        <f>RIGHT(P1842,LEN(P1842)-FIND("/",P1842))</f>
        <v>plays</v>
      </c>
    </row>
    <row r="1843" spans="1:20" ht="59" hidden="1" x14ac:dyDescent="0.7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 s="9">
        <f>(((I1843/60)/60)/24)+DATE(1970,1,1)</f>
        <v>42235.710879629631</v>
      </c>
      <c r="K1843">
        <v>1437411820</v>
      </c>
      <c r="L1843" s="9">
        <f>(((K1843/60)/60)/24)+DATE(1970,1,1)</f>
        <v>42205.710879629631</v>
      </c>
      <c r="M1843" t="b">
        <v>0</v>
      </c>
      <c r="N1843">
        <v>36</v>
      </c>
      <c r="O1843" t="b">
        <v>1</v>
      </c>
      <c r="P1843" t="s">
        <v>8271</v>
      </c>
      <c r="Q1843">
        <f>D1843/E1843*100</f>
        <v>99.009900990099013</v>
      </c>
      <c r="R1843">
        <f>E1843/N1843</f>
        <v>84.166666666666671</v>
      </c>
      <c r="S1843" t="str">
        <f>LEFT(P1843,FIND("/",P1843)-1)</f>
        <v>theater</v>
      </c>
      <c r="T1843" t="str">
        <f>RIGHT(P1843,LEN(P1843)-FIND("/",P1843))</f>
        <v>plays</v>
      </c>
    </row>
    <row r="1844" spans="1:20" ht="44.25" hidden="1" x14ac:dyDescent="0.7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 s="9">
        <f>(((I1844/60)/60)/24)+DATE(1970,1,1)</f>
        <v>42126.875</v>
      </c>
      <c r="K1844">
        <v>1428358567</v>
      </c>
      <c r="L1844" s="9">
        <f>(((K1844/60)/60)/24)+DATE(1970,1,1)</f>
        <v>42100.927858796291</v>
      </c>
      <c r="M1844" t="b">
        <v>0</v>
      </c>
      <c r="N1844">
        <v>14</v>
      </c>
      <c r="O1844" t="b">
        <v>1</v>
      </c>
      <c r="P1844" t="s">
        <v>8271</v>
      </c>
      <c r="Q1844">
        <f>D1844/E1844*100</f>
        <v>95.969289827255281</v>
      </c>
      <c r="R1844">
        <f>E1844/N1844</f>
        <v>186.07142857142858</v>
      </c>
      <c r="S1844" t="str">
        <f>LEFT(P1844,FIND("/",P1844)-1)</f>
        <v>theater</v>
      </c>
      <c r="T1844" t="str">
        <f>RIGHT(P1844,LEN(P1844)-FIND("/",P1844))</f>
        <v>plays</v>
      </c>
    </row>
    <row r="1845" spans="1:20" ht="29.5" hidden="1" x14ac:dyDescent="0.7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 s="9">
        <f>(((I1845/60)/60)/24)+DATE(1970,1,1)</f>
        <v>42388.207638888889</v>
      </c>
      <c r="K1845">
        <v>1452030730</v>
      </c>
      <c r="L1845" s="9">
        <f>(((K1845/60)/60)/24)+DATE(1970,1,1)</f>
        <v>42374.911226851851</v>
      </c>
      <c r="M1845" t="b">
        <v>0</v>
      </c>
      <c r="N1845">
        <v>18</v>
      </c>
      <c r="O1845" t="b">
        <v>1</v>
      </c>
      <c r="P1845" t="s">
        <v>8271</v>
      </c>
      <c r="Q1845">
        <f>D1845/E1845*100</f>
        <v>74.250993107032798</v>
      </c>
      <c r="R1845">
        <f>E1845/N1845</f>
        <v>89.785555555555561</v>
      </c>
      <c r="S1845" t="str">
        <f>LEFT(P1845,FIND("/",P1845)-1)</f>
        <v>theater</v>
      </c>
      <c r="T1845" t="str">
        <f>RIGHT(P1845,LEN(P1845)-FIND("/",P1845))</f>
        <v>plays</v>
      </c>
    </row>
    <row r="1846" spans="1:20" ht="44.25" hidden="1" x14ac:dyDescent="0.7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 s="9">
        <f>(((I1846/60)/60)/24)+DATE(1970,1,1)</f>
        <v>41831.677083333336</v>
      </c>
      <c r="K1846">
        <v>1403146628</v>
      </c>
      <c r="L1846" s="9">
        <f>(((K1846/60)/60)/24)+DATE(1970,1,1)</f>
        <v>41809.12300925926</v>
      </c>
      <c r="M1846" t="b">
        <v>0</v>
      </c>
      <c r="N1846">
        <v>82</v>
      </c>
      <c r="O1846" t="b">
        <v>1</v>
      </c>
      <c r="P1846" t="s">
        <v>8271</v>
      </c>
      <c r="Q1846">
        <f>D1846/E1846*100</f>
        <v>95.040411182834944</v>
      </c>
      <c r="R1846">
        <f>E1846/N1846</f>
        <v>64.157560975609755</v>
      </c>
      <c r="S1846" t="str">
        <f>LEFT(P1846,FIND("/",P1846)-1)</f>
        <v>theater</v>
      </c>
      <c r="T1846" t="str">
        <f>RIGHT(P1846,LEN(P1846)-FIND("/",P1846))</f>
        <v>plays</v>
      </c>
    </row>
    <row r="1847" spans="1:20" ht="44.25" hidden="1" x14ac:dyDescent="0.7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 s="9">
        <f>(((I1847/60)/60)/24)+DATE(1970,1,1)</f>
        <v>42321.845138888893</v>
      </c>
      <c r="K1847">
        <v>1445077121</v>
      </c>
      <c r="L1847" s="9">
        <f>(((K1847/60)/60)/24)+DATE(1970,1,1)</f>
        <v>42294.429641203707</v>
      </c>
      <c r="M1847" t="b">
        <v>0</v>
      </c>
      <c r="N1847">
        <v>43</v>
      </c>
      <c r="O1847" t="b">
        <v>1</v>
      </c>
      <c r="P1847" t="s">
        <v>8271</v>
      </c>
      <c r="Q1847">
        <f>D1847/E1847*100</f>
        <v>97.465886939571149</v>
      </c>
      <c r="R1847">
        <f>E1847/N1847</f>
        <v>59.651162790697676</v>
      </c>
      <c r="S1847" t="str">
        <f>LEFT(P1847,FIND("/",P1847)-1)</f>
        <v>theater</v>
      </c>
      <c r="T1847" t="str">
        <f>RIGHT(P1847,LEN(P1847)-FIND("/",P1847))</f>
        <v>plays</v>
      </c>
    </row>
    <row r="1848" spans="1:20" ht="44.25" hidden="1" x14ac:dyDescent="0.7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 s="9">
        <f>(((I1848/60)/60)/24)+DATE(1970,1,1)</f>
        <v>42154.841111111105</v>
      </c>
      <c r="K1848">
        <v>1430424672</v>
      </c>
      <c r="L1848" s="9">
        <f>(((K1848/60)/60)/24)+DATE(1970,1,1)</f>
        <v>42124.841111111105</v>
      </c>
      <c r="M1848" t="b">
        <v>0</v>
      </c>
      <c r="N1848">
        <v>8</v>
      </c>
      <c r="O1848" t="b">
        <v>1</v>
      </c>
      <c r="P1848" t="s">
        <v>8271</v>
      </c>
      <c r="Q1848">
        <f>D1848/E1848*100</f>
        <v>100</v>
      </c>
      <c r="R1848">
        <f>E1848/N1848</f>
        <v>31.25</v>
      </c>
      <c r="S1848" t="str">
        <f>LEFT(P1848,FIND("/",P1848)-1)</f>
        <v>theater</v>
      </c>
      <c r="T1848" t="str">
        <f>RIGHT(P1848,LEN(P1848)-FIND("/",P1848))</f>
        <v>plays</v>
      </c>
    </row>
    <row r="1849" spans="1:20" ht="44.25" hidden="1" x14ac:dyDescent="0.7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 s="9">
        <f>(((I1849/60)/60)/24)+DATE(1970,1,1)</f>
        <v>41891.524837962963</v>
      </c>
      <c r="K1849">
        <v>1407674146</v>
      </c>
      <c r="L1849" s="9">
        <f>(((K1849/60)/60)/24)+DATE(1970,1,1)</f>
        <v>41861.524837962963</v>
      </c>
      <c r="M1849" t="b">
        <v>0</v>
      </c>
      <c r="N1849">
        <v>45</v>
      </c>
      <c r="O1849" t="b">
        <v>1</v>
      </c>
      <c r="P1849" t="s">
        <v>8271</v>
      </c>
      <c r="Q1849">
        <f>D1849/E1849*100</f>
        <v>53.908355795148246</v>
      </c>
      <c r="R1849">
        <f>E1849/N1849</f>
        <v>41.222222222222221</v>
      </c>
      <c r="S1849" t="str">
        <f>LEFT(P1849,FIND("/",P1849)-1)</f>
        <v>theater</v>
      </c>
      <c r="T1849" t="str">
        <f>RIGHT(P1849,LEN(P1849)-FIND("/",P1849))</f>
        <v>plays</v>
      </c>
    </row>
    <row r="1850" spans="1:20" ht="44.25" hidden="1" x14ac:dyDescent="0.7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 s="9">
        <f>(((I1850/60)/60)/24)+DATE(1970,1,1)</f>
        <v>42529.582638888889</v>
      </c>
      <c r="K1850">
        <v>1464677986</v>
      </c>
      <c r="L1850" s="9">
        <f>(((K1850/60)/60)/24)+DATE(1970,1,1)</f>
        <v>42521.291504629626</v>
      </c>
      <c r="M1850" t="b">
        <v>0</v>
      </c>
      <c r="N1850">
        <v>20</v>
      </c>
      <c r="O1850" t="b">
        <v>1</v>
      </c>
      <c r="P1850" t="s">
        <v>8271</v>
      </c>
      <c r="Q1850">
        <f>D1850/E1850*100</f>
        <v>34.602076124567475</v>
      </c>
      <c r="R1850">
        <f>E1850/N1850</f>
        <v>43.35</v>
      </c>
      <c r="S1850" t="str">
        <f>LEFT(P1850,FIND("/",P1850)-1)</f>
        <v>theater</v>
      </c>
      <c r="T1850" t="str">
        <f>RIGHT(P1850,LEN(P1850)-FIND("/",P1850))</f>
        <v>plays</v>
      </c>
    </row>
    <row r="1851" spans="1:20" ht="44.25" hidden="1" x14ac:dyDescent="0.7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 s="9">
        <f>(((I1851/60)/60)/24)+DATE(1970,1,1)</f>
        <v>42300.530509259261</v>
      </c>
      <c r="K1851">
        <v>1443185036</v>
      </c>
      <c r="L1851" s="9">
        <f>(((K1851/60)/60)/24)+DATE(1970,1,1)</f>
        <v>42272.530509259261</v>
      </c>
      <c r="M1851" t="b">
        <v>0</v>
      </c>
      <c r="N1851">
        <v>31</v>
      </c>
      <c r="O1851" t="b">
        <v>1</v>
      </c>
      <c r="P1851" t="s">
        <v>8271</v>
      </c>
      <c r="Q1851">
        <f>D1851/E1851*100</f>
        <v>100</v>
      </c>
      <c r="R1851">
        <f>E1851/N1851</f>
        <v>64.516129032258064</v>
      </c>
      <c r="S1851" t="str">
        <f>LEFT(P1851,FIND("/",P1851)-1)</f>
        <v>theater</v>
      </c>
      <c r="T1851" t="str">
        <f>RIGHT(P1851,LEN(P1851)-FIND("/",P1851))</f>
        <v>plays</v>
      </c>
    </row>
    <row r="1852" spans="1:20" ht="44.25" hidden="1" x14ac:dyDescent="0.7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 s="9">
        <f>(((I1852/60)/60)/24)+DATE(1970,1,1)</f>
        <v>42040.513888888891</v>
      </c>
      <c r="K1852">
        <v>1421092725</v>
      </c>
      <c r="L1852" s="9">
        <f>(((K1852/60)/60)/24)+DATE(1970,1,1)</f>
        <v>42016.832465277781</v>
      </c>
      <c r="M1852" t="b">
        <v>0</v>
      </c>
      <c r="N1852">
        <v>25</v>
      </c>
      <c r="O1852" t="b">
        <v>1</v>
      </c>
      <c r="P1852" t="s">
        <v>8271</v>
      </c>
      <c r="Q1852">
        <f>D1852/E1852*100</f>
        <v>92.421441774491683</v>
      </c>
      <c r="R1852">
        <f>E1852/N1852</f>
        <v>43.28</v>
      </c>
      <c r="S1852" t="str">
        <f>LEFT(P1852,FIND("/",P1852)-1)</f>
        <v>theater</v>
      </c>
      <c r="T1852" t="str">
        <f>RIGHT(P1852,LEN(P1852)-FIND("/",P1852))</f>
        <v>plays</v>
      </c>
    </row>
    <row r="1853" spans="1:20" ht="29.5" hidden="1" x14ac:dyDescent="0.7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 s="9">
        <f>(((I1853/60)/60)/24)+DATE(1970,1,1)</f>
        <v>42447.847361111111</v>
      </c>
      <c r="K1853">
        <v>1454448012</v>
      </c>
      <c r="L1853" s="9">
        <f>(((K1853/60)/60)/24)+DATE(1970,1,1)</f>
        <v>42402.889027777783</v>
      </c>
      <c r="M1853" t="b">
        <v>0</v>
      </c>
      <c r="N1853">
        <v>14</v>
      </c>
      <c r="O1853" t="b">
        <v>1</v>
      </c>
      <c r="P1853" t="s">
        <v>8271</v>
      </c>
      <c r="Q1853">
        <f>D1853/E1853*100</f>
        <v>92.764378478664185</v>
      </c>
      <c r="R1853">
        <f>E1853/N1853</f>
        <v>77</v>
      </c>
      <c r="S1853" t="str">
        <f>LEFT(P1853,FIND("/",P1853)-1)</f>
        <v>theater</v>
      </c>
      <c r="T1853" t="str">
        <f>RIGHT(P1853,LEN(P1853)-FIND("/",P1853))</f>
        <v>plays</v>
      </c>
    </row>
    <row r="1854" spans="1:20" ht="44.25" hidden="1" x14ac:dyDescent="0.7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 s="9">
        <f>(((I1854/60)/60)/24)+DATE(1970,1,1)</f>
        <v>41990.119085648148</v>
      </c>
      <c r="K1854">
        <v>1416192689</v>
      </c>
      <c r="L1854" s="9">
        <f>(((K1854/60)/60)/24)+DATE(1970,1,1)</f>
        <v>41960.119085648148</v>
      </c>
      <c r="M1854" t="b">
        <v>0</v>
      </c>
      <c r="N1854">
        <v>45</v>
      </c>
      <c r="O1854" t="b">
        <v>1</v>
      </c>
      <c r="P1854" t="s">
        <v>8271</v>
      </c>
      <c r="Q1854">
        <f>D1854/E1854*100</f>
        <v>91.106290672451195</v>
      </c>
      <c r="R1854">
        <f>E1854/N1854</f>
        <v>51.222222222222221</v>
      </c>
      <c r="S1854" t="str">
        <f>LEFT(P1854,FIND("/",P1854)-1)</f>
        <v>theater</v>
      </c>
      <c r="T1854" t="str">
        <f>RIGHT(P1854,LEN(P1854)-FIND("/",P1854))</f>
        <v>plays</v>
      </c>
    </row>
    <row r="1855" spans="1:20" ht="44.25" hidden="1" x14ac:dyDescent="0.7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 s="9">
        <f>(((I1855/60)/60)/24)+DATE(1970,1,1)</f>
        <v>42560.166666666672</v>
      </c>
      <c r="K1855">
        <v>1465607738</v>
      </c>
      <c r="L1855" s="9">
        <f>(((K1855/60)/60)/24)+DATE(1970,1,1)</f>
        <v>42532.052523148144</v>
      </c>
      <c r="M1855" t="b">
        <v>0</v>
      </c>
      <c r="N1855">
        <v>20</v>
      </c>
      <c r="O1855" t="b">
        <v>1</v>
      </c>
      <c r="P1855" t="s">
        <v>8271</v>
      </c>
      <c r="Q1855">
        <f>D1855/E1855*100</f>
        <v>58.608058608058613</v>
      </c>
      <c r="R1855">
        <f>E1855/N1855</f>
        <v>68.25</v>
      </c>
      <c r="S1855" t="str">
        <f>LEFT(P1855,FIND("/",P1855)-1)</f>
        <v>theater</v>
      </c>
      <c r="T1855" t="str">
        <f>RIGHT(P1855,LEN(P1855)-FIND("/",P1855))</f>
        <v>plays</v>
      </c>
    </row>
    <row r="1856" spans="1:20" ht="44.25" hidden="1" x14ac:dyDescent="0.7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 s="9">
        <f>(((I1856/60)/60)/24)+DATE(1970,1,1)</f>
        <v>42096.662858796291</v>
      </c>
      <c r="K1856">
        <v>1422809671</v>
      </c>
      <c r="L1856" s="9">
        <f>(((K1856/60)/60)/24)+DATE(1970,1,1)</f>
        <v>42036.704525462963</v>
      </c>
      <c r="M1856" t="b">
        <v>0</v>
      </c>
      <c r="N1856">
        <v>39</v>
      </c>
      <c r="O1856" t="b">
        <v>1</v>
      </c>
      <c r="P1856" t="s">
        <v>8271</v>
      </c>
      <c r="Q1856">
        <f>D1856/E1856*100</f>
        <v>65.789473684210535</v>
      </c>
      <c r="R1856">
        <f>E1856/N1856</f>
        <v>19.487179487179485</v>
      </c>
      <c r="S1856" t="str">
        <f>LEFT(P1856,FIND("/",P1856)-1)</f>
        <v>theater</v>
      </c>
      <c r="T1856" t="str">
        <f>RIGHT(P1856,LEN(P1856)-FIND("/",P1856))</f>
        <v>plays</v>
      </c>
    </row>
    <row r="1857" spans="1:20" ht="44.25" hidden="1" x14ac:dyDescent="0.7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 s="9">
        <f>(((I1857/60)/60)/24)+DATE(1970,1,1)</f>
        <v>42115.723692129628</v>
      </c>
      <c r="K1857">
        <v>1427304127</v>
      </c>
      <c r="L1857" s="9">
        <f>(((K1857/60)/60)/24)+DATE(1970,1,1)</f>
        <v>42088.723692129628</v>
      </c>
      <c r="M1857" t="b">
        <v>0</v>
      </c>
      <c r="N1857">
        <v>16</v>
      </c>
      <c r="O1857" t="b">
        <v>1</v>
      </c>
      <c r="P1857" t="s">
        <v>8271</v>
      </c>
      <c r="Q1857">
        <f>D1857/E1857*100</f>
        <v>98.784194528875375</v>
      </c>
      <c r="R1857">
        <f>E1857/N1857</f>
        <v>41.125</v>
      </c>
      <c r="S1857" t="str">
        <f>LEFT(P1857,FIND("/",P1857)-1)</f>
        <v>theater</v>
      </c>
      <c r="T1857" t="str">
        <f>RIGHT(P1857,LEN(P1857)-FIND("/",P1857))</f>
        <v>plays</v>
      </c>
    </row>
    <row r="1858" spans="1:20" ht="44.25" hidden="1" x14ac:dyDescent="0.7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 s="9">
        <f>(((I1858/60)/60)/24)+DATE(1970,1,1)</f>
        <v>41843.165972222225</v>
      </c>
      <c r="K1858">
        <v>1404141626</v>
      </c>
      <c r="L1858" s="9">
        <f>(((K1858/60)/60)/24)+DATE(1970,1,1)</f>
        <v>41820.639189814814</v>
      </c>
      <c r="M1858" t="b">
        <v>0</v>
      </c>
      <c r="N1858">
        <v>37</v>
      </c>
      <c r="O1858" t="b">
        <v>1</v>
      </c>
      <c r="P1858" t="s">
        <v>8271</v>
      </c>
      <c r="Q1858">
        <f>D1858/E1858*100</f>
        <v>65.274151436031332</v>
      </c>
      <c r="R1858">
        <f>E1858/N1858</f>
        <v>41.405405405405403</v>
      </c>
      <c r="S1858" t="str">
        <f>LEFT(P1858,FIND("/",P1858)-1)</f>
        <v>theater</v>
      </c>
      <c r="T1858" t="str">
        <f>RIGHT(P1858,LEN(P1858)-FIND("/",P1858))</f>
        <v>plays</v>
      </c>
    </row>
    <row r="1859" spans="1:20" ht="44.25" hidden="1" x14ac:dyDescent="0.7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 s="9">
        <f>(((I1859/60)/60)/24)+DATE(1970,1,1)</f>
        <v>42595.97865740741</v>
      </c>
      <c r="K1859">
        <v>1465946956</v>
      </c>
      <c r="L1859" s="9">
        <f>(((K1859/60)/60)/24)+DATE(1970,1,1)</f>
        <v>42535.97865740741</v>
      </c>
      <c r="M1859" t="b">
        <v>0</v>
      </c>
      <c r="N1859">
        <v>14</v>
      </c>
      <c r="O1859" t="b">
        <v>1</v>
      </c>
      <c r="P1859" t="s">
        <v>8271</v>
      </c>
      <c r="Q1859">
        <f>D1859/E1859*100</f>
        <v>77.922077922077932</v>
      </c>
      <c r="R1859">
        <f>E1859/N1859</f>
        <v>27.5</v>
      </c>
      <c r="S1859" t="str">
        <f>LEFT(P1859,FIND("/",P1859)-1)</f>
        <v>theater</v>
      </c>
      <c r="T1859" t="str">
        <f>RIGHT(P1859,LEN(P1859)-FIND("/",P1859))</f>
        <v>plays</v>
      </c>
    </row>
    <row r="1860" spans="1:20" ht="59" hidden="1" x14ac:dyDescent="0.7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 s="9">
        <f>(((I1860/60)/60)/24)+DATE(1970,1,1)</f>
        <v>41851.698599537034</v>
      </c>
      <c r="K1860">
        <v>1404233159</v>
      </c>
      <c r="L1860" s="9">
        <f>(((K1860/60)/60)/24)+DATE(1970,1,1)</f>
        <v>41821.698599537034</v>
      </c>
      <c r="M1860" t="b">
        <v>0</v>
      </c>
      <c r="N1860">
        <v>21</v>
      </c>
      <c r="O1860" t="b">
        <v>1</v>
      </c>
      <c r="P1860" t="s">
        <v>8271</v>
      </c>
      <c r="Q1860">
        <f>D1860/E1860*100</f>
        <v>99.290780141843967</v>
      </c>
      <c r="R1860">
        <f>E1860/N1860</f>
        <v>33.571428571428569</v>
      </c>
      <c r="S1860" t="str">
        <f>LEFT(P1860,FIND("/",P1860)-1)</f>
        <v>theater</v>
      </c>
      <c r="T1860" t="str">
        <f>RIGHT(P1860,LEN(P1860)-FIND("/",P1860))</f>
        <v>plays</v>
      </c>
    </row>
    <row r="1861" spans="1:20" ht="44.25" hidden="1" x14ac:dyDescent="0.7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 s="9">
        <f>(((I1861/60)/60)/24)+DATE(1970,1,1)</f>
        <v>42656.7503125</v>
      </c>
      <c r="K1861">
        <v>1473789627</v>
      </c>
      <c r="L1861" s="9">
        <f>(((K1861/60)/60)/24)+DATE(1970,1,1)</f>
        <v>42626.7503125</v>
      </c>
      <c r="M1861" t="b">
        <v>0</v>
      </c>
      <c r="N1861">
        <v>69</v>
      </c>
      <c r="O1861" t="b">
        <v>1</v>
      </c>
      <c r="P1861" t="s">
        <v>8271</v>
      </c>
      <c r="Q1861">
        <f>D1861/E1861*100</f>
        <v>99.354197714853456</v>
      </c>
      <c r="R1861">
        <f>E1861/N1861</f>
        <v>145.86956521739131</v>
      </c>
      <c r="S1861" t="str">
        <f>LEFT(P1861,FIND("/",P1861)-1)</f>
        <v>theater</v>
      </c>
      <c r="T1861" t="str">
        <f>RIGHT(P1861,LEN(P1861)-FIND("/",P1861))</f>
        <v>plays</v>
      </c>
    </row>
    <row r="1862" spans="1:20" ht="44.25" hidden="1" x14ac:dyDescent="0.7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 s="9">
        <f>(((I1862/60)/60)/24)+DATE(1970,1,1)</f>
        <v>41852.290972222225</v>
      </c>
      <c r="K1862">
        <v>1404190567</v>
      </c>
      <c r="L1862" s="9">
        <f>(((K1862/60)/60)/24)+DATE(1970,1,1)</f>
        <v>41821.205636574072</v>
      </c>
      <c r="M1862" t="b">
        <v>0</v>
      </c>
      <c r="N1862">
        <v>16</v>
      </c>
      <c r="O1862" t="b">
        <v>1</v>
      </c>
      <c r="P1862" t="s">
        <v>8271</v>
      </c>
      <c r="Q1862">
        <f>D1862/E1862*100</f>
        <v>52.273915316257188</v>
      </c>
      <c r="R1862">
        <f>E1862/N1862</f>
        <v>358.6875</v>
      </c>
      <c r="S1862" t="str">
        <f>LEFT(P1862,FIND("/",P1862)-1)</f>
        <v>theater</v>
      </c>
      <c r="T1862" t="str">
        <f>RIGHT(P1862,LEN(P1862)-FIND("/",P1862))</f>
        <v>plays</v>
      </c>
    </row>
    <row r="1863" spans="1:20" ht="29.5" hidden="1" x14ac:dyDescent="0.7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 s="9">
        <f>(((I1863/60)/60)/24)+DATE(1970,1,1)</f>
        <v>42047.249305555553</v>
      </c>
      <c r="K1863">
        <v>1421081857</v>
      </c>
      <c r="L1863" s="9">
        <f>(((K1863/60)/60)/24)+DATE(1970,1,1)</f>
        <v>42016.706678240742</v>
      </c>
      <c r="M1863" t="b">
        <v>0</v>
      </c>
      <c r="N1863">
        <v>55</v>
      </c>
      <c r="O1863" t="b">
        <v>1</v>
      </c>
      <c r="P1863" t="s">
        <v>8271</v>
      </c>
      <c r="Q1863">
        <f>D1863/E1863*100</f>
        <v>71.32667617689016</v>
      </c>
      <c r="R1863">
        <f>E1863/N1863</f>
        <v>50.981818181818184</v>
      </c>
      <c r="S1863" t="str">
        <f>LEFT(P1863,FIND("/",P1863)-1)</f>
        <v>theater</v>
      </c>
      <c r="T1863" t="str">
        <f>RIGHT(P1863,LEN(P1863)-FIND("/",P1863))</f>
        <v>plays</v>
      </c>
    </row>
    <row r="1864" spans="1:20" ht="44.25" hidden="1" x14ac:dyDescent="0.7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 s="9">
        <f>(((I1864/60)/60)/24)+DATE(1970,1,1)</f>
        <v>42038.185416666667</v>
      </c>
      <c r="K1864">
        <v>1420606303</v>
      </c>
      <c r="L1864" s="9">
        <f>(((K1864/60)/60)/24)+DATE(1970,1,1)</f>
        <v>42011.202581018515</v>
      </c>
      <c r="M1864" t="b">
        <v>0</v>
      </c>
      <c r="N1864">
        <v>27</v>
      </c>
      <c r="O1864" t="b">
        <v>1</v>
      </c>
      <c r="P1864" t="s">
        <v>8271</v>
      </c>
      <c r="Q1864">
        <f>D1864/E1864*100</f>
        <v>80.42763157894737</v>
      </c>
      <c r="R1864">
        <f>E1864/N1864</f>
        <v>45.037037037037038</v>
      </c>
      <c r="S1864" t="str">
        <f>LEFT(P1864,FIND("/",P1864)-1)</f>
        <v>theater</v>
      </c>
      <c r="T1864" t="str">
        <f>RIGHT(P1864,LEN(P1864)-FIND("/",P1864))</f>
        <v>plays</v>
      </c>
    </row>
    <row r="1865" spans="1:20" ht="44.25" hidden="1" x14ac:dyDescent="0.7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 s="9">
        <f>(((I1865/60)/60)/24)+DATE(1970,1,1)</f>
        <v>42510.479861111111</v>
      </c>
      <c r="K1865">
        <v>1461151860</v>
      </c>
      <c r="L1865" s="9">
        <f>(((K1865/60)/60)/24)+DATE(1970,1,1)</f>
        <v>42480.479861111111</v>
      </c>
      <c r="M1865" t="b">
        <v>0</v>
      </c>
      <c r="N1865">
        <v>36</v>
      </c>
      <c r="O1865" t="b">
        <v>1</v>
      </c>
      <c r="P1865" t="s">
        <v>8271</v>
      </c>
      <c r="Q1865">
        <f>D1865/E1865*100</f>
        <v>79.239302694136299</v>
      </c>
      <c r="R1865">
        <f>E1865/N1865</f>
        <v>17.527777777777779</v>
      </c>
      <c r="S1865" t="str">
        <f>LEFT(P1865,FIND("/",P1865)-1)</f>
        <v>theater</v>
      </c>
      <c r="T1865" t="str">
        <f>RIGHT(P1865,LEN(P1865)-FIND("/",P1865))</f>
        <v>plays</v>
      </c>
    </row>
    <row r="1866" spans="1:20" ht="44.25" hidden="1" x14ac:dyDescent="0.7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 s="9">
        <f>(((I1866/60)/60)/24)+DATE(1970,1,1)</f>
        <v>41866.527222222219</v>
      </c>
      <c r="K1866">
        <v>1406896752</v>
      </c>
      <c r="L1866" s="9">
        <f>(((K1866/60)/60)/24)+DATE(1970,1,1)</f>
        <v>41852.527222222219</v>
      </c>
      <c r="M1866" t="b">
        <v>0</v>
      </c>
      <c r="N1866">
        <v>19</v>
      </c>
      <c r="O1866" t="b">
        <v>1</v>
      </c>
      <c r="P1866" t="s">
        <v>8271</v>
      </c>
      <c r="Q1866">
        <f>D1866/E1866*100</f>
        <v>52.631578947368418</v>
      </c>
      <c r="R1866">
        <f>E1866/N1866</f>
        <v>50</v>
      </c>
      <c r="S1866" t="str">
        <f>LEFT(P1866,FIND("/",P1866)-1)</f>
        <v>theater</v>
      </c>
      <c r="T1866" t="str">
        <f>RIGHT(P1866,LEN(P1866)-FIND("/",P1866))</f>
        <v>plays</v>
      </c>
    </row>
    <row r="1867" spans="1:20" ht="59" hidden="1" x14ac:dyDescent="0.7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 s="9">
        <f>(((I1867/60)/60)/24)+DATE(1970,1,1)</f>
        <v>42672.125</v>
      </c>
      <c r="K1867">
        <v>1475248279</v>
      </c>
      <c r="L1867" s="9">
        <f>(((K1867/60)/60)/24)+DATE(1970,1,1)</f>
        <v>42643.632858796293</v>
      </c>
      <c r="M1867" t="b">
        <v>0</v>
      </c>
      <c r="N1867">
        <v>12</v>
      </c>
      <c r="O1867" t="b">
        <v>1</v>
      </c>
      <c r="P1867" t="s">
        <v>8271</v>
      </c>
      <c r="Q1867">
        <f>D1867/E1867*100</f>
        <v>71.942446043165461</v>
      </c>
      <c r="R1867">
        <f>E1867/N1867</f>
        <v>57.916666666666664</v>
      </c>
      <c r="S1867" t="str">
        <f>LEFT(P1867,FIND("/",P1867)-1)</f>
        <v>theater</v>
      </c>
      <c r="T1867" t="str">
        <f>RIGHT(P1867,LEN(P1867)-FIND("/",P1867))</f>
        <v>plays</v>
      </c>
    </row>
    <row r="1868" spans="1:20" ht="44.25" hidden="1" x14ac:dyDescent="0.7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 s="9">
        <f>(((I1868/60)/60)/24)+DATE(1970,1,1)</f>
        <v>42195.75</v>
      </c>
      <c r="K1868">
        <v>1435181628</v>
      </c>
      <c r="L1868" s="9">
        <f>(((K1868/60)/60)/24)+DATE(1970,1,1)</f>
        <v>42179.898472222223</v>
      </c>
      <c r="M1868" t="b">
        <v>0</v>
      </c>
      <c r="N1868">
        <v>17</v>
      </c>
      <c r="O1868" t="b">
        <v>1</v>
      </c>
      <c r="P1868" t="s">
        <v>8271</v>
      </c>
      <c r="Q1868">
        <f>D1868/E1868*100</f>
        <v>49.504950495049506</v>
      </c>
      <c r="R1868">
        <f>E1868/N1868</f>
        <v>29.705882352941178</v>
      </c>
      <c r="S1868" t="str">
        <f>LEFT(P1868,FIND("/",P1868)-1)</f>
        <v>theater</v>
      </c>
      <c r="T1868" t="str">
        <f>RIGHT(P1868,LEN(P1868)-FIND("/",P1868))</f>
        <v>plays</v>
      </c>
    </row>
    <row r="1869" spans="1:20" ht="44.25" hidden="1" x14ac:dyDescent="0.7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 s="9">
        <f>(((I1869/60)/60)/24)+DATE(1970,1,1)</f>
        <v>42654.165972222225</v>
      </c>
      <c r="K1869">
        <v>1472594585</v>
      </c>
      <c r="L1869" s="9">
        <f>(((K1869/60)/60)/24)+DATE(1970,1,1)</f>
        <v>42612.918807870374</v>
      </c>
      <c r="M1869" t="b">
        <v>0</v>
      </c>
      <c r="N1869">
        <v>114</v>
      </c>
      <c r="O1869" t="b">
        <v>1</v>
      </c>
      <c r="P1869" t="s">
        <v>8271</v>
      </c>
      <c r="Q1869">
        <f>D1869/E1869*100</f>
        <v>96.730508802476294</v>
      </c>
      <c r="R1869">
        <f>E1869/N1869</f>
        <v>90.684210526315795</v>
      </c>
      <c r="S1869" t="str">
        <f>LEFT(P1869,FIND("/",P1869)-1)</f>
        <v>theater</v>
      </c>
      <c r="T1869" t="str">
        <f>RIGHT(P1869,LEN(P1869)-FIND("/",P1869))</f>
        <v>plays</v>
      </c>
    </row>
    <row r="1870" spans="1:20" ht="59" hidden="1" x14ac:dyDescent="0.7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 s="9">
        <f>(((I1870/60)/60)/24)+DATE(1970,1,1)</f>
        <v>42605.130057870367</v>
      </c>
      <c r="K1870">
        <v>1469329637</v>
      </c>
      <c r="L1870" s="9">
        <f>(((K1870/60)/60)/24)+DATE(1970,1,1)</f>
        <v>42575.130057870367</v>
      </c>
      <c r="M1870" t="b">
        <v>0</v>
      </c>
      <c r="N1870">
        <v>93</v>
      </c>
      <c r="O1870" t="b">
        <v>1</v>
      </c>
      <c r="P1870" t="s">
        <v>8271</v>
      </c>
      <c r="Q1870">
        <f>D1870/E1870*100</f>
        <v>97.729165119288211</v>
      </c>
      <c r="R1870">
        <f>E1870/N1870</f>
        <v>55.012688172043013</v>
      </c>
      <c r="S1870" t="str">
        <f>LEFT(P1870,FIND("/",P1870)-1)</f>
        <v>theater</v>
      </c>
      <c r="T1870" t="str">
        <f>RIGHT(P1870,LEN(P1870)-FIND("/",P1870))</f>
        <v>plays</v>
      </c>
    </row>
    <row r="1871" spans="1:20" ht="44.25" hidden="1" x14ac:dyDescent="0.7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 s="9">
        <f>(((I1871/60)/60)/24)+DATE(1970,1,1)</f>
        <v>42225.666666666672</v>
      </c>
      <c r="K1871">
        <v>1436972472</v>
      </c>
      <c r="L1871" s="9">
        <f>(((K1871/60)/60)/24)+DATE(1970,1,1)</f>
        <v>42200.625833333332</v>
      </c>
      <c r="M1871" t="b">
        <v>0</v>
      </c>
      <c r="N1871">
        <v>36</v>
      </c>
      <c r="O1871" t="b">
        <v>1</v>
      </c>
      <c r="P1871" t="s">
        <v>8271</v>
      </c>
      <c r="Q1871">
        <f>D1871/E1871*100</f>
        <v>97.087378640776706</v>
      </c>
      <c r="R1871">
        <f>E1871/N1871</f>
        <v>57.222222222222221</v>
      </c>
      <c r="S1871" t="str">
        <f>LEFT(P1871,FIND("/",P1871)-1)</f>
        <v>theater</v>
      </c>
      <c r="T1871" t="str">
        <f>RIGHT(P1871,LEN(P1871)-FIND("/",P1871))</f>
        <v>plays</v>
      </c>
    </row>
    <row r="1872" spans="1:20" ht="44.25" hidden="1" x14ac:dyDescent="0.7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 s="9">
        <f>(((I1872/60)/60)/24)+DATE(1970,1,1)</f>
        <v>42479.977430555555</v>
      </c>
      <c r="K1872">
        <v>1455928050</v>
      </c>
      <c r="L1872" s="9">
        <f>(((K1872/60)/60)/24)+DATE(1970,1,1)</f>
        <v>42420.019097222219</v>
      </c>
      <c r="M1872" t="b">
        <v>0</v>
      </c>
      <c r="N1872">
        <v>61</v>
      </c>
      <c r="O1872" t="b">
        <v>1</v>
      </c>
      <c r="P1872" t="s">
        <v>8271</v>
      </c>
      <c r="Q1872">
        <f>D1872/E1872*100</f>
        <v>78.651685393258433</v>
      </c>
      <c r="R1872">
        <f>E1872/N1872</f>
        <v>72.950819672131146</v>
      </c>
      <c r="S1872" t="str">
        <f>LEFT(P1872,FIND("/",P1872)-1)</f>
        <v>theater</v>
      </c>
      <c r="T1872" t="str">
        <f>RIGHT(P1872,LEN(P1872)-FIND("/",P1872))</f>
        <v>plays</v>
      </c>
    </row>
    <row r="1873" spans="1:20" hidden="1" x14ac:dyDescent="0.7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 s="9">
        <f>(((I1873/60)/60)/24)+DATE(1970,1,1)</f>
        <v>42083.630000000005</v>
      </c>
      <c r="K1873">
        <v>1424275632</v>
      </c>
      <c r="L1873" s="9">
        <f>(((K1873/60)/60)/24)+DATE(1970,1,1)</f>
        <v>42053.671666666662</v>
      </c>
      <c r="M1873" t="b">
        <v>0</v>
      </c>
      <c r="N1873">
        <v>47</v>
      </c>
      <c r="O1873" t="b">
        <v>1</v>
      </c>
      <c r="P1873" t="s">
        <v>8271</v>
      </c>
      <c r="Q1873">
        <f>D1873/E1873*100</f>
        <v>99.009900990099013</v>
      </c>
      <c r="R1873">
        <f>E1873/N1873</f>
        <v>64.468085106382972</v>
      </c>
      <c r="S1873" t="str">
        <f>LEFT(P1873,FIND("/",P1873)-1)</f>
        <v>theater</v>
      </c>
      <c r="T1873" t="str">
        <f>RIGHT(P1873,LEN(P1873)-FIND("/",P1873))</f>
        <v>plays</v>
      </c>
    </row>
    <row r="1874" spans="1:20" ht="44.25" hidden="1" x14ac:dyDescent="0.7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 s="9">
        <f>(((I1874/60)/60)/24)+DATE(1970,1,1)</f>
        <v>42634.125</v>
      </c>
      <c r="K1874">
        <v>1471976529</v>
      </c>
      <c r="L1874" s="9">
        <f>(((K1874/60)/60)/24)+DATE(1970,1,1)</f>
        <v>42605.765381944439</v>
      </c>
      <c r="M1874" t="b">
        <v>0</v>
      </c>
      <c r="N1874">
        <v>17</v>
      </c>
      <c r="O1874" t="b">
        <v>1</v>
      </c>
      <c r="P1874" t="s">
        <v>8271</v>
      </c>
      <c r="Q1874">
        <f>D1874/E1874*100</f>
        <v>82.115289866973228</v>
      </c>
      <c r="R1874">
        <f>E1874/N1874</f>
        <v>716.35294117647061</v>
      </c>
      <c r="S1874" t="str">
        <f>LEFT(P1874,FIND("/",P1874)-1)</f>
        <v>theater</v>
      </c>
      <c r="T1874" t="str">
        <f>RIGHT(P1874,LEN(P1874)-FIND("/",P1874))</f>
        <v>plays</v>
      </c>
    </row>
    <row r="1875" spans="1:20" ht="59" hidden="1" x14ac:dyDescent="0.7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 s="9">
        <f>(((I1875/60)/60)/24)+DATE(1970,1,1)</f>
        <v>42488.641724537039</v>
      </c>
      <c r="K1875">
        <v>1459265045</v>
      </c>
      <c r="L1875" s="9">
        <f>(((K1875/60)/60)/24)+DATE(1970,1,1)</f>
        <v>42458.641724537039</v>
      </c>
      <c r="M1875" t="b">
        <v>0</v>
      </c>
      <c r="N1875">
        <v>63</v>
      </c>
      <c r="O1875" t="b">
        <v>1</v>
      </c>
      <c r="P1875" t="s">
        <v>8271</v>
      </c>
      <c r="Q1875">
        <f>D1875/E1875*100</f>
        <v>88.188976377952756</v>
      </c>
      <c r="R1875">
        <f>E1875/N1875</f>
        <v>50.396825396825399</v>
      </c>
      <c r="S1875" t="str">
        <f>LEFT(P1875,FIND("/",P1875)-1)</f>
        <v>theater</v>
      </c>
      <c r="T1875" t="str">
        <f>RIGHT(P1875,LEN(P1875)-FIND("/",P1875))</f>
        <v>plays</v>
      </c>
    </row>
    <row r="1876" spans="1:20" ht="29.5" hidden="1" x14ac:dyDescent="0.7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 s="9">
        <f>(((I1876/60)/60)/24)+DATE(1970,1,1)</f>
        <v>42566.901388888888</v>
      </c>
      <c r="K1876">
        <v>1465345902</v>
      </c>
      <c r="L1876" s="9">
        <f>(((K1876/60)/60)/24)+DATE(1970,1,1)</f>
        <v>42529.022013888884</v>
      </c>
      <c r="M1876" t="b">
        <v>0</v>
      </c>
      <c r="N1876">
        <v>9</v>
      </c>
      <c r="O1876" t="b">
        <v>1</v>
      </c>
      <c r="P1876" t="s">
        <v>8271</v>
      </c>
      <c r="Q1876">
        <f>D1876/E1876*100</f>
        <v>66.666666666666657</v>
      </c>
      <c r="R1876">
        <f>E1876/N1876</f>
        <v>41.666666666666664</v>
      </c>
      <c r="S1876" t="str">
        <f>LEFT(P1876,FIND("/",P1876)-1)</f>
        <v>theater</v>
      </c>
      <c r="T1876" t="str">
        <f>RIGHT(P1876,LEN(P1876)-FIND("/",P1876))</f>
        <v>plays</v>
      </c>
    </row>
    <row r="1877" spans="1:20" ht="44.25" hidden="1" x14ac:dyDescent="0.7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 s="9">
        <f>(((I1877/60)/60)/24)+DATE(1970,1,1)</f>
        <v>41882.833333333336</v>
      </c>
      <c r="K1877">
        <v>1405971690</v>
      </c>
      <c r="L1877" s="9">
        <f>(((K1877/60)/60)/24)+DATE(1970,1,1)</f>
        <v>41841.820486111108</v>
      </c>
      <c r="M1877" t="b">
        <v>0</v>
      </c>
      <c r="N1877">
        <v>30</v>
      </c>
      <c r="O1877" t="b">
        <v>1</v>
      </c>
      <c r="P1877" t="s">
        <v>8271</v>
      </c>
      <c r="Q1877">
        <f>D1877/E1877*100</f>
        <v>46.598322460391429</v>
      </c>
      <c r="R1877">
        <f>E1877/N1877</f>
        <v>35.766666666666666</v>
      </c>
      <c r="S1877" t="str">
        <f>LEFT(P1877,FIND("/",P1877)-1)</f>
        <v>theater</v>
      </c>
      <c r="T1877" t="str">
        <f>RIGHT(P1877,LEN(P1877)-FIND("/",P1877))</f>
        <v>plays</v>
      </c>
    </row>
    <row r="1878" spans="1:20" ht="44.25" hidden="1" x14ac:dyDescent="0.7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 s="9">
        <f>(((I1878/60)/60)/24)+DATE(1970,1,1)</f>
        <v>41949.249305555553</v>
      </c>
      <c r="K1878">
        <v>1413432331</v>
      </c>
      <c r="L1878" s="9">
        <f>(((K1878/60)/60)/24)+DATE(1970,1,1)</f>
        <v>41928.170497685183</v>
      </c>
      <c r="M1878" t="b">
        <v>0</v>
      </c>
      <c r="N1878">
        <v>23</v>
      </c>
      <c r="O1878" t="b">
        <v>1</v>
      </c>
      <c r="P1878" t="s">
        <v>8271</v>
      </c>
      <c r="Q1878">
        <f>D1878/E1878*100</f>
        <v>97.99118079372856</v>
      </c>
      <c r="R1878">
        <f>E1878/N1878</f>
        <v>88.739130434782609</v>
      </c>
      <c r="S1878" t="str">
        <f>LEFT(P1878,FIND("/",P1878)-1)</f>
        <v>theater</v>
      </c>
      <c r="T1878" t="str">
        <f>RIGHT(P1878,LEN(P1878)-FIND("/",P1878))</f>
        <v>plays</v>
      </c>
    </row>
    <row r="1879" spans="1:20" ht="44.25" hidden="1" x14ac:dyDescent="0.7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 s="9">
        <f>(((I1879/60)/60)/24)+DATE(1970,1,1)</f>
        <v>42083.852083333331</v>
      </c>
      <c r="K1879">
        <v>1425067296</v>
      </c>
      <c r="L1879" s="9">
        <f>(((K1879/60)/60)/24)+DATE(1970,1,1)</f>
        <v>42062.834444444445</v>
      </c>
      <c r="M1879" t="b">
        <v>0</v>
      </c>
      <c r="N1879">
        <v>33</v>
      </c>
      <c r="O1879" t="b">
        <v>1</v>
      </c>
      <c r="P1879" t="s">
        <v>8271</v>
      </c>
      <c r="Q1879">
        <f>D1879/E1879*100</f>
        <v>100</v>
      </c>
      <c r="R1879">
        <f>E1879/N1879</f>
        <v>148.4848484848485</v>
      </c>
      <c r="S1879" t="str">
        <f>LEFT(P1879,FIND("/",P1879)-1)</f>
        <v>theater</v>
      </c>
      <c r="T1879" t="str">
        <f>RIGHT(P1879,LEN(P1879)-FIND("/",P1879))</f>
        <v>plays</v>
      </c>
    </row>
    <row r="1880" spans="1:20" ht="44.25" hidden="1" x14ac:dyDescent="0.7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 s="9">
        <f>(((I1880/60)/60)/24)+DATE(1970,1,1)</f>
        <v>42571.501516203702</v>
      </c>
      <c r="K1880">
        <v>1466424131</v>
      </c>
      <c r="L1880" s="9">
        <f>(((K1880/60)/60)/24)+DATE(1970,1,1)</f>
        <v>42541.501516203702</v>
      </c>
      <c r="M1880" t="b">
        <v>0</v>
      </c>
      <c r="N1880">
        <v>39</v>
      </c>
      <c r="O1880" t="b">
        <v>1</v>
      </c>
      <c r="P1880" t="s">
        <v>8271</v>
      </c>
      <c r="Q1880">
        <f>D1880/E1880*100</f>
        <v>99.009900990099013</v>
      </c>
      <c r="R1880">
        <f>E1880/N1880</f>
        <v>51.794871794871796</v>
      </c>
      <c r="S1880" t="str">
        <f>LEFT(P1880,FIND("/",P1880)-1)</f>
        <v>theater</v>
      </c>
      <c r="T1880" t="str">
        <f>RIGHT(P1880,LEN(P1880)-FIND("/",P1880))</f>
        <v>plays</v>
      </c>
    </row>
    <row r="1881" spans="1:20" ht="44.25" hidden="1" x14ac:dyDescent="0.7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 s="9">
        <f>(((I1881/60)/60)/24)+DATE(1970,1,1)</f>
        <v>41946</v>
      </c>
      <c r="K1881">
        <v>1412629704</v>
      </c>
      <c r="L1881" s="9">
        <f>(((K1881/60)/60)/24)+DATE(1970,1,1)</f>
        <v>41918.880833333329</v>
      </c>
      <c r="M1881" t="b">
        <v>0</v>
      </c>
      <c r="N1881">
        <v>17</v>
      </c>
      <c r="O1881" t="b">
        <v>1</v>
      </c>
      <c r="P1881" t="s">
        <v>8271</v>
      </c>
      <c r="Q1881">
        <f>D1881/E1881*100</f>
        <v>88.235294117647058</v>
      </c>
      <c r="R1881">
        <f>E1881/N1881</f>
        <v>20</v>
      </c>
      <c r="S1881" t="str">
        <f>LEFT(P1881,FIND("/",P1881)-1)</f>
        <v>theater</v>
      </c>
      <c r="T1881" t="str">
        <f>RIGHT(P1881,LEN(P1881)-FIND("/",P1881))</f>
        <v>plays</v>
      </c>
    </row>
    <row r="1882" spans="1:20" ht="59" hidden="1" x14ac:dyDescent="0.7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 s="9">
        <f>(((I1882/60)/60)/24)+DATE(1970,1,1)</f>
        <v>41939.125</v>
      </c>
      <c r="K1882">
        <v>1412836990</v>
      </c>
      <c r="L1882" s="9">
        <f>(((K1882/60)/60)/24)+DATE(1970,1,1)</f>
        <v>41921.279976851853</v>
      </c>
      <c r="M1882" t="b">
        <v>0</v>
      </c>
      <c r="N1882">
        <v>6</v>
      </c>
      <c r="O1882" t="b">
        <v>1</v>
      </c>
      <c r="P1882" t="s">
        <v>8271</v>
      </c>
      <c r="Q1882">
        <f>D1882/E1882*100</f>
        <v>96.15384615384616</v>
      </c>
      <c r="R1882">
        <f>E1882/N1882</f>
        <v>52</v>
      </c>
      <c r="S1882" t="str">
        <f>LEFT(P1882,FIND("/",P1882)-1)</f>
        <v>theater</v>
      </c>
      <c r="T1882" t="str">
        <f>RIGHT(P1882,LEN(P1882)-FIND("/",P1882))</f>
        <v>plays</v>
      </c>
    </row>
    <row r="1883" spans="1:20" ht="44.25" hidden="1" x14ac:dyDescent="0.7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 s="9">
        <f>(((I1883/60)/60)/24)+DATE(1970,1,1)</f>
        <v>42141.125</v>
      </c>
      <c r="K1883">
        <v>1430761243</v>
      </c>
      <c r="L1883" s="9">
        <f>(((K1883/60)/60)/24)+DATE(1970,1,1)</f>
        <v>42128.736608796295</v>
      </c>
      <c r="M1883" t="b">
        <v>0</v>
      </c>
      <c r="N1883">
        <v>39</v>
      </c>
      <c r="O1883" t="b">
        <v>1</v>
      </c>
      <c r="P1883" t="s">
        <v>8271</v>
      </c>
      <c r="Q1883">
        <f>D1883/E1883*100</f>
        <v>86.705202312138724</v>
      </c>
      <c r="R1883">
        <f>E1883/N1883</f>
        <v>53.230769230769234</v>
      </c>
      <c r="S1883" t="str">
        <f>LEFT(P1883,FIND("/",P1883)-1)</f>
        <v>theater</v>
      </c>
      <c r="T1883" t="str">
        <f>RIGHT(P1883,LEN(P1883)-FIND("/",P1883))</f>
        <v>plays</v>
      </c>
    </row>
    <row r="1884" spans="1:20" ht="44.25" hidden="1" x14ac:dyDescent="0.7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 s="9">
        <f>(((I1884/60)/60)/24)+DATE(1970,1,1)</f>
        <v>42079.875</v>
      </c>
      <c r="K1884">
        <v>1424296822</v>
      </c>
      <c r="L1884" s="9">
        <f>(((K1884/60)/60)/24)+DATE(1970,1,1)</f>
        <v>42053.916921296302</v>
      </c>
      <c r="M1884" t="b">
        <v>0</v>
      </c>
      <c r="N1884">
        <v>57</v>
      </c>
      <c r="O1884" t="b">
        <v>1</v>
      </c>
      <c r="P1884" t="s">
        <v>8271</v>
      </c>
      <c r="Q1884">
        <f>D1884/E1884*100</f>
        <v>88.613203367301736</v>
      </c>
      <c r="R1884">
        <f>E1884/N1884</f>
        <v>39.596491228070178</v>
      </c>
      <c r="S1884" t="str">
        <f>LEFT(P1884,FIND("/",P1884)-1)</f>
        <v>theater</v>
      </c>
      <c r="T1884" t="str">
        <f>RIGHT(P1884,LEN(P1884)-FIND("/",P1884))</f>
        <v>plays</v>
      </c>
    </row>
    <row r="1885" spans="1:20" ht="44.25" hidden="1" x14ac:dyDescent="0.7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 s="9">
        <f>(((I1885/60)/60)/24)+DATE(1970,1,1)</f>
        <v>41811.855092592588</v>
      </c>
      <c r="K1885">
        <v>1400790680</v>
      </c>
      <c r="L1885" s="9">
        <f>(((K1885/60)/60)/24)+DATE(1970,1,1)</f>
        <v>41781.855092592588</v>
      </c>
      <c r="M1885" t="b">
        <v>0</v>
      </c>
      <c r="N1885">
        <v>56</v>
      </c>
      <c r="O1885" t="b">
        <v>1</v>
      </c>
      <c r="P1885" t="s">
        <v>8271</v>
      </c>
      <c r="Q1885">
        <f>D1885/E1885*100</f>
        <v>78.206465067778936</v>
      </c>
      <c r="R1885">
        <f>E1885/N1885</f>
        <v>34.25</v>
      </c>
      <c r="S1885" t="str">
        <f>LEFT(P1885,FIND("/",P1885)-1)</f>
        <v>theater</v>
      </c>
      <c r="T1885" t="str">
        <f>RIGHT(P1885,LEN(P1885)-FIND("/",P1885))</f>
        <v>plays</v>
      </c>
    </row>
    <row r="1886" spans="1:20" ht="44.25" hidden="1" x14ac:dyDescent="0.7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 s="9">
        <f>(((I1886/60)/60)/24)+DATE(1970,1,1)</f>
        <v>42195.875</v>
      </c>
      <c r="K1886">
        <v>1434440227</v>
      </c>
      <c r="L1886" s="9">
        <f>(((K1886/60)/60)/24)+DATE(1970,1,1)</f>
        <v>42171.317442129628</v>
      </c>
      <c r="M1886" t="b">
        <v>0</v>
      </c>
      <c r="N1886">
        <v>13</v>
      </c>
      <c r="O1886" t="b">
        <v>1</v>
      </c>
      <c r="P1886" t="s">
        <v>8271</v>
      </c>
      <c r="Q1886">
        <f>D1886/E1886*100</f>
        <v>70.09345794392523</v>
      </c>
      <c r="R1886">
        <f>E1886/N1886</f>
        <v>164.61538461538461</v>
      </c>
      <c r="S1886" t="str">
        <f>LEFT(P1886,FIND("/",P1886)-1)</f>
        <v>theater</v>
      </c>
      <c r="T1886" t="str">
        <f>RIGHT(P1886,LEN(P1886)-FIND("/",P1886))</f>
        <v>plays</v>
      </c>
    </row>
    <row r="1887" spans="1:20" ht="44.25" hidden="1" x14ac:dyDescent="0.7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 s="9">
        <f>(((I1887/60)/60)/24)+DATE(1970,1,1)</f>
        <v>42006.24754629629</v>
      </c>
      <c r="K1887">
        <v>1418709388</v>
      </c>
      <c r="L1887" s="9">
        <f>(((K1887/60)/60)/24)+DATE(1970,1,1)</f>
        <v>41989.24754629629</v>
      </c>
      <c r="M1887" t="b">
        <v>0</v>
      </c>
      <c r="N1887">
        <v>95</v>
      </c>
      <c r="O1887" t="b">
        <v>1</v>
      </c>
      <c r="P1887" t="s">
        <v>8271</v>
      </c>
      <c r="Q1887">
        <f>D1887/E1887*100</f>
        <v>84.17508417508418</v>
      </c>
      <c r="R1887">
        <f>E1887/N1887</f>
        <v>125.05263157894737</v>
      </c>
      <c r="S1887" t="str">
        <f>LEFT(P1887,FIND("/",P1887)-1)</f>
        <v>theater</v>
      </c>
      <c r="T1887" t="str">
        <f>RIGHT(P1887,LEN(P1887)-FIND("/",P1887))</f>
        <v>plays</v>
      </c>
    </row>
    <row r="1888" spans="1:20" ht="44.25" hidden="1" x14ac:dyDescent="0.7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 s="9">
        <f>(((I1888/60)/60)/24)+DATE(1970,1,1)</f>
        <v>41826.771597222221</v>
      </c>
      <c r="K1888">
        <v>1402079466</v>
      </c>
      <c r="L1888" s="9">
        <f>(((K1888/60)/60)/24)+DATE(1970,1,1)</f>
        <v>41796.771597222221</v>
      </c>
      <c r="M1888" t="b">
        <v>0</v>
      </c>
      <c r="N1888">
        <v>80</v>
      </c>
      <c r="O1888" t="b">
        <v>1</v>
      </c>
      <c r="P1888" t="s">
        <v>8271</v>
      </c>
      <c r="Q1888">
        <f>D1888/E1888*100</f>
        <v>72.289156626506028</v>
      </c>
      <c r="R1888">
        <f>E1888/N1888</f>
        <v>51.875</v>
      </c>
      <c r="S1888" t="str">
        <f>LEFT(P1888,FIND("/",P1888)-1)</f>
        <v>theater</v>
      </c>
      <c r="T1888" t="str">
        <f>RIGHT(P1888,LEN(P1888)-FIND("/",P1888))</f>
        <v>plays</v>
      </c>
    </row>
    <row r="1889" spans="1:20" ht="44.25" hidden="1" x14ac:dyDescent="0.7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 s="9">
        <f>(((I1889/60)/60)/24)+DATE(1970,1,1)</f>
        <v>41823.668761574074</v>
      </c>
      <c r="K1889">
        <v>1401811381</v>
      </c>
      <c r="L1889" s="9">
        <f>(((K1889/60)/60)/24)+DATE(1970,1,1)</f>
        <v>41793.668761574074</v>
      </c>
      <c r="M1889" t="b">
        <v>0</v>
      </c>
      <c r="N1889">
        <v>133</v>
      </c>
      <c r="O1889" t="b">
        <v>1</v>
      </c>
      <c r="P1889" t="s">
        <v>8271</v>
      </c>
      <c r="Q1889">
        <f>D1889/E1889*100</f>
        <v>62.523329600597236</v>
      </c>
      <c r="R1889">
        <f>E1889/N1889</f>
        <v>40.285714285714285</v>
      </c>
      <c r="S1889" t="str">
        <f>LEFT(P1889,FIND("/",P1889)-1)</f>
        <v>theater</v>
      </c>
      <c r="T1889" t="str">
        <f>RIGHT(P1889,LEN(P1889)-FIND("/",P1889))</f>
        <v>plays</v>
      </c>
    </row>
    <row r="1890" spans="1:20" ht="59" hidden="1" x14ac:dyDescent="0.7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 s="9">
        <f>(((I1890/60)/60)/24)+DATE(1970,1,1)</f>
        <v>42536.760405092587</v>
      </c>
      <c r="K1890">
        <v>1463422499</v>
      </c>
      <c r="L1890" s="9">
        <f>(((K1890/60)/60)/24)+DATE(1970,1,1)</f>
        <v>42506.760405092587</v>
      </c>
      <c r="M1890" t="b">
        <v>0</v>
      </c>
      <c r="N1890">
        <v>44</v>
      </c>
      <c r="O1890" t="b">
        <v>1</v>
      </c>
      <c r="P1890" t="s">
        <v>8271</v>
      </c>
      <c r="Q1890">
        <f>D1890/E1890*100</f>
        <v>87.535014005602235</v>
      </c>
      <c r="R1890">
        <f>E1890/N1890</f>
        <v>64.909090909090907</v>
      </c>
      <c r="S1890" t="str">
        <f>LEFT(P1890,FIND("/",P1890)-1)</f>
        <v>theater</v>
      </c>
      <c r="T1890" t="str">
        <f>RIGHT(P1890,LEN(P1890)-FIND("/",P1890))</f>
        <v>plays</v>
      </c>
    </row>
    <row r="1891" spans="1:20" ht="44.25" hidden="1" x14ac:dyDescent="0.7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 s="9">
        <f>(((I1891/60)/60)/24)+DATE(1970,1,1)</f>
        <v>42402.693055555559</v>
      </c>
      <c r="K1891">
        <v>1451839080</v>
      </c>
      <c r="L1891" s="9">
        <f>(((K1891/60)/60)/24)+DATE(1970,1,1)</f>
        <v>42372.693055555559</v>
      </c>
      <c r="M1891" t="b">
        <v>0</v>
      </c>
      <c r="N1891">
        <v>30</v>
      </c>
      <c r="O1891" t="b">
        <v>1</v>
      </c>
      <c r="P1891" t="s">
        <v>8271</v>
      </c>
      <c r="Q1891">
        <f>D1891/E1891*100</f>
        <v>99.397590361445793</v>
      </c>
      <c r="R1891">
        <f>E1891/N1891</f>
        <v>55.333333333333336</v>
      </c>
      <c r="S1891" t="str">
        <f>LEFT(P1891,FIND("/",P1891)-1)</f>
        <v>theater</v>
      </c>
      <c r="T1891" t="str">
        <f>RIGHT(P1891,LEN(P1891)-FIND("/",P1891))</f>
        <v>plays</v>
      </c>
    </row>
    <row r="1892" spans="1:20" ht="44.25" hidden="1" x14ac:dyDescent="0.7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 s="9">
        <f>(((I1892/60)/60)/24)+DATE(1970,1,1)</f>
        <v>42158.290972222225</v>
      </c>
      <c r="K1892">
        <v>1430600401</v>
      </c>
      <c r="L1892" s="9">
        <f>(((K1892/60)/60)/24)+DATE(1970,1,1)</f>
        <v>42126.87501157407</v>
      </c>
      <c r="M1892" t="b">
        <v>0</v>
      </c>
      <c r="N1892">
        <v>56</v>
      </c>
      <c r="O1892" t="b">
        <v>1</v>
      </c>
      <c r="P1892" t="s">
        <v>8271</v>
      </c>
      <c r="Q1892">
        <f>D1892/E1892*100</f>
        <v>64.432989690721655</v>
      </c>
      <c r="R1892">
        <f>E1892/N1892</f>
        <v>83.142857142857139</v>
      </c>
      <c r="S1892" t="str">
        <f>LEFT(P1892,FIND("/",P1892)-1)</f>
        <v>theater</v>
      </c>
      <c r="T1892" t="str">
        <f>RIGHT(P1892,LEN(P1892)-FIND("/",P1892))</f>
        <v>plays</v>
      </c>
    </row>
    <row r="1893" spans="1:20" ht="44.25" hidden="1" x14ac:dyDescent="0.7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 s="9">
        <f>(((I1893/60)/60)/24)+DATE(1970,1,1)</f>
        <v>42179.940416666665</v>
      </c>
      <c r="K1893">
        <v>1432593252</v>
      </c>
      <c r="L1893" s="9">
        <f>(((K1893/60)/60)/24)+DATE(1970,1,1)</f>
        <v>42149.940416666665</v>
      </c>
      <c r="M1893" t="b">
        <v>0</v>
      </c>
      <c r="N1893">
        <v>66</v>
      </c>
      <c r="O1893" t="b">
        <v>1</v>
      </c>
      <c r="P1893" t="s">
        <v>8271</v>
      </c>
      <c r="Q1893">
        <f>D1893/E1893*100</f>
        <v>78.277886497064571</v>
      </c>
      <c r="R1893">
        <f>E1893/N1893</f>
        <v>38.712121212121211</v>
      </c>
      <c r="S1893" t="str">
        <f>LEFT(P1893,FIND("/",P1893)-1)</f>
        <v>theater</v>
      </c>
      <c r="T1893" t="str">
        <f>RIGHT(P1893,LEN(P1893)-FIND("/",P1893))</f>
        <v>plays</v>
      </c>
    </row>
    <row r="1894" spans="1:20" ht="59" hidden="1" x14ac:dyDescent="0.7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 s="9">
        <f>(((I1894/60)/60)/24)+DATE(1970,1,1)</f>
        <v>42111.666666666672</v>
      </c>
      <c r="K1894">
        <v>1427221560</v>
      </c>
      <c r="L1894" s="9">
        <f>(((K1894/60)/60)/24)+DATE(1970,1,1)</f>
        <v>42087.768055555556</v>
      </c>
      <c r="M1894" t="b">
        <v>0</v>
      </c>
      <c r="N1894">
        <v>29</v>
      </c>
      <c r="O1894" t="b">
        <v>1</v>
      </c>
      <c r="P1894" t="s">
        <v>8271</v>
      </c>
      <c r="Q1894">
        <f>D1894/E1894*100</f>
        <v>82.508250825082513</v>
      </c>
      <c r="R1894">
        <f>E1894/N1894</f>
        <v>125.37931034482759</v>
      </c>
      <c r="S1894" t="str">
        <f>LEFT(P1894,FIND("/",P1894)-1)</f>
        <v>theater</v>
      </c>
      <c r="T1894" t="str">
        <f>RIGHT(P1894,LEN(P1894)-FIND("/",P1894))</f>
        <v>plays</v>
      </c>
    </row>
    <row r="1895" spans="1:20" ht="44.25" hidden="1" x14ac:dyDescent="0.7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 s="9">
        <f>(((I1895/60)/60)/24)+DATE(1970,1,1)</f>
        <v>41783.875</v>
      </c>
      <c r="K1895">
        <v>1398352531</v>
      </c>
      <c r="L1895" s="9">
        <f>(((K1895/60)/60)/24)+DATE(1970,1,1)</f>
        <v>41753.635775462964</v>
      </c>
      <c r="M1895" t="b">
        <v>0</v>
      </c>
      <c r="N1895">
        <v>72</v>
      </c>
      <c r="O1895" t="b">
        <v>1</v>
      </c>
      <c r="P1895" t="s">
        <v>8271</v>
      </c>
      <c r="Q1895">
        <f>D1895/E1895*100</f>
        <v>88.731144631765744</v>
      </c>
      <c r="R1895">
        <f>E1895/N1895</f>
        <v>78.263888888888886</v>
      </c>
      <c r="S1895" t="str">
        <f>LEFT(P1895,FIND("/",P1895)-1)</f>
        <v>theater</v>
      </c>
      <c r="T1895" t="str">
        <f>RIGHT(P1895,LEN(P1895)-FIND("/",P1895))</f>
        <v>plays</v>
      </c>
    </row>
    <row r="1896" spans="1:20" ht="44.25" hidden="1" x14ac:dyDescent="0.7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 s="9">
        <f>(((I1896/60)/60)/24)+DATE(1970,1,1)</f>
        <v>42473.802361111113</v>
      </c>
      <c r="K1896">
        <v>1457982924</v>
      </c>
      <c r="L1896" s="9">
        <f>(((K1896/60)/60)/24)+DATE(1970,1,1)</f>
        <v>42443.802361111113</v>
      </c>
      <c r="M1896" t="b">
        <v>0</v>
      </c>
      <c r="N1896">
        <v>27</v>
      </c>
      <c r="O1896" t="b">
        <v>1</v>
      </c>
      <c r="P1896" t="s">
        <v>8271</v>
      </c>
      <c r="Q1896">
        <f>D1896/E1896*100</f>
        <v>78.431372549019613</v>
      </c>
      <c r="R1896">
        <f>E1896/N1896</f>
        <v>47.222222222222221</v>
      </c>
      <c r="S1896" t="str">
        <f>LEFT(P1896,FIND("/",P1896)-1)</f>
        <v>theater</v>
      </c>
      <c r="T1896" t="str">
        <f>RIGHT(P1896,LEN(P1896)-FIND("/",P1896))</f>
        <v>plays</v>
      </c>
    </row>
    <row r="1897" spans="1:20" ht="59" hidden="1" x14ac:dyDescent="0.7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 s="9">
        <f>(((I1897/60)/60)/24)+DATE(1970,1,1)</f>
        <v>42142.249814814815</v>
      </c>
      <c r="K1897">
        <v>1430114384</v>
      </c>
      <c r="L1897" s="9">
        <f>(((K1897/60)/60)/24)+DATE(1970,1,1)</f>
        <v>42121.249814814815</v>
      </c>
      <c r="M1897" t="b">
        <v>0</v>
      </c>
      <c r="N1897">
        <v>10</v>
      </c>
      <c r="O1897" t="b">
        <v>1</v>
      </c>
      <c r="P1897" t="s">
        <v>8271</v>
      </c>
      <c r="Q1897">
        <f>D1897/E1897*100</f>
        <v>63.211125158027812</v>
      </c>
      <c r="R1897">
        <f>E1897/N1897</f>
        <v>79.099999999999994</v>
      </c>
      <c r="S1897" t="str">
        <f>LEFT(P1897,FIND("/",P1897)-1)</f>
        <v>theater</v>
      </c>
      <c r="T1897" t="str">
        <f>RIGHT(P1897,LEN(P1897)-FIND("/",P1897))</f>
        <v>plays</v>
      </c>
    </row>
    <row r="1898" spans="1:20" ht="44.25" hidden="1" x14ac:dyDescent="0.7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 s="9">
        <f>(((I1898/60)/60)/24)+DATE(1970,1,1)</f>
        <v>42303.009224537032</v>
      </c>
      <c r="K1898">
        <v>1442794397</v>
      </c>
      <c r="L1898" s="9">
        <f>(((K1898/60)/60)/24)+DATE(1970,1,1)</f>
        <v>42268.009224537032</v>
      </c>
      <c r="M1898" t="b">
        <v>0</v>
      </c>
      <c r="N1898">
        <v>35</v>
      </c>
      <c r="O1898" t="b">
        <v>1</v>
      </c>
      <c r="P1898" t="s">
        <v>8271</v>
      </c>
      <c r="Q1898">
        <f>D1898/E1898*100</f>
        <v>94.994775287359204</v>
      </c>
      <c r="R1898">
        <f>E1898/N1898</f>
        <v>114.29199999999999</v>
      </c>
      <c r="S1898" t="str">
        <f>LEFT(P1898,FIND("/",P1898)-1)</f>
        <v>theater</v>
      </c>
      <c r="T1898" t="str">
        <f>RIGHT(P1898,LEN(P1898)-FIND("/",P1898))</f>
        <v>plays</v>
      </c>
    </row>
    <row r="1899" spans="1:20" ht="44.25" hidden="1" x14ac:dyDescent="0.7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 s="9">
        <f>(((I1899/60)/60)/24)+DATE(1970,1,1)</f>
        <v>41868.21597222222</v>
      </c>
      <c r="K1899">
        <v>1406580436</v>
      </c>
      <c r="L1899" s="9">
        <f>(((K1899/60)/60)/24)+DATE(1970,1,1)</f>
        <v>41848.866157407407</v>
      </c>
      <c r="M1899" t="b">
        <v>0</v>
      </c>
      <c r="N1899">
        <v>29</v>
      </c>
      <c r="O1899" t="b">
        <v>1</v>
      </c>
      <c r="P1899" t="s">
        <v>8271</v>
      </c>
      <c r="Q1899">
        <f>D1899/E1899*100</f>
        <v>100</v>
      </c>
      <c r="R1899">
        <f>E1899/N1899</f>
        <v>51.724137931034484</v>
      </c>
      <c r="S1899" t="str">
        <f>LEFT(P1899,FIND("/",P1899)-1)</f>
        <v>theater</v>
      </c>
      <c r="T1899" t="str">
        <f>RIGHT(P1899,LEN(P1899)-FIND("/",P1899))</f>
        <v>plays</v>
      </c>
    </row>
    <row r="1900" spans="1:20" ht="44.25" hidden="1" x14ac:dyDescent="0.7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 s="9">
        <f>(((I1900/60)/60)/24)+DATE(1970,1,1)</f>
        <v>42700.25</v>
      </c>
      <c r="K1900">
        <v>1479186575</v>
      </c>
      <c r="L1900" s="9">
        <f>(((K1900/60)/60)/24)+DATE(1970,1,1)</f>
        <v>42689.214988425927</v>
      </c>
      <c r="M1900" t="b">
        <v>0</v>
      </c>
      <c r="N1900">
        <v>13</v>
      </c>
      <c r="O1900" t="b">
        <v>1</v>
      </c>
      <c r="P1900" t="s">
        <v>8271</v>
      </c>
      <c r="Q1900">
        <f>D1900/E1900*100</f>
        <v>100</v>
      </c>
      <c r="R1900">
        <f>E1900/N1900</f>
        <v>30.76923076923077</v>
      </c>
      <c r="S1900" t="str">
        <f>LEFT(P1900,FIND("/",P1900)-1)</f>
        <v>theater</v>
      </c>
      <c r="T1900" t="str">
        <f>RIGHT(P1900,LEN(P1900)-FIND("/",P1900))</f>
        <v>plays</v>
      </c>
    </row>
    <row r="1901" spans="1:20" ht="44.25" hidden="1" x14ac:dyDescent="0.7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 s="9">
        <f>(((I1901/60)/60)/24)+DATE(1970,1,1)</f>
        <v>41944.720833333333</v>
      </c>
      <c r="K1901">
        <v>1412360309</v>
      </c>
      <c r="L1901" s="9">
        <f>(((K1901/60)/60)/24)+DATE(1970,1,1)</f>
        <v>41915.762835648151</v>
      </c>
      <c r="M1901" t="b">
        <v>0</v>
      </c>
      <c r="N1901">
        <v>72</v>
      </c>
      <c r="O1901" t="b">
        <v>1</v>
      </c>
      <c r="P1901" t="s">
        <v>8271</v>
      </c>
      <c r="Q1901">
        <f>D1901/E1901*100</f>
        <v>93.580385551188471</v>
      </c>
      <c r="R1901">
        <f>E1901/N1901</f>
        <v>74.208333333333329</v>
      </c>
      <c r="S1901" t="str">
        <f>LEFT(P1901,FIND("/",P1901)-1)</f>
        <v>theater</v>
      </c>
      <c r="T1901" t="str">
        <f>RIGHT(P1901,LEN(P1901)-FIND("/",P1901))</f>
        <v>plays</v>
      </c>
    </row>
    <row r="1902" spans="1:20" ht="59" hidden="1" x14ac:dyDescent="0.7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 s="9">
        <f>(((I1902/60)/60)/24)+DATE(1970,1,1)</f>
        <v>42624.846828703703</v>
      </c>
      <c r="K1902">
        <v>1470169166</v>
      </c>
      <c r="L1902" s="9">
        <f>(((K1902/60)/60)/24)+DATE(1970,1,1)</f>
        <v>42584.846828703703</v>
      </c>
      <c r="M1902" t="b">
        <v>0</v>
      </c>
      <c r="N1902">
        <v>78</v>
      </c>
      <c r="O1902" t="b">
        <v>1</v>
      </c>
      <c r="P1902" t="s">
        <v>8271</v>
      </c>
      <c r="Q1902">
        <f>D1902/E1902*100</f>
        <v>80.385852090032145</v>
      </c>
      <c r="R1902">
        <f>E1902/N1902</f>
        <v>47.846153846153847</v>
      </c>
      <c r="S1902" t="str">
        <f>LEFT(P1902,FIND("/",P1902)-1)</f>
        <v>theater</v>
      </c>
      <c r="T1902" t="str">
        <f>RIGHT(P1902,LEN(P1902)-FIND("/",P1902))</f>
        <v>plays</v>
      </c>
    </row>
    <row r="1903" spans="1:20" ht="59" hidden="1" x14ac:dyDescent="0.7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 s="9">
        <f>(((I1903/60)/60)/24)+DATE(1970,1,1)</f>
        <v>42523.916666666672</v>
      </c>
      <c r="K1903">
        <v>1463852904</v>
      </c>
      <c r="L1903" s="9">
        <f>(((K1903/60)/60)/24)+DATE(1970,1,1)</f>
        <v>42511.741944444439</v>
      </c>
      <c r="M1903" t="b">
        <v>0</v>
      </c>
      <c r="N1903">
        <v>49</v>
      </c>
      <c r="O1903" t="b">
        <v>1</v>
      </c>
      <c r="P1903" t="s">
        <v>8271</v>
      </c>
      <c r="Q1903">
        <f>D1903/E1903*100</f>
        <v>91.992882562277572</v>
      </c>
      <c r="R1903">
        <f>E1903/N1903</f>
        <v>34.408163265306122</v>
      </c>
      <c r="S1903" t="str">
        <f>LEFT(P1903,FIND("/",P1903)-1)</f>
        <v>theater</v>
      </c>
      <c r="T1903" t="str">
        <f>RIGHT(P1903,LEN(P1903)-FIND("/",P1903))</f>
        <v>plays</v>
      </c>
    </row>
    <row r="1904" spans="1:20" ht="59" hidden="1" x14ac:dyDescent="0.7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 s="9">
        <f>(((I1904/60)/60)/24)+DATE(1970,1,1)</f>
        <v>42518.905555555553</v>
      </c>
      <c r="K1904">
        <v>1459309704</v>
      </c>
      <c r="L1904" s="9">
        <f>(((K1904/60)/60)/24)+DATE(1970,1,1)</f>
        <v>42459.15861111111</v>
      </c>
      <c r="M1904" t="b">
        <v>0</v>
      </c>
      <c r="N1904">
        <v>42</v>
      </c>
      <c r="O1904" t="b">
        <v>1</v>
      </c>
      <c r="P1904" t="s">
        <v>8271</v>
      </c>
      <c r="Q1904">
        <f>D1904/E1904*100</f>
        <v>97.633136094674555</v>
      </c>
      <c r="R1904">
        <f>E1904/N1904</f>
        <v>40.238095238095241</v>
      </c>
      <c r="S1904" t="str">
        <f>LEFT(P1904,FIND("/",P1904)-1)</f>
        <v>theater</v>
      </c>
      <c r="T1904" t="str">
        <f>RIGHT(P1904,LEN(P1904)-FIND("/",P1904))</f>
        <v>plays</v>
      </c>
    </row>
    <row r="1905" spans="1:20" ht="44.25" hidden="1" x14ac:dyDescent="0.7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 s="9">
        <f>(((I1905/60)/60)/24)+DATE(1970,1,1)</f>
        <v>42186.290972222225</v>
      </c>
      <c r="K1905">
        <v>1431046325</v>
      </c>
      <c r="L1905" s="9">
        <f>(((K1905/60)/60)/24)+DATE(1970,1,1)</f>
        <v>42132.036168981482</v>
      </c>
      <c r="M1905" t="b">
        <v>0</v>
      </c>
      <c r="N1905">
        <v>35</v>
      </c>
      <c r="O1905" t="b">
        <v>1</v>
      </c>
      <c r="P1905" t="s">
        <v>8271</v>
      </c>
      <c r="Q1905">
        <f>D1905/E1905*100</f>
        <v>94.786729857819907</v>
      </c>
      <c r="R1905">
        <f>E1905/N1905</f>
        <v>60.285714285714285</v>
      </c>
      <c r="S1905" t="str">
        <f>LEFT(P1905,FIND("/",P1905)-1)</f>
        <v>theater</v>
      </c>
      <c r="T1905" t="str">
        <f>RIGHT(P1905,LEN(P1905)-FIND("/",P1905))</f>
        <v>plays</v>
      </c>
    </row>
    <row r="1906" spans="1:20" ht="59" hidden="1" x14ac:dyDescent="0.7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 s="9">
        <f>(((I1906/60)/60)/24)+DATE(1970,1,1)</f>
        <v>42436.207638888889</v>
      </c>
      <c r="K1906">
        <v>1455919438</v>
      </c>
      <c r="L1906" s="9">
        <f>(((K1906/60)/60)/24)+DATE(1970,1,1)</f>
        <v>42419.91942129629</v>
      </c>
      <c r="M1906" t="b">
        <v>0</v>
      </c>
      <c r="N1906">
        <v>42</v>
      </c>
      <c r="O1906" t="b">
        <v>1</v>
      </c>
      <c r="P1906" t="s">
        <v>8271</v>
      </c>
      <c r="Q1906">
        <f>D1906/E1906*100</f>
        <v>94.073377234242699</v>
      </c>
      <c r="R1906">
        <f>E1906/N1906</f>
        <v>25.30952380952381</v>
      </c>
      <c r="S1906" t="str">
        <f>LEFT(P1906,FIND("/",P1906)-1)</f>
        <v>theater</v>
      </c>
      <c r="T1906" t="str">
        <f>RIGHT(P1906,LEN(P1906)-FIND("/",P1906))</f>
        <v>plays</v>
      </c>
    </row>
    <row r="1907" spans="1:20" ht="44.25" hidden="1" x14ac:dyDescent="0.7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 s="9">
        <f>(((I1907/60)/60)/24)+DATE(1970,1,1)</f>
        <v>42258.763831018514</v>
      </c>
      <c r="K1907">
        <v>1439835595</v>
      </c>
      <c r="L1907" s="9">
        <f>(((K1907/60)/60)/24)+DATE(1970,1,1)</f>
        <v>42233.763831018514</v>
      </c>
      <c r="M1907" t="b">
        <v>0</v>
      </c>
      <c r="N1907">
        <v>42</v>
      </c>
      <c r="O1907" t="b">
        <v>1</v>
      </c>
      <c r="P1907" t="s">
        <v>8271</v>
      </c>
      <c r="Q1907">
        <f>D1907/E1907*100</f>
        <v>99.337748344370851</v>
      </c>
      <c r="R1907">
        <f>E1907/N1907</f>
        <v>35.952380952380949</v>
      </c>
      <c r="S1907" t="str">
        <f>LEFT(P1907,FIND("/",P1907)-1)</f>
        <v>theater</v>
      </c>
      <c r="T1907" t="str">
        <f>RIGHT(P1907,LEN(P1907)-FIND("/",P1907))</f>
        <v>plays</v>
      </c>
    </row>
    <row r="1908" spans="1:20" ht="44.25" hidden="1" x14ac:dyDescent="0.7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 s="9">
        <f>(((I1908/60)/60)/24)+DATE(1970,1,1)</f>
        <v>42445.165972222225</v>
      </c>
      <c r="K1908">
        <v>1456862924</v>
      </c>
      <c r="L1908" s="9">
        <f>(((K1908/60)/60)/24)+DATE(1970,1,1)</f>
        <v>42430.839398148149</v>
      </c>
      <c r="M1908" t="b">
        <v>0</v>
      </c>
      <c r="N1908">
        <v>31</v>
      </c>
      <c r="O1908" t="b">
        <v>1</v>
      </c>
      <c r="P1908" t="s">
        <v>8271</v>
      </c>
      <c r="Q1908">
        <f>D1908/E1908*100</f>
        <v>94.876660341555976</v>
      </c>
      <c r="R1908">
        <f>E1908/N1908</f>
        <v>136</v>
      </c>
      <c r="S1908" t="str">
        <f>LEFT(P1908,FIND("/",P1908)-1)</f>
        <v>theater</v>
      </c>
      <c r="T1908" t="str">
        <f>RIGHT(P1908,LEN(P1908)-FIND("/",P1908))</f>
        <v>plays</v>
      </c>
    </row>
    <row r="1909" spans="1:20" ht="44.25" hidden="1" x14ac:dyDescent="0.7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 s="9">
        <f>(((I1909/60)/60)/24)+DATE(1970,1,1)</f>
        <v>42575.478333333333</v>
      </c>
      <c r="K1909">
        <v>1466767728</v>
      </c>
      <c r="L1909" s="9">
        <f>(((K1909/60)/60)/24)+DATE(1970,1,1)</f>
        <v>42545.478333333333</v>
      </c>
      <c r="M1909" t="b">
        <v>0</v>
      </c>
      <c r="N1909">
        <v>38</v>
      </c>
      <c r="O1909" t="b">
        <v>1</v>
      </c>
      <c r="P1909" t="s">
        <v>8271</v>
      </c>
      <c r="Q1909">
        <f>D1909/E1909*100</f>
        <v>92.971364819635554</v>
      </c>
      <c r="R1909">
        <f>E1909/N1909</f>
        <v>70.763157894736835</v>
      </c>
      <c r="S1909" t="str">
        <f>LEFT(P1909,FIND("/",P1909)-1)</f>
        <v>theater</v>
      </c>
      <c r="T1909" t="str">
        <f>RIGHT(P1909,LEN(P1909)-FIND("/",P1909))</f>
        <v>plays</v>
      </c>
    </row>
    <row r="1910" spans="1:20" ht="44.25" hidden="1" x14ac:dyDescent="0.7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 s="9">
        <f>(((I1910/60)/60)/24)+DATE(1970,1,1)</f>
        <v>42327.790405092594</v>
      </c>
      <c r="K1910">
        <v>1445363891</v>
      </c>
      <c r="L1910" s="9">
        <f>(((K1910/60)/60)/24)+DATE(1970,1,1)</f>
        <v>42297.748738425929</v>
      </c>
      <c r="M1910" t="b">
        <v>0</v>
      </c>
      <c r="N1910">
        <v>8</v>
      </c>
      <c r="O1910" t="b">
        <v>1</v>
      </c>
      <c r="P1910" t="s">
        <v>8271</v>
      </c>
      <c r="Q1910">
        <f>D1910/E1910*100</f>
        <v>100</v>
      </c>
      <c r="R1910">
        <f>E1910/N1910</f>
        <v>125</v>
      </c>
      <c r="S1910" t="str">
        <f>LEFT(P1910,FIND("/",P1910)-1)</f>
        <v>theater</v>
      </c>
      <c r="T1910" t="str">
        <f>RIGHT(P1910,LEN(P1910)-FIND("/",P1910))</f>
        <v>plays</v>
      </c>
    </row>
    <row r="1911" spans="1:20" ht="88.5" hidden="1" x14ac:dyDescent="0.7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 s="9">
        <f>(((I1911/60)/60)/24)+DATE(1970,1,1)</f>
        <v>41772.166666666664</v>
      </c>
      <c r="K1911">
        <v>1398983245</v>
      </c>
      <c r="L1911" s="9">
        <f>(((K1911/60)/60)/24)+DATE(1970,1,1)</f>
        <v>41760.935706018521</v>
      </c>
      <c r="M1911" t="b">
        <v>0</v>
      </c>
      <c r="N1911">
        <v>39</v>
      </c>
      <c r="O1911" t="b">
        <v>1</v>
      </c>
      <c r="P1911" t="s">
        <v>8271</v>
      </c>
      <c r="Q1911">
        <f>D1911/E1911*100</f>
        <v>96.376252891287578</v>
      </c>
      <c r="R1911">
        <f>E1911/N1911</f>
        <v>66.512820512820511</v>
      </c>
      <c r="S1911" t="str">
        <f>LEFT(P1911,FIND("/",P1911)-1)</f>
        <v>theater</v>
      </c>
      <c r="T1911" t="str">
        <f>RIGHT(P1911,LEN(P1911)-FIND("/",P1911))</f>
        <v>plays</v>
      </c>
    </row>
    <row r="1912" spans="1:20" ht="44.25" hidden="1" x14ac:dyDescent="0.7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 s="9">
        <f>(((I1912/60)/60)/24)+DATE(1970,1,1)</f>
        <v>41874.734259259261</v>
      </c>
      <c r="K1912">
        <v>1404927440</v>
      </c>
      <c r="L1912" s="9">
        <f>(((K1912/60)/60)/24)+DATE(1970,1,1)</f>
        <v>41829.734259259261</v>
      </c>
      <c r="M1912" t="b">
        <v>0</v>
      </c>
      <c r="N1912">
        <v>29</v>
      </c>
      <c r="O1912" t="b">
        <v>1</v>
      </c>
      <c r="P1912" t="s">
        <v>8271</v>
      </c>
      <c r="Q1912">
        <f>D1912/E1912*100</f>
        <v>98.522167487684726</v>
      </c>
      <c r="R1912">
        <f>E1912/N1912</f>
        <v>105</v>
      </c>
      <c r="S1912" t="str">
        <f>LEFT(P1912,FIND("/",P1912)-1)</f>
        <v>theater</v>
      </c>
      <c r="T1912" t="str">
        <f>RIGHT(P1912,LEN(P1912)-FIND("/",P1912))</f>
        <v>plays</v>
      </c>
    </row>
    <row r="1913" spans="1:20" ht="44.25" hidden="1" x14ac:dyDescent="0.7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 s="9">
        <f>(((I1913/60)/60)/24)+DATE(1970,1,1)</f>
        <v>42521.92288194444</v>
      </c>
      <c r="K1913">
        <v>1462140537</v>
      </c>
      <c r="L1913" s="9">
        <f>(((K1913/60)/60)/24)+DATE(1970,1,1)</f>
        <v>42491.92288194444</v>
      </c>
      <c r="M1913" t="b">
        <v>0</v>
      </c>
      <c r="N1913">
        <v>72</v>
      </c>
      <c r="O1913" t="b">
        <v>1</v>
      </c>
      <c r="P1913" t="s">
        <v>8271</v>
      </c>
      <c r="Q1913">
        <f>D1913/E1913*100</f>
        <v>95.785440613026822</v>
      </c>
      <c r="R1913">
        <f>E1913/N1913</f>
        <v>145</v>
      </c>
      <c r="S1913" t="str">
        <f>LEFT(P1913,FIND("/",P1913)-1)</f>
        <v>theater</v>
      </c>
      <c r="T1913" t="str">
        <f>RIGHT(P1913,LEN(P1913)-FIND("/",P1913))</f>
        <v>plays</v>
      </c>
    </row>
    <row r="1914" spans="1:20" ht="44.25" hidden="1" x14ac:dyDescent="0.7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 s="9">
        <f>(((I1914/60)/60)/24)+DATE(1970,1,1)</f>
        <v>42500.875</v>
      </c>
      <c r="K1914">
        <v>1460914253</v>
      </c>
      <c r="L1914" s="9">
        <f>(((K1914/60)/60)/24)+DATE(1970,1,1)</f>
        <v>42477.729780092588</v>
      </c>
      <c r="M1914" t="b">
        <v>0</v>
      </c>
      <c r="N1914">
        <v>15</v>
      </c>
      <c r="O1914" t="b">
        <v>1</v>
      </c>
      <c r="P1914" t="s">
        <v>8271</v>
      </c>
      <c r="Q1914">
        <f>D1914/E1914*100</f>
        <v>55.555555555555557</v>
      </c>
      <c r="R1914">
        <f>E1914/N1914</f>
        <v>12</v>
      </c>
      <c r="S1914" t="str">
        <f>LEFT(P1914,FIND("/",P1914)-1)</f>
        <v>theater</v>
      </c>
      <c r="T1914" t="str">
        <f>RIGHT(P1914,LEN(P1914)-FIND("/",P1914))</f>
        <v>plays</v>
      </c>
    </row>
    <row r="1915" spans="1:20" ht="44.25" hidden="1" x14ac:dyDescent="0.7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 s="9">
        <f>(((I1915/60)/60)/24)+DATE(1970,1,1)</f>
        <v>41964.204861111109</v>
      </c>
      <c r="K1915">
        <v>1415392666</v>
      </c>
      <c r="L1915" s="9">
        <f>(((K1915/60)/60)/24)+DATE(1970,1,1)</f>
        <v>41950.859560185185</v>
      </c>
      <c r="M1915" t="b">
        <v>0</v>
      </c>
      <c r="N1915">
        <v>33</v>
      </c>
      <c r="O1915" t="b">
        <v>1</v>
      </c>
      <c r="P1915" t="s">
        <v>8271</v>
      </c>
      <c r="Q1915">
        <f>D1915/E1915*100</f>
        <v>94.043887147335425</v>
      </c>
      <c r="R1915">
        <f>E1915/N1915</f>
        <v>96.666666666666671</v>
      </c>
      <c r="S1915" t="str">
        <f>LEFT(P1915,FIND("/",P1915)-1)</f>
        <v>theater</v>
      </c>
      <c r="T1915" t="str">
        <f>RIGHT(P1915,LEN(P1915)-FIND("/",P1915))</f>
        <v>plays</v>
      </c>
    </row>
    <row r="1916" spans="1:20" ht="59" hidden="1" x14ac:dyDescent="0.7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 s="9">
        <f>(((I1916/60)/60)/24)+DATE(1970,1,1)</f>
        <v>41822.62090277778</v>
      </c>
      <c r="K1916">
        <v>1402584846</v>
      </c>
      <c r="L1916" s="9">
        <f>(((K1916/60)/60)/24)+DATE(1970,1,1)</f>
        <v>41802.62090277778</v>
      </c>
      <c r="M1916" t="b">
        <v>0</v>
      </c>
      <c r="N1916">
        <v>15</v>
      </c>
      <c r="O1916" t="b">
        <v>1</v>
      </c>
      <c r="P1916" t="s">
        <v>8271</v>
      </c>
      <c r="Q1916">
        <f>D1916/E1916*100</f>
        <v>99.447513812154696</v>
      </c>
      <c r="R1916">
        <f>E1916/N1916</f>
        <v>60.333333333333336</v>
      </c>
      <c r="S1916" t="str">
        <f>LEFT(P1916,FIND("/",P1916)-1)</f>
        <v>theater</v>
      </c>
      <c r="T1916" t="str">
        <f>RIGHT(P1916,LEN(P1916)-FIND("/",P1916))</f>
        <v>plays</v>
      </c>
    </row>
    <row r="1917" spans="1:20" ht="44.25" hidden="1" x14ac:dyDescent="0.7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 s="9">
        <f>(((I1917/60)/60)/24)+DATE(1970,1,1)</f>
        <v>41950.770833333336</v>
      </c>
      <c r="K1917">
        <v>1413406695</v>
      </c>
      <c r="L1917" s="9">
        <f>(((K1917/60)/60)/24)+DATE(1970,1,1)</f>
        <v>41927.873784722222</v>
      </c>
      <c r="M1917" t="b">
        <v>0</v>
      </c>
      <c r="N1917">
        <v>19</v>
      </c>
      <c r="O1917" t="b">
        <v>1</v>
      </c>
      <c r="P1917" t="s">
        <v>8271</v>
      </c>
      <c r="Q1917">
        <f>D1917/E1917*100</f>
        <v>98.814229249011859</v>
      </c>
      <c r="R1917">
        <f>E1917/N1917</f>
        <v>79.89473684210526</v>
      </c>
      <c r="S1917" t="str">
        <f>LEFT(P1917,FIND("/",P1917)-1)</f>
        <v>theater</v>
      </c>
      <c r="T1917" t="str">
        <f>RIGHT(P1917,LEN(P1917)-FIND("/",P1917))</f>
        <v>plays</v>
      </c>
    </row>
    <row r="1918" spans="1:20" ht="44.25" hidden="1" x14ac:dyDescent="0.7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 s="9">
        <f>(((I1918/60)/60)/24)+DATE(1970,1,1)</f>
        <v>42117.49527777778</v>
      </c>
      <c r="K1918">
        <v>1424609592</v>
      </c>
      <c r="L1918" s="9">
        <f>(((K1918/60)/60)/24)+DATE(1970,1,1)</f>
        <v>42057.536944444444</v>
      </c>
      <c r="M1918" t="b">
        <v>0</v>
      </c>
      <c r="N1918">
        <v>17</v>
      </c>
      <c r="O1918" t="b">
        <v>1</v>
      </c>
      <c r="P1918" t="s">
        <v>8271</v>
      </c>
      <c r="Q1918">
        <f>D1918/E1918*100</f>
        <v>100</v>
      </c>
      <c r="R1918">
        <f>E1918/N1918</f>
        <v>58.823529411764703</v>
      </c>
      <c r="S1918" t="str">
        <f>LEFT(P1918,FIND("/",P1918)-1)</f>
        <v>theater</v>
      </c>
      <c r="T1918" t="str">
        <f>RIGHT(P1918,LEN(P1918)-FIND("/",P1918))</f>
        <v>plays</v>
      </c>
    </row>
    <row r="1919" spans="1:20" ht="44.25" hidden="1" x14ac:dyDescent="0.7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 s="9">
        <f>(((I1919/60)/60)/24)+DATE(1970,1,1)</f>
        <v>41794.207638888889</v>
      </c>
      <c r="K1919">
        <v>1400725112</v>
      </c>
      <c r="L1919" s="9">
        <f>(((K1919/60)/60)/24)+DATE(1970,1,1)</f>
        <v>41781.096203703702</v>
      </c>
      <c r="M1919" t="b">
        <v>0</v>
      </c>
      <c r="N1919">
        <v>44</v>
      </c>
      <c r="O1919" t="b">
        <v>1</v>
      </c>
      <c r="P1919" t="s">
        <v>8271</v>
      </c>
      <c r="Q1919">
        <f>D1919/E1919*100</f>
        <v>84.464555052790345</v>
      </c>
      <c r="R1919">
        <f>E1919/N1919</f>
        <v>75.340909090909093</v>
      </c>
      <c r="S1919" t="str">
        <f>LEFT(P1919,FIND("/",P1919)-1)</f>
        <v>theater</v>
      </c>
      <c r="T1919" t="str">
        <f>RIGHT(P1919,LEN(P1919)-FIND("/",P1919))</f>
        <v>plays</v>
      </c>
    </row>
    <row r="1920" spans="1:20" ht="44.25" hidden="1" x14ac:dyDescent="0.7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 s="9">
        <f>(((I1920/60)/60)/24)+DATE(1970,1,1)</f>
        <v>42037.207638888889</v>
      </c>
      <c r="K1920">
        <v>1421439552</v>
      </c>
      <c r="L1920" s="9">
        <f>(((K1920/60)/60)/24)+DATE(1970,1,1)</f>
        <v>42020.846666666665</v>
      </c>
      <c r="M1920" t="b">
        <v>0</v>
      </c>
      <c r="N1920">
        <v>10</v>
      </c>
      <c r="O1920" t="b">
        <v>1</v>
      </c>
      <c r="P1920" t="s">
        <v>8271</v>
      </c>
      <c r="Q1920">
        <f>D1920/E1920*100</f>
        <v>90.909090909090907</v>
      </c>
      <c r="R1920">
        <f>E1920/N1920</f>
        <v>55</v>
      </c>
      <c r="S1920" t="str">
        <f>LEFT(P1920,FIND("/",P1920)-1)</f>
        <v>theater</v>
      </c>
      <c r="T1920" t="str">
        <f>RIGHT(P1920,LEN(P1920)-FIND("/",P1920))</f>
        <v>plays</v>
      </c>
    </row>
    <row r="1921" spans="1:20" ht="44.25" hidden="1" x14ac:dyDescent="0.7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 s="9">
        <f>(((I1921/60)/60)/24)+DATE(1970,1,1)</f>
        <v>42155.772812499999</v>
      </c>
      <c r="K1921">
        <v>1430505171</v>
      </c>
      <c r="L1921" s="9">
        <f>(((K1921/60)/60)/24)+DATE(1970,1,1)</f>
        <v>42125.772812499999</v>
      </c>
      <c r="M1921" t="b">
        <v>0</v>
      </c>
      <c r="N1921">
        <v>46</v>
      </c>
      <c r="O1921" t="b">
        <v>1</v>
      </c>
      <c r="P1921" t="s">
        <v>8271</v>
      </c>
      <c r="Q1921">
        <f>D1921/E1921*100</f>
        <v>97.402597402597408</v>
      </c>
      <c r="R1921">
        <f>E1921/N1921</f>
        <v>66.956521739130437</v>
      </c>
      <c r="S1921" t="str">
        <f>LEFT(P1921,FIND("/",P1921)-1)</f>
        <v>theater</v>
      </c>
      <c r="T1921" t="str">
        <f>RIGHT(P1921,LEN(P1921)-FIND("/",P1921))</f>
        <v>plays</v>
      </c>
    </row>
    <row r="1922" spans="1:20" ht="44.25" hidden="1" x14ac:dyDescent="0.7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 s="9">
        <f>(((I1922/60)/60)/24)+DATE(1970,1,1)</f>
        <v>41890.125</v>
      </c>
      <c r="K1922">
        <v>1407197670</v>
      </c>
      <c r="L1922" s="9">
        <f>(((K1922/60)/60)/24)+DATE(1970,1,1)</f>
        <v>41856.010069444441</v>
      </c>
      <c r="M1922" t="b">
        <v>0</v>
      </c>
      <c r="N1922">
        <v>11</v>
      </c>
      <c r="O1922" t="b">
        <v>1</v>
      </c>
      <c r="P1922" t="s">
        <v>8271</v>
      </c>
      <c r="Q1922">
        <f>D1922/E1922*100</f>
        <v>100</v>
      </c>
      <c r="R1922">
        <f>E1922/N1922</f>
        <v>227.27272727272728</v>
      </c>
      <c r="S1922" t="str">
        <f>LEFT(P1922,FIND("/",P1922)-1)</f>
        <v>theater</v>
      </c>
      <c r="T1922" t="str">
        <f>RIGHT(P1922,LEN(P1922)-FIND("/",P1922))</f>
        <v>plays</v>
      </c>
    </row>
    <row r="1923" spans="1:20" ht="44.25" hidden="1" x14ac:dyDescent="0.7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 s="9">
        <f>(((I1923/60)/60)/24)+DATE(1970,1,1)</f>
        <v>41824.458333333336</v>
      </c>
      <c r="K1923">
        <v>1401910634</v>
      </c>
      <c r="L1923" s="9">
        <f>(((K1923/60)/60)/24)+DATE(1970,1,1)</f>
        <v>41794.817523148151</v>
      </c>
      <c r="M1923" t="b">
        <v>0</v>
      </c>
      <c r="N1923">
        <v>13</v>
      </c>
      <c r="O1923" t="b">
        <v>1</v>
      </c>
      <c r="P1923" t="s">
        <v>8271</v>
      </c>
      <c r="Q1923">
        <f>D1923/E1923*100</f>
        <v>100</v>
      </c>
      <c r="R1923">
        <f>E1923/N1923</f>
        <v>307.69230769230768</v>
      </c>
      <c r="S1923" t="str">
        <f>LEFT(P1923,FIND("/",P1923)-1)</f>
        <v>theater</v>
      </c>
      <c r="T1923" t="str">
        <f>RIGHT(P1923,LEN(P1923)-FIND("/",P1923))</f>
        <v>plays</v>
      </c>
    </row>
    <row r="1924" spans="1:20" ht="44.25" hidden="1" x14ac:dyDescent="0.7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 s="9">
        <f>(((I1924/60)/60)/24)+DATE(1970,1,1)</f>
        <v>41914.597916666666</v>
      </c>
      <c r="K1924">
        <v>1410461299</v>
      </c>
      <c r="L1924" s="9">
        <f>(((K1924/60)/60)/24)+DATE(1970,1,1)</f>
        <v>41893.783553240741</v>
      </c>
      <c r="M1924" t="b">
        <v>0</v>
      </c>
      <c r="N1924">
        <v>33</v>
      </c>
      <c r="O1924" t="b">
        <v>1</v>
      </c>
      <c r="P1924" t="s">
        <v>8271</v>
      </c>
      <c r="Q1924">
        <f>D1924/E1924*100</f>
        <v>90.871090271341075</v>
      </c>
      <c r="R1924">
        <f>E1924/N1924</f>
        <v>50.020909090909093</v>
      </c>
      <c r="S1924" t="str">
        <f>LEFT(P1924,FIND("/",P1924)-1)</f>
        <v>theater</v>
      </c>
      <c r="T1924" t="str">
        <f>RIGHT(P1924,LEN(P1924)-FIND("/",P1924))</f>
        <v>plays</v>
      </c>
    </row>
    <row r="1925" spans="1:20" ht="44.25" hidden="1" x14ac:dyDescent="0.7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 s="9">
        <f>(((I1925/60)/60)/24)+DATE(1970,1,1)</f>
        <v>42067.598958333328</v>
      </c>
      <c r="K1925">
        <v>1422886950</v>
      </c>
      <c r="L1925" s="9">
        <f>(((K1925/60)/60)/24)+DATE(1970,1,1)</f>
        <v>42037.598958333328</v>
      </c>
      <c r="M1925" t="b">
        <v>0</v>
      </c>
      <c r="N1925">
        <v>28</v>
      </c>
      <c r="O1925" t="b">
        <v>1</v>
      </c>
      <c r="P1925" t="s">
        <v>8271</v>
      </c>
      <c r="Q1925">
        <f>D1925/E1925*100</f>
        <v>98.667982239763191</v>
      </c>
      <c r="R1925">
        <f>E1925/N1925</f>
        <v>72.392857142857139</v>
      </c>
      <c r="S1925" t="str">
        <f>LEFT(P1925,FIND("/",P1925)-1)</f>
        <v>theater</v>
      </c>
      <c r="T1925" t="str">
        <f>RIGHT(P1925,LEN(P1925)-FIND("/",P1925))</f>
        <v>plays</v>
      </c>
    </row>
    <row r="1926" spans="1:20" ht="44.25" hidden="1" x14ac:dyDescent="0.7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 s="9">
        <f>(((I1926/60)/60)/24)+DATE(1970,1,1)</f>
        <v>42253.57430555555</v>
      </c>
      <c r="K1926">
        <v>1439322412</v>
      </c>
      <c r="L1926" s="9">
        <f>(((K1926/60)/60)/24)+DATE(1970,1,1)</f>
        <v>42227.824212962965</v>
      </c>
      <c r="M1926" t="b">
        <v>0</v>
      </c>
      <c r="N1926">
        <v>21</v>
      </c>
      <c r="O1926" t="b">
        <v>1</v>
      </c>
      <c r="P1926" t="s">
        <v>8271</v>
      </c>
      <c r="Q1926">
        <f>D1926/E1926*100</f>
        <v>99.255583126550874</v>
      </c>
      <c r="R1926">
        <f>E1926/N1926</f>
        <v>95.952380952380949</v>
      </c>
      <c r="S1926" t="str">
        <f>LEFT(P1926,FIND("/",P1926)-1)</f>
        <v>theater</v>
      </c>
      <c r="T1926" t="str">
        <f>RIGHT(P1926,LEN(P1926)-FIND("/",P1926))</f>
        <v>plays</v>
      </c>
    </row>
    <row r="1927" spans="1:20" ht="59" hidden="1" x14ac:dyDescent="0.7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 s="9">
        <f>(((I1927/60)/60)/24)+DATE(1970,1,1)</f>
        <v>41911.361342592594</v>
      </c>
      <c r="K1927">
        <v>1409388020</v>
      </c>
      <c r="L1927" s="9">
        <f>(((K1927/60)/60)/24)+DATE(1970,1,1)</f>
        <v>41881.361342592594</v>
      </c>
      <c r="M1927" t="b">
        <v>0</v>
      </c>
      <c r="N1927">
        <v>13</v>
      </c>
      <c r="O1927" t="b">
        <v>1</v>
      </c>
      <c r="P1927" t="s">
        <v>8271</v>
      </c>
      <c r="Q1927">
        <f>D1927/E1927*100</f>
        <v>59.021922428330519</v>
      </c>
      <c r="R1927">
        <f>E1927/N1927</f>
        <v>45.615384615384613</v>
      </c>
      <c r="S1927" t="str">
        <f>LEFT(P1927,FIND("/",P1927)-1)</f>
        <v>theater</v>
      </c>
      <c r="T1927" t="str">
        <f>RIGHT(P1927,LEN(P1927)-FIND("/",P1927))</f>
        <v>plays</v>
      </c>
    </row>
    <row r="1928" spans="1:20" ht="44.25" hidden="1" x14ac:dyDescent="0.7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 s="9">
        <f>(((I1928/60)/60)/24)+DATE(1970,1,1)</f>
        <v>42262.420833333337</v>
      </c>
      <c r="K1928">
        <v>1439924246</v>
      </c>
      <c r="L1928" s="9">
        <f>(((K1928/60)/60)/24)+DATE(1970,1,1)</f>
        <v>42234.789884259255</v>
      </c>
      <c r="M1928" t="b">
        <v>0</v>
      </c>
      <c r="N1928">
        <v>34</v>
      </c>
      <c r="O1928" t="b">
        <v>1</v>
      </c>
      <c r="P1928" t="s">
        <v>8271</v>
      </c>
      <c r="Q1928">
        <f>D1928/E1928*100</f>
        <v>100</v>
      </c>
      <c r="R1928">
        <f>E1928/N1928</f>
        <v>41.029411764705884</v>
      </c>
      <c r="S1928" t="str">
        <f>LEFT(P1928,FIND("/",P1928)-1)</f>
        <v>theater</v>
      </c>
      <c r="T1928" t="str">
        <f>RIGHT(P1928,LEN(P1928)-FIND("/",P1928))</f>
        <v>plays</v>
      </c>
    </row>
    <row r="1929" spans="1:20" ht="44.25" hidden="1" x14ac:dyDescent="0.7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 s="9">
        <f>(((I1929/60)/60)/24)+DATE(1970,1,1)</f>
        <v>42638.958333333328</v>
      </c>
      <c r="K1929">
        <v>1469871148</v>
      </c>
      <c r="L1929" s="9">
        <f>(((K1929/60)/60)/24)+DATE(1970,1,1)</f>
        <v>42581.397546296299</v>
      </c>
      <c r="M1929" t="b">
        <v>0</v>
      </c>
      <c r="N1929">
        <v>80</v>
      </c>
      <c r="O1929" t="b">
        <v>1</v>
      </c>
      <c r="P1929" t="s">
        <v>8271</v>
      </c>
      <c r="Q1929">
        <f>D1929/E1929*100</f>
        <v>87.989441267047951</v>
      </c>
      <c r="R1929">
        <f>E1929/N1929</f>
        <v>56.825000000000003</v>
      </c>
      <c r="S1929" t="str">
        <f>LEFT(P1929,FIND("/",P1929)-1)</f>
        <v>theater</v>
      </c>
      <c r="T1929" t="str">
        <f>RIGHT(P1929,LEN(P1929)-FIND("/",P1929))</f>
        <v>plays</v>
      </c>
    </row>
    <row r="1930" spans="1:20" ht="44.25" hidden="1" x14ac:dyDescent="0.7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 s="9">
        <f>(((I1930/60)/60)/24)+DATE(1970,1,1)</f>
        <v>41895.166666666664</v>
      </c>
      <c r="K1930">
        <v>1409336373</v>
      </c>
      <c r="L1930" s="9">
        <f>(((K1930/60)/60)/24)+DATE(1970,1,1)</f>
        <v>41880.76357638889</v>
      </c>
      <c r="M1930" t="b">
        <v>0</v>
      </c>
      <c r="N1930">
        <v>74</v>
      </c>
      <c r="O1930" t="b">
        <v>1</v>
      </c>
      <c r="P1930" t="s">
        <v>8271</v>
      </c>
      <c r="Q1930">
        <f>D1930/E1930*100</f>
        <v>98.463962189838512</v>
      </c>
      <c r="R1930">
        <f>E1930/N1930</f>
        <v>137.24324324324326</v>
      </c>
      <c r="S1930" t="str">
        <f>LEFT(P1930,FIND("/",P1930)-1)</f>
        <v>theater</v>
      </c>
      <c r="T1930" t="str">
        <f>RIGHT(P1930,LEN(P1930)-FIND("/",P1930))</f>
        <v>plays</v>
      </c>
    </row>
    <row r="1931" spans="1:20" ht="44.25" hidden="1" x14ac:dyDescent="0.7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 s="9">
        <f>(((I1931/60)/60)/24)+DATE(1970,1,1)</f>
        <v>42225.666666666672</v>
      </c>
      <c r="K1931">
        <v>1438188106</v>
      </c>
      <c r="L1931" s="9">
        <f>(((K1931/60)/60)/24)+DATE(1970,1,1)</f>
        <v>42214.6956712963</v>
      </c>
      <c r="M1931" t="b">
        <v>0</v>
      </c>
      <c r="N1931">
        <v>7</v>
      </c>
      <c r="O1931" t="b">
        <v>1</v>
      </c>
      <c r="P1931" t="s">
        <v>8271</v>
      </c>
      <c r="Q1931">
        <f>D1931/E1931*100</f>
        <v>94.339622641509436</v>
      </c>
      <c r="R1931">
        <f>E1931/N1931</f>
        <v>75.714285714285708</v>
      </c>
      <c r="S1931" t="str">
        <f>LEFT(P1931,FIND("/",P1931)-1)</f>
        <v>theater</v>
      </c>
      <c r="T1931" t="str">
        <f>RIGHT(P1931,LEN(P1931)-FIND("/",P1931))</f>
        <v>plays</v>
      </c>
    </row>
    <row r="1932" spans="1:20" ht="44.25" hidden="1" x14ac:dyDescent="0.7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 s="9">
        <f>(((I1932/60)/60)/24)+DATE(1970,1,1)</f>
        <v>42488.249305555553</v>
      </c>
      <c r="K1932">
        <v>1459411371</v>
      </c>
      <c r="L1932" s="9">
        <f>(((K1932/60)/60)/24)+DATE(1970,1,1)</f>
        <v>42460.335312499999</v>
      </c>
      <c r="M1932" t="b">
        <v>0</v>
      </c>
      <c r="N1932">
        <v>34</v>
      </c>
      <c r="O1932" t="b">
        <v>1</v>
      </c>
      <c r="P1932" t="s">
        <v>8271</v>
      </c>
      <c r="Q1932">
        <f>D1932/E1932*100</f>
        <v>98.039215686274503</v>
      </c>
      <c r="R1932">
        <f>E1932/N1932</f>
        <v>99</v>
      </c>
      <c r="S1932" t="str">
        <f>LEFT(P1932,FIND("/",P1932)-1)</f>
        <v>theater</v>
      </c>
      <c r="T1932" t="str">
        <f>RIGHT(P1932,LEN(P1932)-FIND("/",P1932))</f>
        <v>plays</v>
      </c>
    </row>
    <row r="1933" spans="1:20" ht="44.25" hidden="1" x14ac:dyDescent="0.7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 s="9">
        <f>(((I1933/60)/60)/24)+DATE(1970,1,1)</f>
        <v>42196.165972222225</v>
      </c>
      <c r="K1933">
        <v>1434069205</v>
      </c>
      <c r="L1933" s="9">
        <f>(((K1933/60)/60)/24)+DATE(1970,1,1)</f>
        <v>42167.023206018523</v>
      </c>
      <c r="M1933" t="b">
        <v>0</v>
      </c>
      <c r="N1933">
        <v>86</v>
      </c>
      <c r="O1933" t="b">
        <v>1</v>
      </c>
      <c r="P1933" t="s">
        <v>8271</v>
      </c>
      <c r="Q1933">
        <f>D1933/E1933*100</f>
        <v>85.531004989308627</v>
      </c>
      <c r="R1933">
        <f>E1933/N1933</f>
        <v>81.569767441860463</v>
      </c>
      <c r="S1933" t="str">
        <f>LEFT(P1933,FIND("/",P1933)-1)</f>
        <v>theater</v>
      </c>
      <c r="T1933" t="str">
        <f>RIGHT(P1933,LEN(P1933)-FIND("/",P1933))</f>
        <v>plays</v>
      </c>
    </row>
    <row r="1934" spans="1:20" ht="44.25" hidden="1" x14ac:dyDescent="0.7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 s="9">
        <f>(((I1934/60)/60)/24)+DATE(1970,1,1)</f>
        <v>42753.50136574074</v>
      </c>
      <c r="K1934">
        <v>1483012918</v>
      </c>
      <c r="L1934" s="9">
        <f>(((K1934/60)/60)/24)+DATE(1970,1,1)</f>
        <v>42733.50136574074</v>
      </c>
      <c r="M1934" t="b">
        <v>0</v>
      </c>
      <c r="N1934">
        <v>37</v>
      </c>
      <c r="O1934" t="b">
        <v>1</v>
      </c>
      <c r="P1934" t="s">
        <v>8271</v>
      </c>
      <c r="Q1934">
        <f>D1934/E1934*100</f>
        <v>98.861593768723793</v>
      </c>
      <c r="R1934">
        <f>E1934/N1934</f>
        <v>45.108108108108105</v>
      </c>
      <c r="S1934" t="str">
        <f>LEFT(P1934,FIND("/",P1934)-1)</f>
        <v>theater</v>
      </c>
      <c r="T1934" t="str">
        <f>RIGHT(P1934,LEN(P1934)-FIND("/",P1934))</f>
        <v>plays</v>
      </c>
    </row>
    <row r="1935" spans="1:20" ht="59" hidden="1" x14ac:dyDescent="0.7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 s="9">
        <f>(((I1935/60)/60)/24)+DATE(1970,1,1)</f>
        <v>42198.041666666672</v>
      </c>
      <c r="K1935">
        <v>1434997018</v>
      </c>
      <c r="L1935" s="9">
        <f>(((K1935/60)/60)/24)+DATE(1970,1,1)</f>
        <v>42177.761782407411</v>
      </c>
      <c r="M1935" t="b">
        <v>0</v>
      </c>
      <c r="N1935">
        <v>18</v>
      </c>
      <c r="O1935" t="b">
        <v>1</v>
      </c>
      <c r="P1935" t="s">
        <v>8271</v>
      </c>
      <c r="Q1935">
        <f>D1935/E1935*100</f>
        <v>75.757575757575751</v>
      </c>
      <c r="R1935">
        <f>E1935/N1935</f>
        <v>36.666666666666664</v>
      </c>
      <c r="S1935" t="str">
        <f>LEFT(P1935,FIND("/",P1935)-1)</f>
        <v>theater</v>
      </c>
      <c r="T1935" t="str">
        <f>RIGHT(P1935,LEN(P1935)-FIND("/",P1935))</f>
        <v>plays</v>
      </c>
    </row>
    <row r="1936" spans="1:20" ht="44.25" hidden="1" x14ac:dyDescent="0.7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 s="9">
        <f>(((I1936/60)/60)/24)+DATE(1970,1,1)</f>
        <v>42470.833333333328</v>
      </c>
      <c r="K1936">
        <v>1457881057</v>
      </c>
      <c r="L1936" s="9">
        <f>(((K1936/60)/60)/24)+DATE(1970,1,1)</f>
        <v>42442.623344907406</v>
      </c>
      <c r="M1936" t="b">
        <v>0</v>
      </c>
      <c r="N1936">
        <v>22</v>
      </c>
      <c r="O1936" t="b">
        <v>1</v>
      </c>
      <c r="P1936" t="s">
        <v>8271</v>
      </c>
      <c r="Q1936">
        <f>D1936/E1936*100</f>
        <v>100</v>
      </c>
      <c r="R1936">
        <f>E1936/N1936</f>
        <v>125</v>
      </c>
      <c r="S1936" t="str">
        <f>LEFT(P1936,FIND("/",P1936)-1)</f>
        <v>theater</v>
      </c>
      <c r="T1936" t="str">
        <f>RIGHT(P1936,LEN(P1936)-FIND("/",P1936))</f>
        <v>plays</v>
      </c>
    </row>
    <row r="1937" spans="1:20" hidden="1" x14ac:dyDescent="0.7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 s="9">
        <f>(((I1937/60)/60)/24)+DATE(1970,1,1)</f>
        <v>42551.654328703706</v>
      </c>
      <c r="K1937">
        <v>1464709334</v>
      </c>
      <c r="L1937" s="9">
        <f>(((K1937/60)/60)/24)+DATE(1970,1,1)</f>
        <v>42521.654328703706</v>
      </c>
      <c r="M1937" t="b">
        <v>0</v>
      </c>
      <c r="N1937">
        <v>26</v>
      </c>
      <c r="O1937" t="b">
        <v>1</v>
      </c>
      <c r="P1937" t="s">
        <v>8271</v>
      </c>
      <c r="Q1937">
        <f>D1937/E1937*100</f>
        <v>78.125</v>
      </c>
      <c r="R1937">
        <f>E1937/N1937</f>
        <v>49.230769230769234</v>
      </c>
      <c r="S1937" t="str">
        <f>LEFT(P1937,FIND("/",P1937)-1)</f>
        <v>theater</v>
      </c>
      <c r="T1937" t="str">
        <f>RIGHT(P1937,LEN(P1937)-FIND("/",P1937))</f>
        <v>plays</v>
      </c>
    </row>
    <row r="1938" spans="1:20" ht="59" hidden="1" x14ac:dyDescent="0.7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 s="9">
        <f>(((I1938/60)/60)/24)+DATE(1970,1,1)</f>
        <v>41900.165972222225</v>
      </c>
      <c r="K1938">
        <v>1409667827</v>
      </c>
      <c r="L1938" s="9">
        <f>(((K1938/60)/60)/24)+DATE(1970,1,1)</f>
        <v>41884.599849537037</v>
      </c>
      <c r="M1938" t="b">
        <v>0</v>
      </c>
      <c r="N1938">
        <v>27</v>
      </c>
      <c r="O1938" t="b">
        <v>1</v>
      </c>
      <c r="P1938" t="s">
        <v>8271</v>
      </c>
      <c r="Q1938">
        <f>D1938/E1938*100</f>
        <v>84.063047285464094</v>
      </c>
      <c r="R1938">
        <f>E1938/N1938</f>
        <v>42.296296296296298</v>
      </c>
      <c r="S1938" t="str">
        <f>LEFT(P1938,FIND("/",P1938)-1)</f>
        <v>theater</v>
      </c>
      <c r="T1938" t="str">
        <f>RIGHT(P1938,LEN(P1938)-FIND("/",P1938))</f>
        <v>plays</v>
      </c>
    </row>
    <row r="1939" spans="1:20" ht="59" hidden="1" x14ac:dyDescent="0.7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 s="9">
        <f>(((I1939/60)/60)/24)+DATE(1970,1,1)</f>
        <v>42319.802858796291</v>
      </c>
      <c r="K1939">
        <v>1444673767</v>
      </c>
      <c r="L1939" s="9">
        <f>(((K1939/60)/60)/24)+DATE(1970,1,1)</f>
        <v>42289.761192129634</v>
      </c>
      <c r="M1939" t="b">
        <v>0</v>
      </c>
      <c r="N1939">
        <v>8</v>
      </c>
      <c r="O1939" t="b">
        <v>1</v>
      </c>
      <c r="P1939" t="s">
        <v>8271</v>
      </c>
      <c r="Q1939">
        <f>D1939/E1939*100</f>
        <v>79.239302694136299</v>
      </c>
      <c r="R1939">
        <f>E1939/N1939</f>
        <v>78.875</v>
      </c>
      <c r="S1939" t="str">
        <f>LEFT(P1939,FIND("/",P1939)-1)</f>
        <v>theater</v>
      </c>
      <c r="T1939" t="str">
        <f>RIGHT(P1939,LEN(P1939)-FIND("/",P1939))</f>
        <v>plays</v>
      </c>
    </row>
    <row r="1940" spans="1:20" ht="44.25" hidden="1" x14ac:dyDescent="0.7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 s="9">
        <f>(((I1940/60)/60)/24)+DATE(1970,1,1)</f>
        <v>42278.6252662037</v>
      </c>
      <c r="K1940">
        <v>1440687623</v>
      </c>
      <c r="L1940" s="9">
        <f>(((K1940/60)/60)/24)+DATE(1970,1,1)</f>
        <v>42243.6252662037</v>
      </c>
      <c r="M1940" t="b">
        <v>0</v>
      </c>
      <c r="N1940">
        <v>204</v>
      </c>
      <c r="O1940" t="b">
        <v>1</v>
      </c>
      <c r="P1940" t="s">
        <v>8271</v>
      </c>
      <c r="Q1940">
        <f>D1940/E1940*100</f>
        <v>64.020486555697815</v>
      </c>
      <c r="R1940">
        <f>E1940/N1940</f>
        <v>38.284313725490193</v>
      </c>
      <c r="S1940" t="str">
        <f>LEFT(P1940,FIND("/",P1940)-1)</f>
        <v>theater</v>
      </c>
      <c r="T1940" t="str">
        <f>RIGHT(P1940,LEN(P1940)-FIND("/",P1940))</f>
        <v>plays</v>
      </c>
    </row>
    <row r="1941" spans="1:20" ht="44.25" hidden="1" x14ac:dyDescent="0.7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 s="9">
        <f>(((I1941/60)/60)/24)+DATE(1970,1,1)</f>
        <v>42279.75</v>
      </c>
      <c r="K1941">
        <v>1441120910</v>
      </c>
      <c r="L1941" s="9">
        <f>(((K1941/60)/60)/24)+DATE(1970,1,1)</f>
        <v>42248.640162037031</v>
      </c>
      <c r="M1941" t="b">
        <v>0</v>
      </c>
      <c r="N1941">
        <v>46</v>
      </c>
      <c r="O1941" t="b">
        <v>1</v>
      </c>
      <c r="P1941" t="s">
        <v>8271</v>
      </c>
      <c r="Q1941">
        <f>D1941/E1941*100</f>
        <v>96.94619486185168</v>
      </c>
      <c r="R1941">
        <f>E1941/N1941</f>
        <v>44.847826086956523</v>
      </c>
      <c r="S1941" t="str">
        <f>LEFT(P1941,FIND("/",P1941)-1)</f>
        <v>theater</v>
      </c>
      <c r="T1941" t="str">
        <f>RIGHT(P1941,LEN(P1941)-FIND("/",P1941))</f>
        <v>plays</v>
      </c>
    </row>
    <row r="1942" spans="1:20" ht="44.25" hidden="1" x14ac:dyDescent="0.7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 s="9">
        <f>(((I1942/60)/60)/24)+DATE(1970,1,1)</f>
        <v>42358.499305555553</v>
      </c>
      <c r="K1942">
        <v>1448040425</v>
      </c>
      <c r="L1942" s="9">
        <f>(((K1942/60)/60)/24)+DATE(1970,1,1)</f>
        <v>42328.727141203708</v>
      </c>
      <c r="M1942" t="b">
        <v>0</v>
      </c>
      <c r="N1942">
        <v>17</v>
      </c>
      <c r="O1942" t="b">
        <v>1</v>
      </c>
      <c r="P1942" t="s">
        <v>8271</v>
      </c>
      <c r="Q1942">
        <f>D1942/E1942*100</f>
        <v>65.217391304347828</v>
      </c>
      <c r="R1942">
        <f>E1942/N1942</f>
        <v>13.529411764705882</v>
      </c>
      <c r="S1942" t="str">
        <f>LEFT(P1942,FIND("/",P1942)-1)</f>
        <v>theater</v>
      </c>
      <c r="T1942" t="str">
        <f>RIGHT(P1942,LEN(P1942)-FIND("/",P1942))</f>
        <v>plays</v>
      </c>
    </row>
    <row r="1943" spans="1:20" ht="44.25" hidden="1" x14ac:dyDescent="0.7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 s="9">
        <f>(((I1943/60)/60)/24)+DATE(1970,1,1)</f>
        <v>41960.332638888889</v>
      </c>
      <c r="K1943">
        <v>1413016216</v>
      </c>
      <c r="L1943" s="9">
        <f>(((K1943/60)/60)/24)+DATE(1970,1,1)</f>
        <v>41923.354351851849</v>
      </c>
      <c r="M1943" t="b">
        <v>0</v>
      </c>
      <c r="N1943">
        <v>28</v>
      </c>
      <c r="O1943" t="b">
        <v>1</v>
      </c>
      <c r="P1943" t="s">
        <v>8271</v>
      </c>
      <c r="Q1943">
        <f>D1943/E1943*100</f>
        <v>55.418719211822662</v>
      </c>
      <c r="R1943">
        <f>E1943/N1943</f>
        <v>43.5</v>
      </c>
      <c r="S1943" t="str">
        <f>LEFT(P1943,FIND("/",P1943)-1)</f>
        <v>theater</v>
      </c>
      <c r="T1943" t="str">
        <f>RIGHT(P1943,LEN(P1943)-FIND("/",P1943))</f>
        <v>plays</v>
      </c>
    </row>
    <row r="1944" spans="1:20" ht="44.25" hidden="1" x14ac:dyDescent="0.7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 s="9">
        <f>(((I1944/60)/60)/24)+DATE(1970,1,1)</f>
        <v>42599.420601851853</v>
      </c>
      <c r="K1944">
        <v>1469009140</v>
      </c>
      <c r="L1944" s="9">
        <f>(((K1944/60)/60)/24)+DATE(1970,1,1)</f>
        <v>42571.420601851853</v>
      </c>
      <c r="M1944" t="b">
        <v>0</v>
      </c>
      <c r="N1944">
        <v>83</v>
      </c>
      <c r="O1944" t="b">
        <v>1</v>
      </c>
      <c r="P1944" t="s">
        <v>8271</v>
      </c>
      <c r="Q1944">
        <f>D1944/E1944*100</f>
        <v>77.851304009342158</v>
      </c>
      <c r="R1944">
        <f>E1944/N1944</f>
        <v>30.951807228915662</v>
      </c>
      <c r="S1944" t="str">
        <f>LEFT(P1944,FIND("/",P1944)-1)</f>
        <v>theater</v>
      </c>
      <c r="T1944" t="str">
        <f>RIGHT(P1944,LEN(P1944)-FIND("/",P1944))</f>
        <v>plays</v>
      </c>
    </row>
    <row r="1945" spans="1:20" ht="44.25" hidden="1" x14ac:dyDescent="0.7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 s="9">
        <f>(((I1945/60)/60)/24)+DATE(1970,1,1)</f>
        <v>42621.756041666667</v>
      </c>
      <c r="K1945">
        <v>1471543722</v>
      </c>
      <c r="L1945" s="9">
        <f>(((K1945/60)/60)/24)+DATE(1970,1,1)</f>
        <v>42600.756041666667</v>
      </c>
      <c r="M1945" t="b">
        <v>0</v>
      </c>
      <c r="N1945">
        <v>13</v>
      </c>
      <c r="O1945" t="b">
        <v>1</v>
      </c>
      <c r="P1945" t="s">
        <v>8271</v>
      </c>
      <c r="Q1945">
        <f>D1945/E1945*100</f>
        <v>83.565459610027858</v>
      </c>
      <c r="R1945">
        <f>E1945/N1945</f>
        <v>55.230769230769234</v>
      </c>
      <c r="S1945" t="str">
        <f>LEFT(P1945,FIND("/",P1945)-1)</f>
        <v>theater</v>
      </c>
      <c r="T1945" t="str">
        <f>RIGHT(P1945,LEN(P1945)-FIND("/",P1945))</f>
        <v>plays</v>
      </c>
    </row>
    <row r="1946" spans="1:20" ht="59" hidden="1" x14ac:dyDescent="0.7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 s="9">
        <f>(((I1946/60)/60)/24)+DATE(1970,1,1)</f>
        <v>42547.003368055557</v>
      </c>
      <c r="K1946">
        <v>1464307491</v>
      </c>
      <c r="L1946" s="9">
        <f>(((K1946/60)/60)/24)+DATE(1970,1,1)</f>
        <v>42517.003368055557</v>
      </c>
      <c r="M1946" t="b">
        <v>0</v>
      </c>
      <c r="N1946">
        <v>8</v>
      </c>
      <c r="O1946" t="b">
        <v>1</v>
      </c>
      <c r="P1946" t="s">
        <v>8271</v>
      </c>
      <c r="Q1946">
        <f>D1946/E1946*100</f>
        <v>81.300813008130078</v>
      </c>
      <c r="R1946">
        <f>E1946/N1946</f>
        <v>46.125</v>
      </c>
      <c r="S1946" t="str">
        <f>LEFT(P1946,FIND("/",P1946)-1)</f>
        <v>theater</v>
      </c>
      <c r="T1946" t="str">
        <f>RIGHT(P1946,LEN(P1946)-FIND("/",P1946))</f>
        <v>plays</v>
      </c>
    </row>
    <row r="1947" spans="1:20" ht="44.25" hidden="1" x14ac:dyDescent="0.7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 s="9">
        <f>(((I1947/60)/60)/24)+DATE(1970,1,1)</f>
        <v>42247.730034722219</v>
      </c>
      <c r="K1947">
        <v>1438882275</v>
      </c>
      <c r="L1947" s="9">
        <f>(((K1947/60)/60)/24)+DATE(1970,1,1)</f>
        <v>42222.730034722219</v>
      </c>
      <c r="M1947" t="b">
        <v>0</v>
      </c>
      <c r="N1947">
        <v>32</v>
      </c>
      <c r="O1947" t="b">
        <v>1</v>
      </c>
      <c r="P1947" t="s">
        <v>8271</v>
      </c>
      <c r="Q1947">
        <f>D1947/E1947*100</f>
        <v>95.238095238095227</v>
      </c>
      <c r="R1947">
        <f>E1947/N1947</f>
        <v>39.375</v>
      </c>
      <c r="S1947" t="str">
        <f>LEFT(P1947,FIND("/",P1947)-1)</f>
        <v>theater</v>
      </c>
      <c r="T1947" t="str">
        <f>RIGHT(P1947,LEN(P1947)-FIND("/",P1947))</f>
        <v>plays</v>
      </c>
    </row>
    <row r="1948" spans="1:20" ht="44.25" hidden="1" x14ac:dyDescent="0.7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 s="9">
        <f>(((I1948/60)/60)/24)+DATE(1970,1,1)</f>
        <v>41889.599791666667</v>
      </c>
      <c r="K1948">
        <v>1404915822</v>
      </c>
      <c r="L1948" s="9">
        <f>(((K1948/60)/60)/24)+DATE(1970,1,1)</f>
        <v>41829.599791666667</v>
      </c>
      <c r="M1948" t="b">
        <v>0</v>
      </c>
      <c r="N1948">
        <v>85</v>
      </c>
      <c r="O1948" t="b">
        <v>1</v>
      </c>
      <c r="P1948" t="s">
        <v>8271</v>
      </c>
      <c r="Q1948">
        <f>D1948/E1948*100</f>
        <v>97.812555575315656</v>
      </c>
      <c r="R1948">
        <f>E1948/N1948</f>
        <v>66.152941176470591</v>
      </c>
      <c r="S1948" t="str">
        <f>LEFT(P1948,FIND("/",P1948)-1)</f>
        <v>theater</v>
      </c>
      <c r="T1948" t="str">
        <f>RIGHT(P1948,LEN(P1948)-FIND("/",P1948))</f>
        <v>plays</v>
      </c>
    </row>
    <row r="1949" spans="1:20" ht="44.25" hidden="1" x14ac:dyDescent="0.7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 s="9">
        <f>(((I1949/60)/60)/24)+DATE(1970,1,1)</f>
        <v>42180.755312499998</v>
      </c>
      <c r="K1949">
        <v>1432663659</v>
      </c>
      <c r="L1949" s="9">
        <f>(((K1949/60)/60)/24)+DATE(1970,1,1)</f>
        <v>42150.755312499998</v>
      </c>
      <c r="M1949" t="b">
        <v>0</v>
      </c>
      <c r="N1949">
        <v>29</v>
      </c>
      <c r="O1949" t="b">
        <v>1</v>
      </c>
      <c r="P1949" t="s">
        <v>8271</v>
      </c>
      <c r="Q1949">
        <f>D1949/E1949*100</f>
        <v>95.541401273885356</v>
      </c>
      <c r="R1949">
        <f>E1949/N1949</f>
        <v>54.137931034482762</v>
      </c>
      <c r="S1949" t="str">
        <f>LEFT(P1949,FIND("/",P1949)-1)</f>
        <v>theater</v>
      </c>
      <c r="T1949" t="str">
        <f>RIGHT(P1949,LEN(P1949)-FIND("/",P1949))</f>
        <v>plays</v>
      </c>
    </row>
    <row r="1950" spans="1:20" ht="29.5" hidden="1" x14ac:dyDescent="0.7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 s="9">
        <f>(((I1950/60)/60)/24)+DATE(1970,1,1)</f>
        <v>42070.831678240742</v>
      </c>
      <c r="K1950">
        <v>1423166257</v>
      </c>
      <c r="L1950" s="9">
        <f>(((K1950/60)/60)/24)+DATE(1970,1,1)</f>
        <v>42040.831678240742</v>
      </c>
      <c r="M1950" t="b">
        <v>0</v>
      </c>
      <c r="N1950">
        <v>24</v>
      </c>
      <c r="O1950" t="b">
        <v>1</v>
      </c>
      <c r="P1950" t="s">
        <v>8271</v>
      </c>
      <c r="Q1950">
        <f>D1950/E1950*100</f>
        <v>100</v>
      </c>
      <c r="R1950">
        <f>E1950/N1950</f>
        <v>104.16666666666667</v>
      </c>
      <c r="S1950" t="str">
        <f>LEFT(P1950,FIND("/",P1950)-1)</f>
        <v>theater</v>
      </c>
      <c r="T1950" t="str">
        <f>RIGHT(P1950,LEN(P1950)-FIND("/",P1950))</f>
        <v>plays</v>
      </c>
    </row>
    <row r="1951" spans="1:20" ht="44.25" hidden="1" x14ac:dyDescent="0.7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 s="9">
        <f>(((I1951/60)/60)/24)+DATE(1970,1,1)</f>
        <v>42105.807395833333</v>
      </c>
      <c r="K1951">
        <v>1426188159</v>
      </c>
      <c r="L1951" s="9">
        <f>(((K1951/60)/60)/24)+DATE(1970,1,1)</f>
        <v>42075.807395833333</v>
      </c>
      <c r="M1951" t="b">
        <v>0</v>
      </c>
      <c r="N1951">
        <v>8</v>
      </c>
      <c r="O1951" t="b">
        <v>1</v>
      </c>
      <c r="P1951" t="s">
        <v>8271</v>
      </c>
      <c r="Q1951">
        <f>D1951/E1951*100</f>
        <v>99.601593625498012</v>
      </c>
      <c r="R1951">
        <f>E1951/N1951</f>
        <v>31.375</v>
      </c>
      <c r="S1951" t="str">
        <f>LEFT(P1951,FIND("/",P1951)-1)</f>
        <v>theater</v>
      </c>
      <c r="T1951" t="str">
        <f>RIGHT(P1951,LEN(P1951)-FIND("/",P1951))</f>
        <v>plays</v>
      </c>
    </row>
    <row r="1952" spans="1:20" ht="44.25" hidden="1" x14ac:dyDescent="0.7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 s="9">
        <f>(((I1952/60)/60)/24)+DATE(1970,1,1)</f>
        <v>42095.165972222225</v>
      </c>
      <c r="K1952">
        <v>1426002684</v>
      </c>
      <c r="L1952" s="9">
        <f>(((K1952/60)/60)/24)+DATE(1970,1,1)</f>
        <v>42073.660694444443</v>
      </c>
      <c r="M1952" t="b">
        <v>0</v>
      </c>
      <c r="N1952">
        <v>19</v>
      </c>
      <c r="O1952" t="b">
        <v>1</v>
      </c>
      <c r="P1952" t="s">
        <v>8271</v>
      </c>
      <c r="Q1952">
        <f>D1952/E1952*100</f>
        <v>97.777777777777771</v>
      </c>
      <c r="R1952">
        <f>E1952/N1952</f>
        <v>59.210526315789473</v>
      </c>
      <c r="S1952" t="str">
        <f>LEFT(P1952,FIND("/",P1952)-1)</f>
        <v>theater</v>
      </c>
      <c r="T1952" t="str">
        <f>RIGHT(P1952,LEN(P1952)-FIND("/",P1952))</f>
        <v>plays</v>
      </c>
    </row>
    <row r="1953" spans="1:20" ht="44.25" hidden="1" x14ac:dyDescent="0.7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 s="9">
        <f>(((I1953/60)/60)/24)+DATE(1970,1,1)</f>
        <v>42504.165972222225</v>
      </c>
      <c r="K1953">
        <v>1461117201</v>
      </c>
      <c r="L1953" s="9">
        <f>(((K1953/60)/60)/24)+DATE(1970,1,1)</f>
        <v>42480.078715277778</v>
      </c>
      <c r="M1953" t="b">
        <v>0</v>
      </c>
      <c r="N1953">
        <v>336</v>
      </c>
      <c r="O1953" t="b">
        <v>1</v>
      </c>
      <c r="P1953" t="s">
        <v>8271</v>
      </c>
      <c r="Q1953">
        <f>D1953/E1953*100</f>
        <v>87.40549281089821</v>
      </c>
      <c r="R1953">
        <f>E1953/N1953</f>
        <v>119.17633928571429</v>
      </c>
      <c r="S1953" t="str">
        <f>LEFT(P1953,FIND("/",P1953)-1)</f>
        <v>theater</v>
      </c>
      <c r="T1953" t="str">
        <f>RIGHT(P1953,LEN(P1953)-FIND("/",P1953))</f>
        <v>plays</v>
      </c>
    </row>
    <row r="1954" spans="1:20" ht="44.25" hidden="1" x14ac:dyDescent="0.7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 s="9">
        <f>(((I1954/60)/60)/24)+DATE(1970,1,1)</f>
        <v>42434.041666666672</v>
      </c>
      <c r="K1954">
        <v>1455230214</v>
      </c>
      <c r="L1954" s="9">
        <f>(((K1954/60)/60)/24)+DATE(1970,1,1)</f>
        <v>42411.942291666666</v>
      </c>
      <c r="M1954" t="b">
        <v>0</v>
      </c>
      <c r="N1954">
        <v>13</v>
      </c>
      <c r="O1954" t="b">
        <v>1</v>
      </c>
      <c r="P1954" t="s">
        <v>8271</v>
      </c>
      <c r="Q1954">
        <f>D1954/E1954*100</f>
        <v>98.130841121495322</v>
      </c>
      <c r="R1954">
        <f>E1954/N1954</f>
        <v>164.61538461538461</v>
      </c>
      <c r="S1954" t="str">
        <f>LEFT(P1954,FIND("/",P1954)-1)</f>
        <v>theater</v>
      </c>
      <c r="T1954" t="str">
        <f>RIGHT(P1954,LEN(P1954)-FIND("/",P1954))</f>
        <v>plays</v>
      </c>
    </row>
    <row r="1955" spans="1:20" ht="44.25" hidden="1" x14ac:dyDescent="0.7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 s="9">
        <f>(((I1955/60)/60)/24)+DATE(1970,1,1)</f>
        <v>42251.394363425927</v>
      </c>
      <c r="K1955">
        <v>1438939673</v>
      </c>
      <c r="L1955" s="9">
        <f>(((K1955/60)/60)/24)+DATE(1970,1,1)</f>
        <v>42223.394363425927</v>
      </c>
      <c r="M1955" t="b">
        <v>0</v>
      </c>
      <c r="N1955">
        <v>42</v>
      </c>
      <c r="O1955" t="b">
        <v>1</v>
      </c>
      <c r="P1955" t="s">
        <v>8271</v>
      </c>
      <c r="Q1955">
        <f>D1955/E1955*100</f>
        <v>98.039215686274503</v>
      </c>
      <c r="R1955">
        <f>E1955/N1955</f>
        <v>24.285714285714285</v>
      </c>
      <c r="S1955" t="str">
        <f>LEFT(P1955,FIND("/",P1955)-1)</f>
        <v>theater</v>
      </c>
      <c r="T1955" t="str">
        <f>RIGHT(P1955,LEN(P1955)-FIND("/",P1955))</f>
        <v>plays</v>
      </c>
    </row>
    <row r="1956" spans="1:20" ht="59" hidden="1" x14ac:dyDescent="0.7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 s="9">
        <f>(((I1956/60)/60)/24)+DATE(1970,1,1)</f>
        <v>42492.893495370372</v>
      </c>
      <c r="K1956">
        <v>1459632398</v>
      </c>
      <c r="L1956" s="9">
        <f>(((K1956/60)/60)/24)+DATE(1970,1,1)</f>
        <v>42462.893495370372</v>
      </c>
      <c r="M1956" t="b">
        <v>0</v>
      </c>
      <c r="N1956">
        <v>64</v>
      </c>
      <c r="O1956" t="b">
        <v>1</v>
      </c>
      <c r="P1956" t="s">
        <v>8271</v>
      </c>
      <c r="Q1956">
        <f>D1956/E1956*100</f>
        <v>95.419847328244273</v>
      </c>
      <c r="R1956">
        <f>E1956/N1956</f>
        <v>40.9375</v>
      </c>
      <c r="S1956" t="str">
        <f>LEFT(P1956,FIND("/",P1956)-1)</f>
        <v>theater</v>
      </c>
      <c r="T1956" t="str">
        <f>RIGHT(P1956,LEN(P1956)-FIND("/",P1956))</f>
        <v>plays</v>
      </c>
    </row>
    <row r="1957" spans="1:20" ht="44.25" hidden="1" x14ac:dyDescent="0.7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 s="9">
        <f>(((I1957/60)/60)/24)+DATE(1970,1,1)</f>
        <v>41781.921527777777</v>
      </c>
      <c r="K1957">
        <v>1398342170</v>
      </c>
      <c r="L1957" s="9">
        <f>(((K1957/60)/60)/24)+DATE(1970,1,1)</f>
        <v>41753.515856481477</v>
      </c>
      <c r="M1957" t="b">
        <v>0</v>
      </c>
      <c r="N1957">
        <v>25</v>
      </c>
      <c r="O1957" t="b">
        <v>1</v>
      </c>
      <c r="P1957" t="s">
        <v>8271</v>
      </c>
      <c r="Q1957">
        <f>D1957/E1957*100</f>
        <v>98.199672667757781</v>
      </c>
      <c r="R1957">
        <f>E1957/N1957</f>
        <v>61.1</v>
      </c>
      <c r="S1957" t="str">
        <f>LEFT(P1957,FIND("/",P1957)-1)</f>
        <v>theater</v>
      </c>
      <c r="T1957" t="str">
        <f>RIGHT(P1957,LEN(P1957)-FIND("/",P1957))</f>
        <v>plays</v>
      </c>
    </row>
    <row r="1958" spans="1:20" ht="44.25" hidden="1" x14ac:dyDescent="0.7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 s="9">
        <f>(((I1958/60)/60)/24)+DATE(1970,1,1)</f>
        <v>41818.587083333332</v>
      </c>
      <c r="K1958">
        <v>1401372324</v>
      </c>
      <c r="L1958" s="9">
        <f>(((K1958/60)/60)/24)+DATE(1970,1,1)</f>
        <v>41788.587083333332</v>
      </c>
      <c r="M1958" t="b">
        <v>0</v>
      </c>
      <c r="N1958">
        <v>20</v>
      </c>
      <c r="O1958" t="b">
        <v>1</v>
      </c>
      <c r="P1958" t="s">
        <v>8271</v>
      </c>
      <c r="Q1958">
        <f>D1958/E1958*100</f>
        <v>100</v>
      </c>
      <c r="R1958">
        <f>E1958/N1958</f>
        <v>38.65</v>
      </c>
      <c r="S1958" t="str">
        <f>LEFT(P1958,FIND("/",P1958)-1)</f>
        <v>theater</v>
      </c>
      <c r="T1958" t="str">
        <f>RIGHT(P1958,LEN(P1958)-FIND("/",P1958))</f>
        <v>plays</v>
      </c>
    </row>
    <row r="1959" spans="1:20" ht="44.25" hidden="1" x14ac:dyDescent="0.7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 s="9">
        <f>(((I1959/60)/60)/24)+DATE(1970,1,1)</f>
        <v>42228</v>
      </c>
      <c r="K1959">
        <v>1436575280</v>
      </c>
      <c r="L1959" s="9">
        <f>(((K1959/60)/60)/24)+DATE(1970,1,1)</f>
        <v>42196.028703703705</v>
      </c>
      <c r="M1959" t="b">
        <v>0</v>
      </c>
      <c r="N1959">
        <v>104</v>
      </c>
      <c r="O1959" t="b">
        <v>1</v>
      </c>
      <c r="P1959" t="s">
        <v>8271</v>
      </c>
      <c r="Q1959">
        <f>D1959/E1959*100</f>
        <v>94.097519247219836</v>
      </c>
      <c r="R1959">
        <f>E1959/N1959</f>
        <v>56.20192307692308</v>
      </c>
      <c r="S1959" t="str">
        <f>LEFT(P1959,FIND("/",P1959)-1)</f>
        <v>theater</v>
      </c>
      <c r="T1959" t="str">
        <f>RIGHT(P1959,LEN(P1959)-FIND("/",P1959))</f>
        <v>plays</v>
      </c>
    </row>
    <row r="1960" spans="1:20" ht="44.25" hidden="1" x14ac:dyDescent="0.7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 s="9">
        <f>(((I1960/60)/60)/24)+DATE(1970,1,1)</f>
        <v>42046.708333333328</v>
      </c>
      <c r="K1960">
        <v>1421025159</v>
      </c>
      <c r="L1960" s="9">
        <f>(((K1960/60)/60)/24)+DATE(1970,1,1)</f>
        <v>42016.050451388888</v>
      </c>
      <c r="M1960" t="b">
        <v>0</v>
      </c>
      <c r="N1960">
        <v>53</v>
      </c>
      <c r="O1960" t="b">
        <v>1</v>
      </c>
      <c r="P1960" t="s">
        <v>8271</v>
      </c>
      <c r="Q1960">
        <f>D1960/E1960*100</f>
        <v>88.16616147456142</v>
      </c>
      <c r="R1960">
        <f>E1960/N1960</f>
        <v>107.00207547169811</v>
      </c>
      <c r="S1960" t="str">
        <f>LEFT(P1960,FIND("/",P1960)-1)</f>
        <v>theater</v>
      </c>
      <c r="T1960" t="str">
        <f>RIGHT(P1960,LEN(P1960)-FIND("/",P1960))</f>
        <v>plays</v>
      </c>
    </row>
    <row r="1961" spans="1:20" ht="44.25" hidden="1" x14ac:dyDescent="0.7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 s="9">
        <f>(((I1961/60)/60)/24)+DATE(1970,1,1)</f>
        <v>42691.483726851846</v>
      </c>
      <c r="K1961">
        <v>1476786994</v>
      </c>
      <c r="L1961" s="9">
        <f>(((K1961/60)/60)/24)+DATE(1970,1,1)</f>
        <v>42661.442060185189</v>
      </c>
      <c r="M1961" t="b">
        <v>0</v>
      </c>
      <c r="N1961">
        <v>14</v>
      </c>
      <c r="O1961" t="b">
        <v>1</v>
      </c>
      <c r="P1961" t="s">
        <v>8271</v>
      </c>
      <c r="Q1961">
        <f>D1961/E1961*100</f>
        <v>100</v>
      </c>
      <c r="R1961">
        <f>E1961/N1961</f>
        <v>171.42857142857142</v>
      </c>
      <c r="S1961" t="str">
        <f>LEFT(P1961,FIND("/",P1961)-1)</f>
        <v>theater</v>
      </c>
      <c r="T1961" t="str">
        <f>RIGHT(P1961,LEN(P1961)-FIND("/",P1961))</f>
        <v>plays</v>
      </c>
    </row>
    <row r="1962" spans="1:20" ht="59" hidden="1" x14ac:dyDescent="0.7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 s="9">
        <f>(((I1962/60)/60)/24)+DATE(1970,1,1)</f>
        <v>41868.649583333332</v>
      </c>
      <c r="K1962">
        <v>1403105724</v>
      </c>
      <c r="L1962" s="9">
        <f>(((K1962/60)/60)/24)+DATE(1970,1,1)</f>
        <v>41808.649583333332</v>
      </c>
      <c r="M1962" t="b">
        <v>0</v>
      </c>
      <c r="N1962">
        <v>20</v>
      </c>
      <c r="O1962" t="b">
        <v>1</v>
      </c>
      <c r="P1962" t="s">
        <v>8271</v>
      </c>
      <c r="Q1962">
        <f>D1962/E1962*100</f>
        <v>99.547511312217196</v>
      </c>
      <c r="R1962">
        <f>E1962/N1962</f>
        <v>110.5</v>
      </c>
      <c r="S1962" t="str">
        <f>LEFT(P1962,FIND("/",P1962)-1)</f>
        <v>theater</v>
      </c>
      <c r="T1962" t="str">
        <f>RIGHT(P1962,LEN(P1962)-FIND("/",P1962))</f>
        <v>plays</v>
      </c>
    </row>
    <row r="1963" spans="1:20" ht="59" hidden="1" x14ac:dyDescent="0.7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 s="9">
        <f>(((I1963/60)/60)/24)+DATE(1970,1,1)</f>
        <v>41764.276747685188</v>
      </c>
      <c r="K1963">
        <v>1396334311</v>
      </c>
      <c r="L1963" s="9">
        <f>(((K1963/60)/60)/24)+DATE(1970,1,1)</f>
        <v>41730.276747685188</v>
      </c>
      <c r="M1963" t="b">
        <v>0</v>
      </c>
      <c r="N1963">
        <v>558</v>
      </c>
      <c r="O1963" t="b">
        <v>1</v>
      </c>
      <c r="P1963" t="s">
        <v>8271</v>
      </c>
      <c r="Q1963">
        <f>D1963/E1963*100</f>
        <v>99.964012955336074</v>
      </c>
      <c r="R1963">
        <f>E1963/N1963</f>
        <v>179.27598566308242</v>
      </c>
      <c r="S1963" t="str">
        <f>LEFT(P1963,FIND("/",P1963)-1)</f>
        <v>theater</v>
      </c>
      <c r="T1963" t="str">
        <f>RIGHT(P1963,LEN(P1963)-FIND("/",P1963))</f>
        <v>plays</v>
      </c>
    </row>
    <row r="1964" spans="1:20" ht="44.25" hidden="1" x14ac:dyDescent="0.7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 s="9">
        <f>(((I1964/60)/60)/24)+DATE(1970,1,1)</f>
        <v>42181.875</v>
      </c>
      <c r="K1964">
        <v>1431718575</v>
      </c>
      <c r="L1964" s="9">
        <f>(((K1964/60)/60)/24)+DATE(1970,1,1)</f>
        <v>42139.816840277781</v>
      </c>
      <c r="M1964" t="b">
        <v>0</v>
      </c>
      <c r="N1964">
        <v>22</v>
      </c>
      <c r="O1964" t="b">
        <v>1</v>
      </c>
      <c r="P1964" t="s">
        <v>8271</v>
      </c>
      <c r="Q1964">
        <f>D1964/E1964*100</f>
        <v>69.444444444444443</v>
      </c>
      <c r="R1964">
        <f>E1964/N1964</f>
        <v>22.90909090909091</v>
      </c>
      <c r="S1964" t="str">
        <f>LEFT(P1964,FIND("/",P1964)-1)</f>
        <v>theater</v>
      </c>
      <c r="T1964" t="str">
        <f>RIGHT(P1964,LEN(P1964)-FIND("/",P1964))</f>
        <v>plays</v>
      </c>
    </row>
    <row r="1965" spans="1:20" ht="59" hidden="1" x14ac:dyDescent="0.7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 s="9">
        <f>(((I1965/60)/60)/24)+DATE(1970,1,1)</f>
        <v>42216.373611111107</v>
      </c>
      <c r="K1965">
        <v>1436408308</v>
      </c>
      <c r="L1965" s="9">
        <f>(((K1965/60)/60)/24)+DATE(1970,1,1)</f>
        <v>42194.096157407403</v>
      </c>
      <c r="M1965" t="b">
        <v>0</v>
      </c>
      <c r="N1965">
        <v>24</v>
      </c>
      <c r="O1965" t="b">
        <v>1</v>
      </c>
      <c r="P1965" t="s">
        <v>8271</v>
      </c>
      <c r="Q1965">
        <f>D1965/E1965*100</f>
        <v>96.618357487922708</v>
      </c>
      <c r="R1965">
        <f>E1965/N1965</f>
        <v>43.125</v>
      </c>
      <c r="S1965" t="str">
        <f>LEFT(P1965,FIND("/",P1965)-1)</f>
        <v>theater</v>
      </c>
      <c r="T1965" t="str">
        <f>RIGHT(P1965,LEN(P1965)-FIND("/",P1965))</f>
        <v>plays</v>
      </c>
    </row>
    <row r="1966" spans="1:20" ht="44.25" hidden="1" x14ac:dyDescent="0.7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 s="9">
        <f>(((I1966/60)/60)/24)+DATE(1970,1,1)</f>
        <v>42151.114583333328</v>
      </c>
      <c r="K1966">
        <v>1429651266</v>
      </c>
      <c r="L1966" s="9">
        <f>(((K1966/60)/60)/24)+DATE(1970,1,1)</f>
        <v>42115.889652777783</v>
      </c>
      <c r="M1966" t="b">
        <v>0</v>
      </c>
      <c r="N1966">
        <v>74</v>
      </c>
      <c r="O1966" t="b">
        <v>1</v>
      </c>
      <c r="P1966" t="s">
        <v>8271</v>
      </c>
      <c r="Q1966">
        <f>D1966/E1966*100</f>
        <v>92.21902017291066</v>
      </c>
      <c r="R1966">
        <f>E1966/N1966</f>
        <v>46.891891891891895</v>
      </c>
      <c r="S1966" t="str">
        <f>LEFT(P1966,FIND("/",P1966)-1)</f>
        <v>theater</v>
      </c>
      <c r="T1966" t="str">
        <f>RIGHT(P1966,LEN(P1966)-FIND("/",P1966))</f>
        <v>plays</v>
      </c>
    </row>
    <row r="1967" spans="1:20" ht="103.25" hidden="1" x14ac:dyDescent="0.7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 s="9">
        <f>(((I1967/60)/60)/24)+DATE(1970,1,1)</f>
        <v>42221.774999999994</v>
      </c>
      <c r="K1967">
        <v>1437236378</v>
      </c>
      <c r="L1967" s="9">
        <f>(((K1967/60)/60)/24)+DATE(1970,1,1)</f>
        <v>42203.680300925931</v>
      </c>
      <c r="M1967" t="b">
        <v>0</v>
      </c>
      <c r="N1967">
        <v>54</v>
      </c>
      <c r="O1967" t="b">
        <v>1</v>
      </c>
      <c r="P1967" t="s">
        <v>8271</v>
      </c>
      <c r="Q1967">
        <f>D1967/E1967*100</f>
        <v>97.65625</v>
      </c>
      <c r="R1967">
        <f>E1967/N1967</f>
        <v>47.407407407407405</v>
      </c>
      <c r="S1967" t="str">
        <f>LEFT(P1967,FIND("/",P1967)-1)</f>
        <v>theater</v>
      </c>
      <c r="T1967" t="str">
        <f>RIGHT(P1967,LEN(P1967)-FIND("/",P1967))</f>
        <v>plays</v>
      </c>
    </row>
    <row r="1968" spans="1:20" ht="44.25" hidden="1" x14ac:dyDescent="0.7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 s="9">
        <f>(((I1968/60)/60)/24)+DATE(1970,1,1)</f>
        <v>42442.916666666672</v>
      </c>
      <c r="K1968">
        <v>1457115427</v>
      </c>
      <c r="L1968" s="9">
        <f>(((K1968/60)/60)/24)+DATE(1970,1,1)</f>
        <v>42433.761886574073</v>
      </c>
      <c r="M1968" t="b">
        <v>0</v>
      </c>
      <c r="N1968">
        <v>31</v>
      </c>
      <c r="O1968" t="b">
        <v>1</v>
      </c>
      <c r="P1968" t="s">
        <v>8271</v>
      </c>
      <c r="Q1968">
        <f>D1968/E1968*100</f>
        <v>67.164179104477611</v>
      </c>
      <c r="R1968">
        <f>E1968/N1968</f>
        <v>15.129032258064516</v>
      </c>
      <c r="S1968" t="str">
        <f>LEFT(P1968,FIND("/",P1968)-1)</f>
        <v>theater</v>
      </c>
      <c r="T1968" t="str">
        <f>RIGHT(P1968,LEN(P1968)-FIND("/",P1968))</f>
        <v>plays</v>
      </c>
    </row>
    <row r="1969" spans="1:20" ht="44.25" hidden="1" x14ac:dyDescent="0.7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 s="9">
        <f>(((I1969/60)/60)/24)+DATE(1970,1,1)</f>
        <v>42583.791666666672</v>
      </c>
      <c r="K1969">
        <v>1467648456</v>
      </c>
      <c r="L1969" s="9">
        <f>(((K1969/60)/60)/24)+DATE(1970,1,1)</f>
        <v>42555.671944444446</v>
      </c>
      <c r="M1969" t="b">
        <v>0</v>
      </c>
      <c r="N1969">
        <v>25</v>
      </c>
      <c r="O1969" t="b">
        <v>1</v>
      </c>
      <c r="P1969" t="s">
        <v>8271</v>
      </c>
      <c r="Q1969">
        <f>D1969/E1969*100</f>
        <v>94.79571523367143</v>
      </c>
      <c r="R1969">
        <f>E1969/N1969</f>
        <v>21.098000000000003</v>
      </c>
      <c r="S1969" t="str">
        <f>LEFT(P1969,FIND("/",P1969)-1)</f>
        <v>theater</v>
      </c>
      <c r="T1969" t="str">
        <f>RIGHT(P1969,LEN(P1969)-FIND("/",P1969))</f>
        <v>plays</v>
      </c>
    </row>
    <row r="1970" spans="1:20" ht="29.5" hidden="1" x14ac:dyDescent="0.7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 s="9">
        <f>(((I1970/60)/60)/24)+DATE(1970,1,1)</f>
        <v>42282.666666666672</v>
      </c>
      <c r="K1970">
        <v>1440082649</v>
      </c>
      <c r="L1970" s="9">
        <f>(((K1970/60)/60)/24)+DATE(1970,1,1)</f>
        <v>42236.623252314821</v>
      </c>
      <c r="M1970" t="b">
        <v>0</v>
      </c>
      <c r="N1970">
        <v>17</v>
      </c>
      <c r="O1970" t="b">
        <v>1</v>
      </c>
      <c r="P1970" t="s">
        <v>8271</v>
      </c>
      <c r="Q1970">
        <f>D1970/E1970*100</f>
        <v>99.50248756218906</v>
      </c>
      <c r="R1970">
        <f>E1970/N1970</f>
        <v>59.117647058823529</v>
      </c>
      <c r="S1970" t="str">
        <f>LEFT(P1970,FIND("/",P1970)-1)</f>
        <v>theater</v>
      </c>
      <c r="T1970" t="str">
        <f>RIGHT(P1970,LEN(P1970)-FIND("/",P1970))</f>
        <v>plays</v>
      </c>
    </row>
    <row r="1971" spans="1:20" ht="44.25" hidden="1" x14ac:dyDescent="0.7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 s="9">
        <f>(((I1971/60)/60)/24)+DATE(1970,1,1)</f>
        <v>42004.743148148147</v>
      </c>
      <c r="K1971">
        <v>1417456208</v>
      </c>
      <c r="L1971" s="9">
        <f>(((K1971/60)/60)/24)+DATE(1970,1,1)</f>
        <v>41974.743148148147</v>
      </c>
      <c r="M1971" t="b">
        <v>0</v>
      </c>
      <c r="N1971">
        <v>12</v>
      </c>
      <c r="O1971" t="b">
        <v>1</v>
      </c>
      <c r="P1971" t="s">
        <v>8271</v>
      </c>
      <c r="Q1971">
        <f>D1971/E1971*100</f>
        <v>76.59574468085107</v>
      </c>
      <c r="R1971">
        <f>E1971/N1971</f>
        <v>97.916666666666671</v>
      </c>
      <c r="S1971" t="str">
        <f>LEFT(P1971,FIND("/",P1971)-1)</f>
        <v>theater</v>
      </c>
      <c r="T1971" t="str">
        <f>RIGHT(P1971,LEN(P1971)-FIND("/",P1971))</f>
        <v>plays</v>
      </c>
    </row>
    <row r="1972" spans="1:20" ht="44.25" hidden="1" x14ac:dyDescent="0.7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 s="9">
        <f>(((I1972/60)/60)/24)+DATE(1970,1,1)</f>
        <v>42027.507905092592</v>
      </c>
      <c r="K1972">
        <v>1419423083</v>
      </c>
      <c r="L1972" s="9">
        <f>(((K1972/60)/60)/24)+DATE(1970,1,1)</f>
        <v>41997.507905092592</v>
      </c>
      <c r="M1972" t="b">
        <v>0</v>
      </c>
      <c r="N1972">
        <v>38</v>
      </c>
      <c r="O1972" t="b">
        <v>1</v>
      </c>
      <c r="P1972" t="s">
        <v>8271</v>
      </c>
      <c r="Q1972">
        <f>D1972/E1972*100</f>
        <v>95.465393794749403</v>
      </c>
      <c r="R1972">
        <f>E1972/N1972</f>
        <v>55.131578947368418</v>
      </c>
      <c r="S1972" t="str">
        <f>LEFT(P1972,FIND("/",P1972)-1)</f>
        <v>theater</v>
      </c>
      <c r="T1972" t="str">
        <f>RIGHT(P1972,LEN(P1972)-FIND("/",P1972))</f>
        <v>plays</v>
      </c>
    </row>
    <row r="1973" spans="1:20" ht="44.25" hidden="1" x14ac:dyDescent="0.7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 s="9">
        <f>(((I1973/60)/60)/24)+DATE(1970,1,1)</f>
        <v>42165.810694444444</v>
      </c>
      <c r="K1973">
        <v>1431372444</v>
      </c>
      <c r="L1973" s="9">
        <f>(((K1973/60)/60)/24)+DATE(1970,1,1)</f>
        <v>42135.810694444444</v>
      </c>
      <c r="M1973" t="b">
        <v>0</v>
      </c>
      <c r="N1973">
        <v>41</v>
      </c>
      <c r="O1973" t="b">
        <v>1</v>
      </c>
      <c r="P1973" t="s">
        <v>8271</v>
      </c>
      <c r="Q1973">
        <f>D1973/E1973*100</f>
        <v>91.911764705882348</v>
      </c>
      <c r="R1973">
        <f>E1973/N1973</f>
        <v>26.536585365853657</v>
      </c>
      <c r="S1973" t="str">
        <f>LEFT(P1973,FIND("/",P1973)-1)</f>
        <v>theater</v>
      </c>
      <c r="T1973" t="str">
        <f>RIGHT(P1973,LEN(P1973)-FIND("/",P1973))</f>
        <v>plays</v>
      </c>
    </row>
    <row r="1974" spans="1:20" ht="44.25" hidden="1" x14ac:dyDescent="0.7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 s="9">
        <f>(((I1974/60)/60)/24)+DATE(1970,1,1)</f>
        <v>41899.740671296298</v>
      </c>
      <c r="K1974">
        <v>1408383994</v>
      </c>
      <c r="L1974" s="9">
        <f>(((K1974/60)/60)/24)+DATE(1970,1,1)</f>
        <v>41869.740671296298</v>
      </c>
      <c r="M1974" t="b">
        <v>0</v>
      </c>
      <c r="N1974">
        <v>19</v>
      </c>
      <c r="O1974" t="b">
        <v>1</v>
      </c>
      <c r="P1974" t="s">
        <v>8271</v>
      </c>
      <c r="Q1974">
        <f>D1974/E1974*100</f>
        <v>90.090090090090087</v>
      </c>
      <c r="R1974">
        <f>E1974/N1974</f>
        <v>58.421052631578945</v>
      </c>
      <c r="S1974" t="str">
        <f>LEFT(P1974,FIND("/",P1974)-1)</f>
        <v>theater</v>
      </c>
      <c r="T1974" t="str">
        <f>RIGHT(P1974,LEN(P1974)-FIND("/",P1974))</f>
        <v>plays</v>
      </c>
    </row>
    <row r="1975" spans="1:20" ht="44.25" hidden="1" x14ac:dyDescent="0.7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 s="9">
        <f>(((I1975/60)/60)/24)+DATE(1970,1,1)</f>
        <v>42012.688611111109</v>
      </c>
      <c r="K1975">
        <v>1418142696</v>
      </c>
      <c r="L1975" s="9">
        <f>(((K1975/60)/60)/24)+DATE(1970,1,1)</f>
        <v>41982.688611111109</v>
      </c>
      <c r="M1975" t="b">
        <v>0</v>
      </c>
      <c r="N1975">
        <v>41</v>
      </c>
      <c r="O1975" t="b">
        <v>1</v>
      </c>
      <c r="P1975" t="s">
        <v>8271</v>
      </c>
      <c r="Q1975">
        <f>D1975/E1975*100</f>
        <v>99.522292993630572</v>
      </c>
      <c r="R1975">
        <f>E1975/N1975</f>
        <v>122.53658536585365</v>
      </c>
      <c r="S1975" t="str">
        <f>LEFT(P1975,FIND("/",P1975)-1)</f>
        <v>theater</v>
      </c>
      <c r="T1975" t="str">
        <f>RIGHT(P1975,LEN(P1975)-FIND("/",P1975))</f>
        <v>plays</v>
      </c>
    </row>
    <row r="1976" spans="1:20" ht="44.25" hidden="1" x14ac:dyDescent="0.7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 s="9">
        <f>(((I1976/60)/60)/24)+DATE(1970,1,1)</f>
        <v>42004.291666666672</v>
      </c>
      <c r="K1976">
        <v>1417593483</v>
      </c>
      <c r="L1976" s="9">
        <f>(((K1976/60)/60)/24)+DATE(1970,1,1)</f>
        <v>41976.331979166673</v>
      </c>
      <c r="M1976" t="b">
        <v>0</v>
      </c>
      <c r="N1976">
        <v>26</v>
      </c>
      <c r="O1976" t="b">
        <v>1</v>
      </c>
      <c r="P1976" t="s">
        <v>8271</v>
      </c>
      <c r="Q1976">
        <f>D1976/E1976*100</f>
        <v>87.450808919982521</v>
      </c>
      <c r="R1976">
        <f>E1976/N1976</f>
        <v>87.961538461538467</v>
      </c>
      <c r="S1976" t="str">
        <f>LEFT(P1976,FIND("/",P1976)-1)</f>
        <v>theater</v>
      </c>
      <c r="T1976" t="str">
        <f>RIGHT(P1976,LEN(P1976)-FIND("/",P1976))</f>
        <v>plays</v>
      </c>
    </row>
    <row r="1977" spans="1:20" ht="44.25" hidden="1" x14ac:dyDescent="0.7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 s="9">
        <f>(((I1977/60)/60)/24)+DATE(1970,1,1)</f>
        <v>41942.858946759261</v>
      </c>
      <c r="K1977">
        <v>1412109413</v>
      </c>
      <c r="L1977" s="9">
        <f>(((K1977/60)/60)/24)+DATE(1970,1,1)</f>
        <v>41912.858946759261</v>
      </c>
      <c r="M1977" t="b">
        <v>0</v>
      </c>
      <c r="N1977">
        <v>25</v>
      </c>
      <c r="O1977" t="b">
        <v>1</v>
      </c>
      <c r="P1977" t="s">
        <v>8271</v>
      </c>
      <c r="Q1977">
        <f>D1977/E1977*100</f>
        <v>81.92244675040962</v>
      </c>
      <c r="R1977">
        <f>E1977/N1977</f>
        <v>73.239999999999995</v>
      </c>
      <c r="S1977" t="str">
        <f>LEFT(P1977,FIND("/",P1977)-1)</f>
        <v>theater</v>
      </c>
      <c r="T1977" t="str">
        <f>RIGHT(P1977,LEN(P1977)-FIND("/",P1977))</f>
        <v>plays</v>
      </c>
    </row>
    <row r="1978" spans="1:20" ht="29.5" hidden="1" x14ac:dyDescent="0.7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 s="9">
        <f>(((I1978/60)/60)/24)+DATE(1970,1,1)</f>
        <v>42176.570393518516</v>
      </c>
      <c r="K1978">
        <v>1432302082</v>
      </c>
      <c r="L1978" s="9">
        <f>(((K1978/60)/60)/24)+DATE(1970,1,1)</f>
        <v>42146.570393518516</v>
      </c>
      <c r="M1978" t="b">
        <v>0</v>
      </c>
      <c r="N1978">
        <v>9</v>
      </c>
      <c r="O1978" t="b">
        <v>1</v>
      </c>
      <c r="P1978" t="s">
        <v>8271</v>
      </c>
      <c r="Q1978">
        <f>D1978/E1978*100</f>
        <v>100</v>
      </c>
      <c r="R1978">
        <f>E1978/N1978</f>
        <v>55.555555555555557</v>
      </c>
      <c r="S1978" t="str">
        <f>LEFT(P1978,FIND("/",P1978)-1)</f>
        <v>theater</v>
      </c>
      <c r="T1978" t="str">
        <f>RIGHT(P1978,LEN(P1978)-FIND("/",P1978))</f>
        <v>plays</v>
      </c>
    </row>
    <row r="1979" spans="1:20" ht="44.25" hidden="1" x14ac:dyDescent="0.7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 s="9">
        <f>(((I1979/60)/60)/24)+DATE(1970,1,1)</f>
        <v>41951.417199074072</v>
      </c>
      <c r="K1979">
        <v>1412845246</v>
      </c>
      <c r="L1979" s="9">
        <f>(((K1979/60)/60)/24)+DATE(1970,1,1)</f>
        <v>41921.375532407408</v>
      </c>
      <c r="M1979" t="b">
        <v>0</v>
      </c>
      <c r="N1979">
        <v>78</v>
      </c>
      <c r="O1979" t="b">
        <v>1</v>
      </c>
      <c r="P1979" t="s">
        <v>8271</v>
      </c>
      <c r="Q1979">
        <f>D1979/E1979*100</f>
        <v>97.276264591439684</v>
      </c>
      <c r="R1979">
        <f>E1979/N1979</f>
        <v>39.53846153846154</v>
      </c>
      <c r="S1979" t="str">
        <f>LEFT(P1979,FIND("/",P1979)-1)</f>
        <v>theater</v>
      </c>
      <c r="T1979" t="str">
        <f>RIGHT(P1979,LEN(P1979)-FIND("/",P1979))</f>
        <v>plays</v>
      </c>
    </row>
    <row r="1980" spans="1:20" ht="44.25" hidden="1" x14ac:dyDescent="0.7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 s="9">
        <f>(((I1980/60)/60)/24)+DATE(1970,1,1)</f>
        <v>41956.984351851846</v>
      </c>
      <c r="K1980">
        <v>1413326248</v>
      </c>
      <c r="L1980" s="9">
        <f>(((K1980/60)/60)/24)+DATE(1970,1,1)</f>
        <v>41926.942685185182</v>
      </c>
      <c r="M1980" t="b">
        <v>0</v>
      </c>
      <c r="N1980">
        <v>45</v>
      </c>
      <c r="O1980" t="b">
        <v>1</v>
      </c>
      <c r="P1980" t="s">
        <v>8271</v>
      </c>
      <c r="Q1980">
        <f>D1980/E1980*100</f>
        <v>94.232331437855393</v>
      </c>
      <c r="R1980">
        <f>E1980/N1980</f>
        <v>136.77777777777777</v>
      </c>
      <c r="S1980" t="str">
        <f>LEFT(P1980,FIND("/",P1980)-1)</f>
        <v>theater</v>
      </c>
      <c r="T1980" t="str">
        <f>RIGHT(P1980,LEN(P1980)-FIND("/",P1980))</f>
        <v>plays</v>
      </c>
    </row>
    <row r="1981" spans="1:20" ht="44.25" hidden="1" x14ac:dyDescent="0.7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 s="9">
        <f>(((I1981/60)/60)/24)+DATE(1970,1,1)</f>
        <v>42593.165972222225</v>
      </c>
      <c r="K1981">
        <v>1468176527</v>
      </c>
      <c r="L1981" s="9">
        <f>(((K1981/60)/60)/24)+DATE(1970,1,1)</f>
        <v>42561.783877314811</v>
      </c>
      <c r="M1981" t="b">
        <v>0</v>
      </c>
      <c r="N1981">
        <v>102</v>
      </c>
      <c r="O1981" t="b">
        <v>1</v>
      </c>
      <c r="P1981" t="s">
        <v>8271</v>
      </c>
      <c r="Q1981">
        <f>D1981/E1981*100</f>
        <v>98.687456824237643</v>
      </c>
      <c r="R1981">
        <f>E1981/N1981</f>
        <v>99.343137254901961</v>
      </c>
      <c r="S1981" t="str">
        <f>LEFT(P1981,FIND("/",P1981)-1)</f>
        <v>theater</v>
      </c>
      <c r="T1981" t="str">
        <f>RIGHT(P1981,LEN(P1981)-FIND("/",P1981))</f>
        <v>plays</v>
      </c>
    </row>
    <row r="1982" spans="1:20" ht="44.25" hidden="1" x14ac:dyDescent="0.7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 s="9">
        <f>(((I1982/60)/60)/24)+DATE(1970,1,1)</f>
        <v>42709.590902777782</v>
      </c>
      <c r="K1982">
        <v>1475759454</v>
      </c>
      <c r="L1982" s="9">
        <f>(((K1982/60)/60)/24)+DATE(1970,1,1)</f>
        <v>42649.54923611111</v>
      </c>
      <c r="M1982" t="b">
        <v>0</v>
      </c>
      <c r="N1982">
        <v>5</v>
      </c>
      <c r="O1982" t="b">
        <v>1</v>
      </c>
      <c r="P1982" t="s">
        <v>8271</v>
      </c>
      <c r="Q1982">
        <f>D1982/E1982*100</f>
        <v>100</v>
      </c>
      <c r="R1982">
        <f>E1982/N1982</f>
        <v>20</v>
      </c>
      <c r="S1982" t="str">
        <f>LEFT(P1982,FIND("/",P1982)-1)</f>
        <v>theater</v>
      </c>
      <c r="T1982" t="str">
        <f>RIGHT(P1982,LEN(P1982)-FIND("/",P1982))</f>
        <v>plays</v>
      </c>
    </row>
    <row r="1983" spans="1:20" ht="44.25" hidden="1" x14ac:dyDescent="0.7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 s="9">
        <f>(((I1983/60)/60)/24)+DATE(1970,1,1)</f>
        <v>42120.26944444445</v>
      </c>
      <c r="K1983">
        <v>1427741583</v>
      </c>
      <c r="L1983" s="9">
        <f>(((K1983/60)/60)/24)+DATE(1970,1,1)</f>
        <v>42093.786840277782</v>
      </c>
      <c r="M1983" t="b">
        <v>0</v>
      </c>
      <c r="N1983">
        <v>27</v>
      </c>
      <c r="O1983" t="b">
        <v>1</v>
      </c>
      <c r="P1983" t="s">
        <v>8271</v>
      </c>
      <c r="Q1983">
        <f>D1983/E1983*100</f>
        <v>76.923076923076934</v>
      </c>
      <c r="R1983">
        <f>E1983/N1983</f>
        <v>28.888888888888889</v>
      </c>
      <c r="S1983" t="str">
        <f>LEFT(P1983,FIND("/",P1983)-1)</f>
        <v>theater</v>
      </c>
      <c r="T1983" t="str">
        <f>RIGHT(P1983,LEN(P1983)-FIND("/",P1983))</f>
        <v>plays</v>
      </c>
    </row>
    <row r="1984" spans="1:20" ht="44.25" hidden="1" x14ac:dyDescent="0.7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 s="9">
        <f>(((I1984/60)/60)/24)+DATE(1970,1,1)</f>
        <v>42490.733530092592</v>
      </c>
      <c r="K1984">
        <v>1459445777</v>
      </c>
      <c r="L1984" s="9">
        <f>(((K1984/60)/60)/24)+DATE(1970,1,1)</f>
        <v>42460.733530092592</v>
      </c>
      <c r="M1984" t="b">
        <v>0</v>
      </c>
      <c r="N1984">
        <v>37</v>
      </c>
      <c r="O1984" t="b">
        <v>1</v>
      </c>
      <c r="P1984" t="s">
        <v>8271</v>
      </c>
      <c r="Q1984">
        <f>D1984/E1984*100</f>
        <v>99.986668444207439</v>
      </c>
      <c r="R1984">
        <f>E1984/N1984</f>
        <v>40.545945945945945</v>
      </c>
      <c r="S1984" t="str">
        <f>LEFT(P1984,FIND("/",P1984)-1)</f>
        <v>theater</v>
      </c>
      <c r="T1984" t="str">
        <f>RIGHT(P1984,LEN(P1984)-FIND("/",P1984))</f>
        <v>plays</v>
      </c>
    </row>
    <row r="1985" spans="1:20" ht="44.25" hidden="1" x14ac:dyDescent="0.7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 s="9">
        <f>(((I1985/60)/60)/24)+DATE(1970,1,1)</f>
        <v>42460.720555555556</v>
      </c>
      <c r="K1985">
        <v>1456856256</v>
      </c>
      <c r="L1985" s="9">
        <f>(((K1985/60)/60)/24)+DATE(1970,1,1)</f>
        <v>42430.762222222227</v>
      </c>
      <c r="M1985" t="b">
        <v>0</v>
      </c>
      <c r="N1985">
        <v>14</v>
      </c>
      <c r="O1985" t="b">
        <v>1</v>
      </c>
      <c r="P1985" t="s">
        <v>8271</v>
      </c>
      <c r="Q1985">
        <f>D1985/E1985*100</f>
        <v>100</v>
      </c>
      <c r="R1985">
        <f>E1985/N1985</f>
        <v>35.714285714285715</v>
      </c>
      <c r="S1985" t="str">
        <f>LEFT(P1985,FIND("/",P1985)-1)</f>
        <v>theater</v>
      </c>
      <c r="T1985" t="str">
        <f>RIGHT(P1985,LEN(P1985)-FIND("/",P1985))</f>
        <v>plays</v>
      </c>
    </row>
    <row r="1986" spans="1:20" ht="44.25" hidden="1" x14ac:dyDescent="0.7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 s="9">
        <f>(((I1986/60)/60)/24)+DATE(1970,1,1)</f>
        <v>42064.207638888889</v>
      </c>
      <c r="K1986">
        <v>1421900022</v>
      </c>
      <c r="L1986" s="9">
        <f>(((K1986/60)/60)/24)+DATE(1970,1,1)</f>
        <v>42026.176180555558</v>
      </c>
      <c r="M1986" t="b">
        <v>0</v>
      </c>
      <c r="N1986">
        <v>27</v>
      </c>
      <c r="O1986" t="b">
        <v>1</v>
      </c>
      <c r="P1986" t="s">
        <v>8271</v>
      </c>
      <c r="Q1986">
        <f>D1986/E1986*100</f>
        <v>87.804878048780495</v>
      </c>
      <c r="R1986">
        <f>E1986/N1986</f>
        <v>37.962962962962962</v>
      </c>
      <c r="S1986" t="str">
        <f>LEFT(P1986,FIND("/",P1986)-1)</f>
        <v>theater</v>
      </c>
      <c r="T1986" t="str">
        <f>RIGHT(P1986,LEN(P1986)-FIND("/",P1986))</f>
        <v>plays</v>
      </c>
    </row>
    <row r="1987" spans="1:20" ht="44.25" hidden="1" x14ac:dyDescent="0.7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 s="9">
        <f>(((I1987/60)/60)/24)+DATE(1970,1,1)</f>
        <v>41850.471180555556</v>
      </c>
      <c r="K1987">
        <v>1405509510</v>
      </c>
      <c r="L1987" s="9">
        <f>(((K1987/60)/60)/24)+DATE(1970,1,1)</f>
        <v>41836.471180555556</v>
      </c>
      <c r="M1987" t="b">
        <v>0</v>
      </c>
      <c r="N1987">
        <v>45</v>
      </c>
      <c r="O1987" t="b">
        <v>1</v>
      </c>
      <c r="P1987" t="s">
        <v>8271</v>
      </c>
      <c r="Q1987">
        <f>D1987/E1987*100</f>
        <v>100</v>
      </c>
      <c r="R1987">
        <f>E1987/N1987</f>
        <v>33.333333333333336</v>
      </c>
      <c r="S1987" t="str">
        <f>LEFT(P1987,FIND("/",P1987)-1)</f>
        <v>theater</v>
      </c>
      <c r="T1987" t="str">
        <f>RIGHT(P1987,LEN(P1987)-FIND("/",P1987))</f>
        <v>plays</v>
      </c>
    </row>
    <row r="1988" spans="1:20" ht="44.25" hidden="1" x14ac:dyDescent="0.7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 s="9">
        <f>(((I1988/60)/60)/24)+DATE(1970,1,1)</f>
        <v>42465.095856481479</v>
      </c>
      <c r="K1988">
        <v>1458613082</v>
      </c>
      <c r="L1988" s="9">
        <f>(((K1988/60)/60)/24)+DATE(1970,1,1)</f>
        <v>42451.095856481479</v>
      </c>
      <c r="M1988" t="b">
        <v>0</v>
      </c>
      <c r="N1988">
        <v>49</v>
      </c>
      <c r="O1988" t="b">
        <v>1</v>
      </c>
      <c r="P1988" t="s">
        <v>8271</v>
      </c>
      <c r="Q1988">
        <f>D1988/E1988*100</f>
        <v>34.843205574912893</v>
      </c>
      <c r="R1988">
        <f>E1988/N1988</f>
        <v>58.571428571428569</v>
      </c>
      <c r="S1988" t="str">
        <f>LEFT(P1988,FIND("/",P1988)-1)</f>
        <v>theater</v>
      </c>
      <c r="T1988" t="str">
        <f>RIGHT(P1988,LEN(P1988)-FIND("/",P1988))</f>
        <v>plays</v>
      </c>
    </row>
    <row r="1989" spans="1:20" ht="44.25" hidden="1" x14ac:dyDescent="0.7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 s="9">
        <f>(((I1989/60)/60)/24)+DATE(1970,1,1)</f>
        <v>42478.384317129632</v>
      </c>
      <c r="K1989">
        <v>1455790405</v>
      </c>
      <c r="L1989" s="9">
        <f>(((K1989/60)/60)/24)+DATE(1970,1,1)</f>
        <v>42418.425983796296</v>
      </c>
      <c r="M1989" t="b">
        <v>0</v>
      </c>
      <c r="N1989">
        <v>24</v>
      </c>
      <c r="O1989" t="b">
        <v>1</v>
      </c>
      <c r="P1989" t="s">
        <v>8271</v>
      </c>
      <c r="Q1989">
        <f>D1989/E1989*100</f>
        <v>92.165898617511516</v>
      </c>
      <c r="R1989">
        <f>E1989/N1989</f>
        <v>135.625</v>
      </c>
      <c r="S1989" t="str">
        <f>LEFT(P1989,FIND("/",P1989)-1)</f>
        <v>theater</v>
      </c>
      <c r="T1989" t="str">
        <f>RIGHT(P1989,LEN(P1989)-FIND("/",P1989))</f>
        <v>plays</v>
      </c>
    </row>
    <row r="1990" spans="1:20" ht="88.5" hidden="1" x14ac:dyDescent="0.7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 s="9">
        <f>(((I1990/60)/60)/24)+DATE(1970,1,1)</f>
        <v>42198.316481481481</v>
      </c>
      <c r="K1990">
        <v>1434180944</v>
      </c>
      <c r="L1990" s="9">
        <f>(((K1990/60)/60)/24)+DATE(1970,1,1)</f>
        <v>42168.316481481481</v>
      </c>
      <c r="M1990" t="b">
        <v>0</v>
      </c>
      <c r="N1990">
        <v>112</v>
      </c>
      <c r="O1990" t="b">
        <v>1</v>
      </c>
      <c r="P1990" t="s">
        <v>8271</v>
      </c>
      <c r="Q1990">
        <f>D1990/E1990*100</f>
        <v>86.580086580086572</v>
      </c>
      <c r="R1990">
        <f>E1990/N1990</f>
        <v>30.9375</v>
      </c>
      <c r="S1990" t="str">
        <f>LEFT(P1990,FIND("/",P1990)-1)</f>
        <v>theater</v>
      </c>
      <c r="T1990" t="str">
        <f>RIGHT(P1990,LEN(P1990)-FIND("/",P1990))</f>
        <v>plays</v>
      </c>
    </row>
    <row r="1991" spans="1:20" ht="44.25" hidden="1" x14ac:dyDescent="0.7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 s="9">
        <f>(((I1991/60)/60)/24)+DATE(1970,1,1)</f>
        <v>41994.716319444444</v>
      </c>
      <c r="K1991">
        <v>1416589890</v>
      </c>
      <c r="L1991" s="9">
        <f>(((K1991/60)/60)/24)+DATE(1970,1,1)</f>
        <v>41964.716319444444</v>
      </c>
      <c r="M1991" t="b">
        <v>0</v>
      </c>
      <c r="N1991">
        <v>23</v>
      </c>
      <c r="O1991" t="b">
        <v>1</v>
      </c>
      <c r="P1991" t="s">
        <v>8271</v>
      </c>
      <c r="Q1991">
        <f>D1991/E1991*100</f>
        <v>83.950617283950606</v>
      </c>
      <c r="R1991">
        <f>E1991/N1991</f>
        <v>176.08695652173913</v>
      </c>
      <c r="S1991" t="str">
        <f>LEFT(P1991,FIND("/",P1991)-1)</f>
        <v>theater</v>
      </c>
      <c r="T1991" t="str">
        <f>RIGHT(P1991,LEN(P1991)-FIND("/",P1991))</f>
        <v>plays</v>
      </c>
    </row>
    <row r="1992" spans="1:20" hidden="1" x14ac:dyDescent="0.7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 s="9">
        <f>(((I1992/60)/60)/24)+DATE(1970,1,1)</f>
        <v>42636.697569444441</v>
      </c>
      <c r="K1992">
        <v>1469465070</v>
      </c>
      <c r="L1992" s="9">
        <f>(((K1992/60)/60)/24)+DATE(1970,1,1)</f>
        <v>42576.697569444441</v>
      </c>
      <c r="M1992" t="b">
        <v>0</v>
      </c>
      <c r="N1992">
        <v>54</v>
      </c>
      <c r="O1992" t="b">
        <v>1</v>
      </c>
      <c r="P1992" t="s">
        <v>8271</v>
      </c>
      <c r="Q1992">
        <f>D1992/E1992*100</f>
        <v>91.38540270500792</v>
      </c>
      <c r="R1992">
        <f>E1992/N1992</f>
        <v>151.9814814814815</v>
      </c>
      <c r="S1992" t="str">
        <f>LEFT(P1992,FIND("/",P1992)-1)</f>
        <v>theater</v>
      </c>
      <c r="T1992" t="str">
        <f>RIGHT(P1992,LEN(P1992)-FIND("/",P1992))</f>
        <v>plays</v>
      </c>
    </row>
    <row r="1993" spans="1:20" ht="44.25" hidden="1" x14ac:dyDescent="0.7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 s="9">
        <f>(((I1993/60)/60)/24)+DATE(1970,1,1)</f>
        <v>42548.791666666672</v>
      </c>
      <c r="K1993">
        <v>1463144254</v>
      </c>
      <c r="L1993" s="9">
        <f>(((K1993/60)/60)/24)+DATE(1970,1,1)</f>
        <v>42503.539976851855</v>
      </c>
      <c r="M1993" t="b">
        <v>0</v>
      </c>
      <c r="N1993">
        <v>28</v>
      </c>
      <c r="O1993" t="b">
        <v>1</v>
      </c>
      <c r="P1993" t="s">
        <v>8271</v>
      </c>
      <c r="Q1993">
        <f>D1993/E1993*100</f>
        <v>78.988941548183249</v>
      </c>
      <c r="R1993">
        <f>E1993/N1993</f>
        <v>22.607142857142858</v>
      </c>
      <c r="S1993" t="str">
        <f>LEFT(P1993,FIND("/",P1993)-1)</f>
        <v>theater</v>
      </c>
      <c r="T1993" t="str">
        <f>RIGHT(P1993,LEN(P1993)-FIND("/",P1993))</f>
        <v>plays</v>
      </c>
    </row>
    <row r="1994" spans="1:20" ht="44.25" hidden="1" x14ac:dyDescent="0.7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 s="9">
        <f>(((I1994/60)/60)/24)+DATE(1970,1,1)</f>
        <v>42123.958333333328</v>
      </c>
      <c r="K1994">
        <v>1428436410</v>
      </c>
      <c r="L1994" s="9">
        <f>(((K1994/60)/60)/24)+DATE(1970,1,1)</f>
        <v>42101.828819444447</v>
      </c>
      <c r="M1994" t="b">
        <v>0</v>
      </c>
      <c r="N1994">
        <v>11</v>
      </c>
      <c r="O1994" t="b">
        <v>1</v>
      </c>
      <c r="P1994" t="s">
        <v>8271</v>
      </c>
      <c r="Q1994">
        <f>D1994/E1994*100</f>
        <v>99.50248756218906</v>
      </c>
      <c r="R1994">
        <f>E1994/N1994</f>
        <v>18.272727272727273</v>
      </c>
      <c r="S1994" t="str">
        <f>LEFT(P1994,FIND("/",P1994)-1)</f>
        <v>theater</v>
      </c>
      <c r="T1994" t="str">
        <f>RIGHT(P1994,LEN(P1994)-FIND("/",P1994))</f>
        <v>plays</v>
      </c>
    </row>
    <row r="1995" spans="1:20" ht="44.25" hidden="1" x14ac:dyDescent="0.7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 s="9">
        <f>(((I1995/60)/60)/24)+DATE(1970,1,1)</f>
        <v>42150.647534722222</v>
      </c>
      <c r="K1995">
        <v>1430494347</v>
      </c>
      <c r="L1995" s="9">
        <f>(((K1995/60)/60)/24)+DATE(1970,1,1)</f>
        <v>42125.647534722222</v>
      </c>
      <c r="M1995" t="b">
        <v>0</v>
      </c>
      <c r="N1995">
        <v>62</v>
      </c>
      <c r="O1995" t="b">
        <v>1</v>
      </c>
      <c r="P1995" t="s">
        <v>8271</v>
      </c>
      <c r="Q1995">
        <f>D1995/E1995*100</f>
        <v>78.431372549019613</v>
      </c>
      <c r="R1995">
        <f>E1995/N1995</f>
        <v>82.258064516129039</v>
      </c>
      <c r="S1995" t="str">
        <f>LEFT(P1995,FIND("/",P1995)-1)</f>
        <v>theater</v>
      </c>
      <c r="T1995" t="str">
        <f>RIGHT(P1995,LEN(P1995)-FIND("/",P1995))</f>
        <v>plays</v>
      </c>
    </row>
    <row r="1996" spans="1:20" ht="44.25" hidden="1" x14ac:dyDescent="0.7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 s="9">
        <f>(((I1996/60)/60)/24)+DATE(1970,1,1)</f>
        <v>41932.333726851852</v>
      </c>
      <c r="K1996">
        <v>1411200034</v>
      </c>
      <c r="L1996" s="9">
        <f>(((K1996/60)/60)/24)+DATE(1970,1,1)</f>
        <v>41902.333726851852</v>
      </c>
      <c r="M1996" t="b">
        <v>0</v>
      </c>
      <c r="N1996">
        <v>73</v>
      </c>
      <c r="O1996" t="b">
        <v>1</v>
      </c>
      <c r="P1996" t="s">
        <v>8271</v>
      </c>
      <c r="Q1996">
        <f>D1996/E1996*100</f>
        <v>99.940035978412951</v>
      </c>
      <c r="R1996">
        <f>E1996/N1996</f>
        <v>68.534246575342465</v>
      </c>
      <c r="S1996" t="str">
        <f>LEFT(P1996,FIND("/",P1996)-1)</f>
        <v>theater</v>
      </c>
      <c r="T1996" t="str">
        <f>RIGHT(P1996,LEN(P1996)-FIND("/",P1996))</f>
        <v>plays</v>
      </c>
    </row>
    <row r="1997" spans="1:20" ht="44.25" hidden="1" x14ac:dyDescent="0.7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 s="9">
        <f>(((I1997/60)/60)/24)+DATE(1970,1,1)</f>
        <v>42028.207638888889</v>
      </c>
      <c r="K1997">
        <v>1419979544</v>
      </c>
      <c r="L1997" s="9">
        <f>(((K1997/60)/60)/24)+DATE(1970,1,1)</f>
        <v>42003.948425925926</v>
      </c>
      <c r="M1997" t="b">
        <v>0</v>
      </c>
      <c r="N1997">
        <v>18</v>
      </c>
      <c r="O1997" t="b">
        <v>1</v>
      </c>
      <c r="P1997" t="s">
        <v>8271</v>
      </c>
      <c r="Q1997">
        <f>D1997/E1997*100</f>
        <v>57.142857142857139</v>
      </c>
      <c r="R1997">
        <f>E1997/N1997</f>
        <v>68.055555555555557</v>
      </c>
      <c r="S1997" t="str">
        <f>LEFT(P1997,FIND("/",P1997)-1)</f>
        <v>theater</v>
      </c>
      <c r="T1997" t="str">
        <f>RIGHT(P1997,LEN(P1997)-FIND("/",P1997))</f>
        <v>plays</v>
      </c>
    </row>
    <row r="1998" spans="1:20" ht="44.25" hidden="1" x14ac:dyDescent="0.7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 s="9">
        <f>(((I1998/60)/60)/24)+DATE(1970,1,1)</f>
        <v>42046.207638888889</v>
      </c>
      <c r="K1998">
        <v>1418673307</v>
      </c>
      <c r="L1998" s="9">
        <f>(((K1998/60)/60)/24)+DATE(1970,1,1)</f>
        <v>41988.829942129625</v>
      </c>
      <c r="M1998" t="b">
        <v>0</v>
      </c>
      <c r="N1998">
        <v>35</v>
      </c>
      <c r="O1998" t="b">
        <v>1</v>
      </c>
      <c r="P1998" t="s">
        <v>8271</v>
      </c>
      <c r="Q1998">
        <f>D1998/E1998*100</f>
        <v>78.585461689587419</v>
      </c>
      <c r="R1998">
        <f>E1998/N1998</f>
        <v>72.714285714285708</v>
      </c>
      <c r="S1998" t="str">
        <f>LEFT(P1998,FIND("/",P1998)-1)</f>
        <v>theater</v>
      </c>
      <c r="T1998" t="str">
        <f>RIGHT(P1998,LEN(P1998)-FIND("/",P1998))</f>
        <v>plays</v>
      </c>
    </row>
    <row r="1999" spans="1:20" ht="44.25" hidden="1" x14ac:dyDescent="0.7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 s="9">
        <f>(((I1999/60)/60)/24)+DATE(1970,1,1)</f>
        <v>42009.851388888885</v>
      </c>
      <c r="K1999">
        <v>1417469639</v>
      </c>
      <c r="L1999" s="9">
        <f>(((K1999/60)/60)/24)+DATE(1970,1,1)</f>
        <v>41974.898599537039</v>
      </c>
      <c r="M1999" t="b">
        <v>0</v>
      </c>
      <c r="N1999">
        <v>43</v>
      </c>
      <c r="O1999" t="b">
        <v>1</v>
      </c>
      <c r="P1999" t="s">
        <v>8271</v>
      </c>
      <c r="Q1999">
        <f>D1999/E1999*100</f>
        <v>90.388671286532087</v>
      </c>
      <c r="R1999">
        <f>E1999/N1999</f>
        <v>77.186046511627907</v>
      </c>
      <c r="S1999" t="str">
        <f>LEFT(P1999,FIND("/",P1999)-1)</f>
        <v>theater</v>
      </c>
      <c r="T1999" t="str">
        <f>RIGHT(P1999,LEN(P1999)-FIND("/",P1999))</f>
        <v>plays</v>
      </c>
    </row>
    <row r="2000" spans="1:20" ht="59" hidden="1" x14ac:dyDescent="0.7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 s="9">
        <f>(((I2000/60)/60)/24)+DATE(1970,1,1)</f>
        <v>42617.066921296297</v>
      </c>
      <c r="K2000">
        <v>1470792982</v>
      </c>
      <c r="L2000" s="9">
        <f>(((K2000/60)/60)/24)+DATE(1970,1,1)</f>
        <v>42592.066921296297</v>
      </c>
      <c r="M2000" t="b">
        <v>0</v>
      </c>
      <c r="N2000">
        <v>36</v>
      </c>
      <c r="O2000" t="b">
        <v>1</v>
      </c>
      <c r="P2000" t="s">
        <v>8271</v>
      </c>
      <c r="Q2000">
        <f>D2000/E2000*100</f>
        <v>79.404466501240705</v>
      </c>
      <c r="R2000">
        <f>E2000/N2000</f>
        <v>55.972222222222221</v>
      </c>
      <c r="S2000" t="str">
        <f>LEFT(P2000,FIND("/",P2000)-1)</f>
        <v>theater</v>
      </c>
      <c r="T2000" t="str">
        <f>RIGHT(P2000,LEN(P2000)-FIND("/",P2000))</f>
        <v>plays</v>
      </c>
    </row>
    <row r="2001" spans="1:20" ht="29.5" hidden="1" x14ac:dyDescent="0.7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 s="9">
        <f>(((I2001/60)/60)/24)+DATE(1970,1,1)</f>
        <v>42076.290972222225</v>
      </c>
      <c r="K2001">
        <v>1423959123</v>
      </c>
      <c r="L2001" s="9">
        <f>(((K2001/60)/60)/24)+DATE(1970,1,1)</f>
        <v>42050.008368055554</v>
      </c>
      <c r="M2001" t="b">
        <v>0</v>
      </c>
      <c r="N2001">
        <v>62</v>
      </c>
      <c r="O2001" t="b">
        <v>1</v>
      </c>
      <c r="P2001" t="s">
        <v>8271</v>
      </c>
      <c r="Q2001">
        <f>D2001/E2001*100</f>
        <v>84.388185654008439</v>
      </c>
      <c r="R2001">
        <f>E2001/N2001</f>
        <v>49.693548387096776</v>
      </c>
      <c r="S2001" t="str">
        <f>LEFT(P2001,FIND("/",P2001)-1)</f>
        <v>theater</v>
      </c>
      <c r="T2001" t="str">
        <f>RIGHT(P2001,LEN(P2001)-FIND("/",P2001))</f>
        <v>plays</v>
      </c>
    </row>
    <row r="2002" spans="1:20" ht="44.25" hidden="1" x14ac:dyDescent="0.7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 s="9">
        <f>(((I2002/60)/60)/24)+DATE(1970,1,1)</f>
        <v>41877.715069444443</v>
      </c>
      <c r="K2002">
        <v>1407258582</v>
      </c>
      <c r="L2002" s="9">
        <f>(((K2002/60)/60)/24)+DATE(1970,1,1)</f>
        <v>41856.715069444443</v>
      </c>
      <c r="M2002" t="b">
        <v>0</v>
      </c>
      <c r="N2002">
        <v>15</v>
      </c>
      <c r="O2002" t="b">
        <v>1</v>
      </c>
      <c r="P2002" t="s">
        <v>8271</v>
      </c>
      <c r="Q2002">
        <f>D2002/E2002*100</f>
        <v>92.827004219409275</v>
      </c>
      <c r="R2002">
        <f>E2002/N2002</f>
        <v>79</v>
      </c>
      <c r="S2002" t="str">
        <f>LEFT(P2002,FIND("/",P2002)-1)</f>
        <v>theater</v>
      </c>
      <c r="T2002" t="str">
        <f>RIGHT(P2002,LEN(P2002)-FIND("/",P2002))</f>
        <v>plays</v>
      </c>
    </row>
    <row r="2003" spans="1:20" ht="29.5" hidden="1" x14ac:dyDescent="0.7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 s="9">
        <f>(((I2003/60)/60)/24)+DATE(1970,1,1)</f>
        <v>42432.249305555553</v>
      </c>
      <c r="K2003">
        <v>1455717790</v>
      </c>
      <c r="L2003" s="9">
        <f>(((K2003/60)/60)/24)+DATE(1970,1,1)</f>
        <v>42417.585532407407</v>
      </c>
      <c r="M2003" t="b">
        <v>0</v>
      </c>
      <c r="N2003">
        <v>33</v>
      </c>
      <c r="O2003" t="b">
        <v>1</v>
      </c>
      <c r="P2003" t="s">
        <v>8271</v>
      </c>
      <c r="Q2003">
        <f>D2003/E2003*100</f>
        <v>97.465886939571149</v>
      </c>
      <c r="R2003">
        <f>E2003/N2003</f>
        <v>77.727272727272734</v>
      </c>
      <c r="S2003" t="str">
        <f>LEFT(P2003,FIND("/",P2003)-1)</f>
        <v>theater</v>
      </c>
      <c r="T2003" t="str">
        <f>RIGHT(P2003,LEN(P2003)-FIND("/",P2003))</f>
        <v>plays</v>
      </c>
    </row>
    <row r="2004" spans="1:20" ht="44.25" hidden="1" x14ac:dyDescent="0.7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 s="9">
        <f>(((I2004/60)/60)/24)+DATE(1970,1,1)</f>
        <v>41885.207638888889</v>
      </c>
      <c r="K2004">
        <v>1408129822</v>
      </c>
      <c r="L2004" s="9">
        <f>(((K2004/60)/60)/24)+DATE(1970,1,1)</f>
        <v>41866.79886574074</v>
      </c>
      <c r="M2004" t="b">
        <v>0</v>
      </c>
      <c r="N2004">
        <v>27</v>
      </c>
      <c r="O2004" t="b">
        <v>1</v>
      </c>
      <c r="P2004" t="s">
        <v>8271</v>
      </c>
      <c r="Q2004">
        <f>D2004/E2004*100</f>
        <v>90.826521344232518</v>
      </c>
      <c r="R2004">
        <f>E2004/N2004</f>
        <v>40.777777777777779</v>
      </c>
      <c r="S2004" t="str">
        <f>LEFT(P2004,FIND("/",P2004)-1)</f>
        <v>theater</v>
      </c>
      <c r="T2004" t="str">
        <f>RIGHT(P2004,LEN(P2004)-FIND("/",P2004))</f>
        <v>plays</v>
      </c>
    </row>
    <row r="2005" spans="1:20" ht="44.25" hidden="1" x14ac:dyDescent="0.7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 s="9">
        <f>(((I2005/60)/60)/24)+DATE(1970,1,1)</f>
        <v>42246</v>
      </c>
      <c r="K2005">
        <v>1438715077</v>
      </c>
      <c r="L2005" s="9">
        <f>(((K2005/60)/60)/24)+DATE(1970,1,1)</f>
        <v>42220.79487268519</v>
      </c>
      <c r="M2005" t="b">
        <v>0</v>
      </c>
      <c r="N2005">
        <v>17</v>
      </c>
      <c r="O2005" t="b">
        <v>1</v>
      </c>
      <c r="P2005" t="s">
        <v>8271</v>
      </c>
      <c r="Q2005">
        <f>D2005/E2005*100</f>
        <v>49.504950495049506</v>
      </c>
      <c r="R2005">
        <f>E2005/N2005</f>
        <v>59.411764705882355</v>
      </c>
      <c r="S2005" t="str">
        <f>LEFT(P2005,FIND("/",P2005)-1)</f>
        <v>theater</v>
      </c>
      <c r="T2005" t="str">
        <f>RIGHT(P2005,LEN(P2005)-FIND("/",P2005))</f>
        <v>plays</v>
      </c>
    </row>
    <row r="2006" spans="1:20" ht="29.5" hidden="1" x14ac:dyDescent="0.7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 s="9">
        <f>(((I2006/60)/60)/24)+DATE(1970,1,1)</f>
        <v>42656.849120370374</v>
      </c>
      <c r="K2006">
        <v>1473970964</v>
      </c>
      <c r="L2006" s="9">
        <f>(((K2006/60)/60)/24)+DATE(1970,1,1)</f>
        <v>42628.849120370374</v>
      </c>
      <c r="M2006" t="b">
        <v>0</v>
      </c>
      <c r="N2006">
        <v>4</v>
      </c>
      <c r="O2006" t="b">
        <v>1</v>
      </c>
      <c r="P2006" t="s">
        <v>8271</v>
      </c>
      <c r="Q2006">
        <f>D2006/E2006*100</f>
        <v>76.923076923076934</v>
      </c>
      <c r="R2006">
        <f>E2006/N2006</f>
        <v>3.25</v>
      </c>
      <c r="S2006" t="str">
        <f>LEFT(P2006,FIND("/",P2006)-1)</f>
        <v>theater</v>
      </c>
      <c r="T2006" t="str">
        <f>RIGHT(P2006,LEN(P2006)-FIND("/",P2006))</f>
        <v>plays</v>
      </c>
    </row>
    <row r="2007" spans="1:20" ht="44.25" hidden="1" x14ac:dyDescent="0.7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 s="9">
        <f>(((I2007/60)/60)/24)+DATE(1970,1,1)</f>
        <v>42020.99863425926</v>
      </c>
      <c r="K2007">
        <v>1418860682</v>
      </c>
      <c r="L2007" s="9">
        <f>(((K2007/60)/60)/24)+DATE(1970,1,1)</f>
        <v>41990.99863425926</v>
      </c>
      <c r="M2007" t="b">
        <v>0</v>
      </c>
      <c r="N2007">
        <v>53</v>
      </c>
      <c r="O2007" t="b">
        <v>1</v>
      </c>
      <c r="P2007" t="s">
        <v>8271</v>
      </c>
      <c r="Q2007">
        <f>D2007/E2007*100</f>
        <v>95.831336847149018</v>
      </c>
      <c r="R2007">
        <f>E2007/N2007</f>
        <v>39.377358490566039</v>
      </c>
      <c r="S2007" t="str">
        <f>LEFT(P2007,FIND("/",P2007)-1)</f>
        <v>theater</v>
      </c>
      <c r="T2007" t="str">
        <f>RIGHT(P2007,LEN(P2007)-FIND("/",P2007))</f>
        <v>plays</v>
      </c>
    </row>
    <row r="2008" spans="1:20" ht="59" hidden="1" x14ac:dyDescent="0.7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 s="9">
        <f>(((I2008/60)/60)/24)+DATE(1970,1,1)</f>
        <v>42507.894432870366</v>
      </c>
      <c r="K2008">
        <v>1458336479</v>
      </c>
      <c r="L2008" s="9">
        <f>(((K2008/60)/60)/24)+DATE(1970,1,1)</f>
        <v>42447.894432870366</v>
      </c>
      <c r="M2008" t="b">
        <v>0</v>
      </c>
      <c r="N2008">
        <v>49</v>
      </c>
      <c r="O2008" t="b">
        <v>1</v>
      </c>
      <c r="P2008" t="s">
        <v>8271</v>
      </c>
      <c r="Q2008">
        <f>D2008/E2008*100</f>
        <v>99.950024987506254</v>
      </c>
      <c r="R2008">
        <f>E2008/N2008</f>
        <v>81.673469387755105</v>
      </c>
      <c r="S2008" t="str">
        <f>LEFT(P2008,FIND("/",P2008)-1)</f>
        <v>theater</v>
      </c>
      <c r="T2008" t="str">
        <f>RIGHT(P2008,LEN(P2008)-FIND("/",P2008))</f>
        <v>plays</v>
      </c>
    </row>
    <row r="2009" spans="1:20" ht="44.25" hidden="1" x14ac:dyDescent="0.7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 s="9">
        <f>(((I2009/60)/60)/24)+DATE(1970,1,1)</f>
        <v>42313.906018518523</v>
      </c>
      <c r="K2009">
        <v>1444164280</v>
      </c>
      <c r="L2009" s="9">
        <f>(((K2009/60)/60)/24)+DATE(1970,1,1)</f>
        <v>42283.864351851851</v>
      </c>
      <c r="M2009" t="b">
        <v>0</v>
      </c>
      <c r="N2009">
        <v>57</v>
      </c>
      <c r="O2009" t="b">
        <v>1</v>
      </c>
      <c r="P2009" t="s">
        <v>8271</v>
      </c>
      <c r="Q2009">
        <f>D2009/E2009*100</f>
        <v>58.59375</v>
      </c>
      <c r="R2009">
        <f>E2009/N2009</f>
        <v>44.912280701754383</v>
      </c>
      <c r="S2009" t="str">
        <f>LEFT(P2009,FIND("/",P2009)-1)</f>
        <v>theater</v>
      </c>
      <c r="T2009" t="str">
        <f>RIGHT(P2009,LEN(P2009)-FIND("/",P2009))</f>
        <v>plays</v>
      </c>
    </row>
    <row r="2010" spans="1:20" ht="44.25" hidden="1" x14ac:dyDescent="0.7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 s="9">
        <f>(((I2010/60)/60)/24)+DATE(1970,1,1)</f>
        <v>42489.290972222225</v>
      </c>
      <c r="K2010">
        <v>1461370956</v>
      </c>
      <c r="L2010" s="9">
        <f>(((K2010/60)/60)/24)+DATE(1970,1,1)</f>
        <v>42483.015694444446</v>
      </c>
      <c r="M2010" t="b">
        <v>0</v>
      </c>
      <c r="N2010">
        <v>69</v>
      </c>
      <c r="O2010" t="b">
        <v>1</v>
      </c>
      <c r="P2010" t="s">
        <v>8271</v>
      </c>
      <c r="Q2010">
        <f>D2010/E2010*100</f>
        <v>88.62629246676515</v>
      </c>
      <c r="R2010">
        <f>E2010/N2010</f>
        <v>49.05797101449275</v>
      </c>
      <c r="S2010" t="str">
        <f>LEFT(P2010,FIND("/",P2010)-1)</f>
        <v>theater</v>
      </c>
      <c r="T2010" t="str">
        <f>RIGHT(P2010,LEN(P2010)-FIND("/",P2010))</f>
        <v>plays</v>
      </c>
    </row>
    <row r="2011" spans="1:20" ht="59" hidden="1" x14ac:dyDescent="0.7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 s="9">
        <f>(((I2011/60)/60)/24)+DATE(1970,1,1)</f>
        <v>42413.793124999997</v>
      </c>
      <c r="K2011">
        <v>1452798126</v>
      </c>
      <c r="L2011" s="9">
        <f>(((K2011/60)/60)/24)+DATE(1970,1,1)</f>
        <v>42383.793124999997</v>
      </c>
      <c r="M2011" t="b">
        <v>0</v>
      </c>
      <c r="N2011">
        <v>15</v>
      </c>
      <c r="O2011" t="b">
        <v>1</v>
      </c>
      <c r="P2011" t="s">
        <v>8271</v>
      </c>
      <c r="Q2011">
        <f>D2011/E2011*100</f>
        <v>54.347826086956516</v>
      </c>
      <c r="R2011">
        <f>E2011/N2011</f>
        <v>30.666666666666668</v>
      </c>
      <c r="S2011" t="str">
        <f>LEFT(P2011,FIND("/",P2011)-1)</f>
        <v>theater</v>
      </c>
      <c r="T2011" t="str">
        <f>RIGHT(P2011,LEN(P2011)-FIND("/",P2011))</f>
        <v>plays</v>
      </c>
    </row>
    <row r="2012" spans="1:20" ht="44.25" hidden="1" x14ac:dyDescent="0.7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 s="9">
        <f>(((I2012/60)/60)/24)+DATE(1970,1,1)</f>
        <v>42596.604826388888</v>
      </c>
      <c r="K2012">
        <v>1468593057</v>
      </c>
      <c r="L2012" s="9">
        <f>(((K2012/60)/60)/24)+DATE(1970,1,1)</f>
        <v>42566.604826388888</v>
      </c>
      <c r="M2012" t="b">
        <v>0</v>
      </c>
      <c r="N2012">
        <v>64</v>
      </c>
      <c r="O2012" t="b">
        <v>1</v>
      </c>
      <c r="P2012" t="s">
        <v>8271</v>
      </c>
      <c r="Q2012">
        <f>D2012/E2012*100</f>
        <v>76.765609007164798</v>
      </c>
      <c r="R2012">
        <f>E2012/N2012</f>
        <v>61.0625</v>
      </c>
      <c r="S2012" t="str">
        <f>LEFT(P2012,FIND("/",P2012)-1)</f>
        <v>theater</v>
      </c>
      <c r="T2012" t="str">
        <f>RIGHT(P2012,LEN(P2012)-FIND("/",P2012))</f>
        <v>plays</v>
      </c>
    </row>
    <row r="2013" spans="1:20" ht="29.5" hidden="1" x14ac:dyDescent="0.7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 s="9">
        <f>(((I2013/60)/60)/24)+DATE(1970,1,1)</f>
        <v>42353</v>
      </c>
      <c r="K2013">
        <v>1448924882</v>
      </c>
      <c r="L2013" s="9">
        <f>(((K2013/60)/60)/24)+DATE(1970,1,1)</f>
        <v>42338.963912037041</v>
      </c>
      <c r="M2013" t="b">
        <v>0</v>
      </c>
      <c r="N2013">
        <v>20</v>
      </c>
      <c r="O2013" t="b">
        <v>1</v>
      </c>
      <c r="P2013" t="s">
        <v>8271</v>
      </c>
      <c r="Q2013">
        <f>D2013/E2013*100</f>
        <v>94.827586206896555</v>
      </c>
      <c r="R2013">
        <f>E2013/N2013</f>
        <v>29</v>
      </c>
      <c r="S2013" t="str">
        <f>LEFT(P2013,FIND("/",P2013)-1)</f>
        <v>theater</v>
      </c>
      <c r="T2013" t="str">
        <f>RIGHT(P2013,LEN(P2013)-FIND("/",P2013))</f>
        <v>plays</v>
      </c>
    </row>
    <row r="2014" spans="1:20" ht="44.25" hidden="1" x14ac:dyDescent="0.7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 s="9">
        <f>(((I2014/60)/60)/24)+DATE(1970,1,1)</f>
        <v>42538.583333333328</v>
      </c>
      <c r="K2014">
        <v>1463418090</v>
      </c>
      <c r="L2014" s="9">
        <f>(((K2014/60)/60)/24)+DATE(1970,1,1)</f>
        <v>42506.709375000006</v>
      </c>
      <c r="M2014" t="b">
        <v>0</v>
      </c>
      <c r="N2014">
        <v>27</v>
      </c>
      <c r="O2014" t="b">
        <v>1</v>
      </c>
      <c r="P2014" t="s">
        <v>8271</v>
      </c>
      <c r="Q2014">
        <f>D2014/E2014*100</f>
        <v>100</v>
      </c>
      <c r="R2014">
        <f>E2014/N2014</f>
        <v>29.62962962962963</v>
      </c>
      <c r="S2014" t="str">
        <f>LEFT(P2014,FIND("/",P2014)-1)</f>
        <v>theater</v>
      </c>
      <c r="T2014" t="str">
        <f>RIGHT(P2014,LEN(P2014)-FIND("/",P2014))</f>
        <v>plays</v>
      </c>
    </row>
    <row r="2015" spans="1:20" ht="44.25" hidden="1" x14ac:dyDescent="0.7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 s="9">
        <f>(((I2015/60)/60)/24)+DATE(1970,1,1)</f>
        <v>42459.950057870374</v>
      </c>
      <c r="K2015">
        <v>1456789685</v>
      </c>
      <c r="L2015" s="9">
        <f>(((K2015/60)/60)/24)+DATE(1970,1,1)</f>
        <v>42429.991724537031</v>
      </c>
      <c r="M2015" t="b">
        <v>0</v>
      </c>
      <c r="N2015">
        <v>21</v>
      </c>
      <c r="O2015" t="b">
        <v>1</v>
      </c>
      <c r="P2015" t="s">
        <v>8271</v>
      </c>
      <c r="Q2015">
        <f>D2015/E2015*100</f>
        <v>65.224625623960065</v>
      </c>
      <c r="R2015">
        <f>E2015/N2015</f>
        <v>143.0952380952381</v>
      </c>
      <c r="S2015" t="str">
        <f>LEFT(P2015,FIND("/",P2015)-1)</f>
        <v>theater</v>
      </c>
      <c r="T2015" t="str">
        <f>RIGHT(P2015,LEN(P2015)-FIND("/",P2015))</f>
        <v>plays</v>
      </c>
    </row>
    <row r="2016" spans="1:20" ht="44.25" hidden="1" x14ac:dyDescent="0.7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 s="9">
        <f>(((I2016/60)/60)/24)+DATE(1970,1,1)</f>
        <v>42233.432129629626</v>
      </c>
      <c r="K2016">
        <v>1437214936</v>
      </c>
      <c r="L2016" s="9">
        <f>(((K2016/60)/60)/24)+DATE(1970,1,1)</f>
        <v>42203.432129629626</v>
      </c>
      <c r="M2016" t="b">
        <v>0</v>
      </c>
      <c r="N2016">
        <v>31</v>
      </c>
      <c r="O2016" t="b">
        <v>1</v>
      </c>
      <c r="P2016" t="s">
        <v>8271</v>
      </c>
      <c r="Q2016">
        <f>D2016/E2016*100</f>
        <v>61.614294516327782</v>
      </c>
      <c r="R2016">
        <f>E2016/N2016</f>
        <v>52.354838709677416</v>
      </c>
      <c r="S2016" t="str">
        <f>LEFT(P2016,FIND("/",P2016)-1)</f>
        <v>theater</v>
      </c>
      <c r="T2016" t="str">
        <f>RIGHT(P2016,LEN(P2016)-FIND("/",P2016))</f>
        <v>plays</v>
      </c>
    </row>
    <row r="2017" spans="1:20" ht="44.25" hidden="1" x14ac:dyDescent="0.7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 s="9">
        <f>(((I2017/60)/60)/24)+DATE(1970,1,1)</f>
        <v>42102.370381944449</v>
      </c>
      <c r="K2017">
        <v>1425891201</v>
      </c>
      <c r="L2017" s="9">
        <f>(((K2017/60)/60)/24)+DATE(1970,1,1)</f>
        <v>42072.370381944449</v>
      </c>
      <c r="M2017" t="b">
        <v>0</v>
      </c>
      <c r="N2017">
        <v>51</v>
      </c>
      <c r="O2017" t="b">
        <v>1</v>
      </c>
      <c r="P2017" t="s">
        <v>8271</v>
      </c>
      <c r="Q2017">
        <f>D2017/E2017*100</f>
        <v>73.529411764705884</v>
      </c>
      <c r="R2017">
        <f>E2017/N2017</f>
        <v>66.666666666666671</v>
      </c>
      <c r="S2017" t="str">
        <f>LEFT(P2017,FIND("/",P2017)-1)</f>
        <v>theater</v>
      </c>
      <c r="T2017" t="str">
        <f>RIGHT(P2017,LEN(P2017)-FIND("/",P2017))</f>
        <v>plays</v>
      </c>
    </row>
    <row r="2018" spans="1:20" ht="44.25" hidden="1" x14ac:dyDescent="0.7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 s="9">
        <f>(((I2018/60)/60)/24)+DATE(1970,1,1)</f>
        <v>41799.726979166669</v>
      </c>
      <c r="K2018">
        <v>1401470811</v>
      </c>
      <c r="L2018" s="9">
        <f>(((K2018/60)/60)/24)+DATE(1970,1,1)</f>
        <v>41789.726979166669</v>
      </c>
      <c r="M2018" t="b">
        <v>0</v>
      </c>
      <c r="N2018">
        <v>57</v>
      </c>
      <c r="O2018" t="b">
        <v>1</v>
      </c>
      <c r="P2018" t="s">
        <v>8271</v>
      </c>
      <c r="Q2018">
        <f>D2018/E2018*100</f>
        <v>69.252077562326875</v>
      </c>
      <c r="R2018">
        <f>E2018/N2018</f>
        <v>126.66666666666667</v>
      </c>
      <c r="S2018" t="str">
        <f>LEFT(P2018,FIND("/",P2018)-1)</f>
        <v>theater</v>
      </c>
      <c r="T2018" t="str">
        <f>RIGHT(P2018,LEN(P2018)-FIND("/",P2018))</f>
        <v>plays</v>
      </c>
    </row>
    <row r="2019" spans="1:20" ht="44.25" hidden="1" x14ac:dyDescent="0.7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 s="9">
        <f>(((I2019/60)/60)/24)+DATE(1970,1,1)</f>
        <v>41818.58997685185</v>
      </c>
      <c r="K2019">
        <v>1401372574</v>
      </c>
      <c r="L2019" s="9">
        <f>(((K2019/60)/60)/24)+DATE(1970,1,1)</f>
        <v>41788.58997685185</v>
      </c>
      <c r="M2019" t="b">
        <v>0</v>
      </c>
      <c r="N2019">
        <v>20</v>
      </c>
      <c r="O2019" t="b">
        <v>1</v>
      </c>
      <c r="P2019" t="s">
        <v>8271</v>
      </c>
      <c r="Q2019">
        <f>D2019/E2019*100</f>
        <v>100</v>
      </c>
      <c r="R2019">
        <f>E2019/N2019</f>
        <v>62.5</v>
      </c>
      <c r="S2019" t="str">
        <f>LEFT(P2019,FIND("/",P2019)-1)</f>
        <v>theater</v>
      </c>
      <c r="T2019" t="str">
        <f>RIGHT(P2019,LEN(P2019)-FIND("/",P2019))</f>
        <v>plays</v>
      </c>
    </row>
    <row r="2020" spans="1:20" ht="44.25" hidden="1" x14ac:dyDescent="0.7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 s="9">
        <f>(((I2020/60)/60)/24)+DATE(1970,1,1)</f>
        <v>42174.041851851856</v>
      </c>
      <c r="K2020">
        <v>1432083616</v>
      </c>
      <c r="L2020" s="9">
        <f>(((K2020/60)/60)/24)+DATE(1970,1,1)</f>
        <v>42144.041851851856</v>
      </c>
      <c r="M2020" t="b">
        <v>0</v>
      </c>
      <c r="N2020">
        <v>71</v>
      </c>
      <c r="O2020" t="b">
        <v>1</v>
      </c>
      <c r="P2020" t="s">
        <v>8271</v>
      </c>
      <c r="Q2020">
        <f>D2020/E2020*100</f>
        <v>99.206349206349216</v>
      </c>
      <c r="R2020">
        <f>E2020/N2020</f>
        <v>35.492957746478872</v>
      </c>
      <c r="S2020" t="str">
        <f>LEFT(P2020,FIND("/",P2020)-1)</f>
        <v>theater</v>
      </c>
      <c r="T2020" t="str">
        <f>RIGHT(P2020,LEN(P2020)-FIND("/",P2020))</f>
        <v>plays</v>
      </c>
    </row>
    <row r="2021" spans="1:20" ht="44.25" hidden="1" x14ac:dyDescent="0.7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 s="9">
        <f>(((I2021/60)/60)/24)+DATE(1970,1,1)</f>
        <v>42348.593703703707</v>
      </c>
      <c r="K2021">
        <v>1447164896</v>
      </c>
      <c r="L2021" s="9">
        <f>(((K2021/60)/60)/24)+DATE(1970,1,1)</f>
        <v>42318.593703703707</v>
      </c>
      <c r="M2021" t="b">
        <v>0</v>
      </c>
      <c r="N2021">
        <v>72</v>
      </c>
      <c r="O2021" t="b">
        <v>1</v>
      </c>
      <c r="P2021" t="s">
        <v>8271</v>
      </c>
      <c r="Q2021">
        <f>D2021/E2021*100</f>
        <v>93.63295880149812</v>
      </c>
      <c r="R2021">
        <f>E2021/N2021</f>
        <v>37.083333333333336</v>
      </c>
      <c r="S2021" t="str">
        <f>LEFT(P2021,FIND("/",P2021)-1)</f>
        <v>theater</v>
      </c>
      <c r="T2021" t="str">
        <f>RIGHT(P2021,LEN(P2021)-FIND("/",P2021))</f>
        <v>plays</v>
      </c>
    </row>
    <row r="2022" spans="1:20" ht="44.25" hidden="1" x14ac:dyDescent="0.7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 s="9">
        <f>(((I2022/60)/60)/24)+DATE(1970,1,1)</f>
        <v>42082.908148148148</v>
      </c>
      <c r="K2022">
        <v>1424213264</v>
      </c>
      <c r="L2022" s="9">
        <f>(((K2022/60)/60)/24)+DATE(1970,1,1)</f>
        <v>42052.949814814812</v>
      </c>
      <c r="M2022" t="b">
        <v>0</v>
      </c>
      <c r="N2022">
        <v>45</v>
      </c>
      <c r="O2022" t="b">
        <v>1</v>
      </c>
      <c r="P2022" t="s">
        <v>8271</v>
      </c>
      <c r="Q2022">
        <f>D2022/E2022*100</f>
        <v>80.128205128205138</v>
      </c>
      <c r="R2022">
        <f>E2022/N2022</f>
        <v>69.333333333333329</v>
      </c>
      <c r="S2022" t="str">
        <f>LEFT(P2022,FIND("/",P2022)-1)</f>
        <v>theater</v>
      </c>
      <c r="T2022" t="str">
        <f>RIGHT(P2022,LEN(P2022)-FIND("/",P2022))</f>
        <v>plays</v>
      </c>
    </row>
    <row r="2023" spans="1:20" ht="44.25" hidden="1" x14ac:dyDescent="0.7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 s="9">
        <f>(((I2023/60)/60)/24)+DATE(1970,1,1)</f>
        <v>42794</v>
      </c>
      <c r="K2023">
        <v>1486996729</v>
      </c>
      <c r="L2023" s="9">
        <f>(((K2023/60)/60)/24)+DATE(1970,1,1)</f>
        <v>42779.610289351855</v>
      </c>
      <c r="M2023" t="b">
        <v>0</v>
      </c>
      <c r="N2023">
        <v>51</v>
      </c>
      <c r="O2023" t="b">
        <v>1</v>
      </c>
      <c r="P2023" t="s">
        <v>8271</v>
      </c>
      <c r="Q2023">
        <f>D2023/E2023*100</f>
        <v>84.090909090909093</v>
      </c>
      <c r="R2023">
        <f>E2023/N2023</f>
        <v>17.254901960784313</v>
      </c>
      <c r="S2023" t="str">
        <f>LEFT(P2023,FIND("/",P2023)-1)</f>
        <v>theater</v>
      </c>
      <c r="T2023" t="str">
        <f>RIGHT(P2023,LEN(P2023)-FIND("/",P2023))</f>
        <v>plays</v>
      </c>
    </row>
    <row r="2024" spans="1:20" ht="44.25" hidden="1" x14ac:dyDescent="0.7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 s="9">
        <f>(((I2024/60)/60)/24)+DATE(1970,1,1)</f>
        <v>42158.627893518518</v>
      </c>
      <c r="K2024">
        <v>1430751850</v>
      </c>
      <c r="L2024" s="9">
        <f>(((K2024/60)/60)/24)+DATE(1970,1,1)</f>
        <v>42128.627893518518</v>
      </c>
      <c r="M2024" t="b">
        <v>0</v>
      </c>
      <c r="N2024">
        <v>56</v>
      </c>
      <c r="O2024" t="b">
        <v>1</v>
      </c>
      <c r="P2024" t="s">
        <v>8271</v>
      </c>
      <c r="Q2024">
        <f>D2024/E2024*100</f>
        <v>99.009900990099013</v>
      </c>
      <c r="R2024">
        <f>E2024/N2024</f>
        <v>36.071428571428569</v>
      </c>
      <c r="S2024" t="str">
        <f>LEFT(P2024,FIND("/",P2024)-1)</f>
        <v>theater</v>
      </c>
      <c r="T2024" t="str">
        <f>RIGHT(P2024,LEN(P2024)-FIND("/",P2024))</f>
        <v>plays</v>
      </c>
    </row>
    <row r="2025" spans="1:20" ht="44.25" hidden="1" x14ac:dyDescent="0.7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 s="9">
        <f>(((I2025/60)/60)/24)+DATE(1970,1,1)</f>
        <v>42693.916666666672</v>
      </c>
      <c r="K2025">
        <v>1476760226</v>
      </c>
      <c r="L2025" s="9">
        <f>(((K2025/60)/60)/24)+DATE(1970,1,1)</f>
        <v>42661.132245370376</v>
      </c>
      <c r="M2025" t="b">
        <v>0</v>
      </c>
      <c r="N2025">
        <v>17</v>
      </c>
      <c r="O2025" t="b">
        <v>1</v>
      </c>
      <c r="P2025" t="s">
        <v>8271</v>
      </c>
      <c r="Q2025">
        <f>D2025/E2025*100</f>
        <v>88.495575221238937</v>
      </c>
      <c r="R2025">
        <f>E2025/N2025</f>
        <v>66.470588235294116</v>
      </c>
      <c r="S2025" t="str">
        <f>LEFT(P2025,FIND("/",P2025)-1)</f>
        <v>theater</v>
      </c>
      <c r="T2025" t="str">
        <f>RIGHT(P2025,LEN(P2025)-FIND("/",P2025))</f>
        <v>plays</v>
      </c>
    </row>
    <row r="2026" spans="1:20" ht="44.25" hidden="1" x14ac:dyDescent="0.7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 s="9">
        <f>(((I2026/60)/60)/24)+DATE(1970,1,1)</f>
        <v>42068.166666666672</v>
      </c>
      <c r="K2026">
        <v>1422916261</v>
      </c>
      <c r="L2026" s="9">
        <f>(((K2026/60)/60)/24)+DATE(1970,1,1)</f>
        <v>42037.938206018516</v>
      </c>
      <c r="M2026" t="b">
        <v>0</v>
      </c>
      <c r="N2026">
        <v>197</v>
      </c>
      <c r="O2026" t="b">
        <v>1</v>
      </c>
      <c r="P2026" t="s">
        <v>8271</v>
      </c>
      <c r="Q2026">
        <f>D2026/E2026*100</f>
        <v>95.065640561339976</v>
      </c>
      <c r="R2026">
        <f>E2026/N2026</f>
        <v>56.065989847715734</v>
      </c>
      <c r="S2026" t="str">
        <f>LEFT(P2026,FIND("/",P2026)-1)</f>
        <v>theater</v>
      </c>
      <c r="T2026" t="str">
        <f>RIGHT(P2026,LEN(P2026)-FIND("/",P2026))</f>
        <v>plays</v>
      </c>
    </row>
    <row r="2027" spans="1:20" ht="44.25" hidden="1" x14ac:dyDescent="0.7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 s="9">
        <f>(((I2027/60)/60)/24)+DATE(1970,1,1)</f>
        <v>42643.875</v>
      </c>
      <c r="K2027">
        <v>1473200844</v>
      </c>
      <c r="L2027" s="9">
        <f>(((K2027/60)/60)/24)+DATE(1970,1,1)</f>
        <v>42619.935694444444</v>
      </c>
      <c r="M2027" t="b">
        <v>0</v>
      </c>
      <c r="N2027">
        <v>70</v>
      </c>
      <c r="O2027" t="b">
        <v>1</v>
      </c>
      <c r="P2027" t="s">
        <v>8271</v>
      </c>
      <c r="Q2027">
        <f>D2027/E2027*100</f>
        <v>91.130012150668279</v>
      </c>
      <c r="R2027">
        <f>E2027/N2027</f>
        <v>47.028571428571432</v>
      </c>
      <c r="S2027" t="str">
        <f>LEFT(P2027,FIND("/",P2027)-1)</f>
        <v>theater</v>
      </c>
      <c r="T2027" t="str">
        <f>RIGHT(P2027,LEN(P2027)-FIND("/",P2027))</f>
        <v>plays</v>
      </c>
    </row>
    <row r="2028" spans="1:20" ht="29.5" hidden="1" x14ac:dyDescent="0.7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 s="9">
        <f>(((I2028/60)/60)/24)+DATE(1970,1,1)</f>
        <v>41910.140972222223</v>
      </c>
      <c r="K2028">
        <v>1409030371</v>
      </c>
      <c r="L2028" s="9">
        <f>(((K2028/60)/60)/24)+DATE(1970,1,1)</f>
        <v>41877.221886574072</v>
      </c>
      <c r="M2028" t="b">
        <v>0</v>
      </c>
      <c r="N2028">
        <v>21</v>
      </c>
      <c r="O2028" t="b">
        <v>1</v>
      </c>
      <c r="P2028" t="s">
        <v>8271</v>
      </c>
      <c r="Q2028">
        <f>D2028/E2028*100</f>
        <v>99.901097913066067</v>
      </c>
      <c r="R2028">
        <f>E2028/N2028</f>
        <v>47.666190476190479</v>
      </c>
      <c r="S2028" t="str">
        <f>LEFT(P2028,FIND("/",P2028)-1)</f>
        <v>theater</v>
      </c>
      <c r="T2028" t="str">
        <f>RIGHT(P2028,LEN(P2028)-FIND("/",P2028))</f>
        <v>plays</v>
      </c>
    </row>
    <row r="2029" spans="1:20" ht="29.5" hidden="1" x14ac:dyDescent="0.7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 s="9">
        <f>(((I2029/60)/60)/24)+DATE(1970,1,1)</f>
        <v>41846.291666666664</v>
      </c>
      <c r="K2029">
        <v>1404841270</v>
      </c>
      <c r="L2029" s="9">
        <f>(((K2029/60)/60)/24)+DATE(1970,1,1)</f>
        <v>41828.736921296295</v>
      </c>
      <c r="M2029" t="b">
        <v>0</v>
      </c>
      <c r="N2029">
        <v>34</v>
      </c>
      <c r="O2029" t="b">
        <v>1</v>
      </c>
      <c r="P2029" t="s">
        <v>8271</v>
      </c>
      <c r="Q2029">
        <f>D2029/E2029*100</f>
        <v>83.333333333333343</v>
      </c>
      <c r="R2029">
        <f>E2029/N2029</f>
        <v>88.235294117647058</v>
      </c>
      <c r="S2029" t="str">
        <f>LEFT(P2029,FIND("/",P2029)-1)</f>
        <v>theater</v>
      </c>
      <c r="T2029" t="str">
        <f>RIGHT(P2029,LEN(P2029)-FIND("/",P2029))</f>
        <v>plays</v>
      </c>
    </row>
    <row r="2030" spans="1:20" ht="73.75" hidden="1" x14ac:dyDescent="0.7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 s="9">
        <f>(((I2030/60)/60)/24)+DATE(1970,1,1)</f>
        <v>42605.774189814809</v>
      </c>
      <c r="K2030">
        <v>1466793290</v>
      </c>
      <c r="L2030" s="9">
        <f>(((K2030/60)/60)/24)+DATE(1970,1,1)</f>
        <v>42545.774189814809</v>
      </c>
      <c r="M2030" t="b">
        <v>0</v>
      </c>
      <c r="N2030">
        <v>39</v>
      </c>
      <c r="O2030" t="b">
        <v>1</v>
      </c>
      <c r="P2030" t="s">
        <v>8271</v>
      </c>
      <c r="Q2030">
        <f>D2030/E2030*100</f>
        <v>95.29860228716646</v>
      </c>
      <c r="R2030">
        <f>E2030/N2030</f>
        <v>80.717948717948715</v>
      </c>
      <c r="S2030" t="str">
        <f>LEFT(P2030,FIND("/",P2030)-1)</f>
        <v>theater</v>
      </c>
      <c r="T2030" t="str">
        <f>RIGHT(P2030,LEN(P2030)-FIND("/",P2030))</f>
        <v>plays</v>
      </c>
    </row>
    <row r="2031" spans="1:20" ht="59" hidden="1" x14ac:dyDescent="0.7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 s="9">
        <f>(((I2031/60)/60)/24)+DATE(1970,1,1)</f>
        <v>42187.652511574073</v>
      </c>
      <c r="K2031">
        <v>1433259577</v>
      </c>
      <c r="L2031" s="9">
        <f>(((K2031/60)/60)/24)+DATE(1970,1,1)</f>
        <v>42157.652511574073</v>
      </c>
      <c r="M2031" t="b">
        <v>0</v>
      </c>
      <c r="N2031">
        <v>78</v>
      </c>
      <c r="O2031" t="b">
        <v>1</v>
      </c>
      <c r="P2031" t="s">
        <v>8271</v>
      </c>
      <c r="Q2031">
        <f>D2031/E2031*100</f>
        <v>97.402597402597408</v>
      </c>
      <c r="R2031">
        <f>E2031/N2031</f>
        <v>39.487179487179489</v>
      </c>
      <c r="S2031" t="str">
        <f>LEFT(P2031,FIND("/",P2031)-1)</f>
        <v>theater</v>
      </c>
      <c r="T2031" t="str">
        <f>RIGHT(P2031,LEN(P2031)-FIND("/",P2031))</f>
        <v>plays</v>
      </c>
    </row>
    <row r="2032" spans="1:20" ht="44.25" hidden="1" x14ac:dyDescent="0.7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 s="9">
        <f>(((I2032/60)/60)/24)+DATE(1970,1,1)</f>
        <v>41867.667326388888</v>
      </c>
      <c r="K2032">
        <v>1406390457</v>
      </c>
      <c r="L2032" s="9">
        <f>(((K2032/60)/60)/24)+DATE(1970,1,1)</f>
        <v>41846.667326388888</v>
      </c>
      <c r="M2032" t="b">
        <v>0</v>
      </c>
      <c r="N2032">
        <v>48</v>
      </c>
      <c r="O2032" t="b">
        <v>1</v>
      </c>
      <c r="P2032" t="s">
        <v>8271</v>
      </c>
      <c r="Q2032">
        <f>D2032/E2032*100</f>
        <v>98.207709305180458</v>
      </c>
      <c r="R2032">
        <f>E2032/N2032</f>
        <v>84.854166666666671</v>
      </c>
      <c r="S2032" t="str">
        <f>LEFT(P2032,FIND("/",P2032)-1)</f>
        <v>theater</v>
      </c>
      <c r="T2032" t="str">
        <f>RIGHT(P2032,LEN(P2032)-FIND("/",P2032))</f>
        <v>plays</v>
      </c>
    </row>
    <row r="2033" spans="1:20" ht="44.25" hidden="1" x14ac:dyDescent="0.7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 s="9">
        <f>(((I2033/60)/60)/24)+DATE(1970,1,1)</f>
        <v>42511.165972222225</v>
      </c>
      <c r="K2033">
        <v>1459446487</v>
      </c>
      <c r="L2033" s="9">
        <f>(((K2033/60)/60)/24)+DATE(1970,1,1)</f>
        <v>42460.741747685184</v>
      </c>
      <c r="M2033" t="b">
        <v>0</v>
      </c>
      <c r="N2033">
        <v>29</v>
      </c>
      <c r="O2033" t="b">
        <v>1</v>
      </c>
      <c r="P2033" t="s">
        <v>8271</v>
      </c>
      <c r="Q2033">
        <f>D2033/E2033*100</f>
        <v>100</v>
      </c>
      <c r="R2033">
        <f>E2033/N2033</f>
        <v>68.965517241379317</v>
      </c>
      <c r="S2033" t="str">
        <f>LEFT(P2033,FIND("/",P2033)-1)</f>
        <v>theater</v>
      </c>
      <c r="T2033" t="str">
        <f>RIGHT(P2033,LEN(P2033)-FIND("/",P2033))</f>
        <v>plays</v>
      </c>
    </row>
    <row r="2034" spans="1:20" ht="29.5" hidden="1" x14ac:dyDescent="0.7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 s="9">
        <f>(((I2034/60)/60)/24)+DATE(1970,1,1)</f>
        <v>41917.292187500003</v>
      </c>
      <c r="K2034">
        <v>1409900445</v>
      </c>
      <c r="L2034" s="9">
        <f>(((K2034/60)/60)/24)+DATE(1970,1,1)</f>
        <v>41887.292187500003</v>
      </c>
      <c r="M2034" t="b">
        <v>0</v>
      </c>
      <c r="N2034">
        <v>73</v>
      </c>
      <c r="O2034" t="b">
        <v>1</v>
      </c>
      <c r="P2034" t="s">
        <v>8271</v>
      </c>
      <c r="Q2034">
        <f>D2034/E2034*100</f>
        <v>99.61895748760989</v>
      </c>
      <c r="R2034">
        <f>E2034/N2034</f>
        <v>550.04109589041093</v>
      </c>
      <c r="S2034" t="str">
        <f>LEFT(P2034,FIND("/",P2034)-1)</f>
        <v>theater</v>
      </c>
      <c r="T2034" t="str">
        <f>RIGHT(P2034,LEN(P2034)-FIND("/",P2034))</f>
        <v>plays</v>
      </c>
    </row>
    <row r="2035" spans="1:20" ht="44.25" hidden="1" x14ac:dyDescent="0.7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 s="9">
        <f>(((I2035/60)/60)/24)+DATE(1970,1,1)</f>
        <v>41806.712893518517</v>
      </c>
      <c r="K2035">
        <v>1400691994</v>
      </c>
      <c r="L2035" s="9">
        <f>(((K2035/60)/60)/24)+DATE(1970,1,1)</f>
        <v>41780.712893518517</v>
      </c>
      <c r="M2035" t="b">
        <v>0</v>
      </c>
      <c r="N2035">
        <v>8</v>
      </c>
      <c r="O2035" t="b">
        <v>1</v>
      </c>
      <c r="P2035" t="s">
        <v>8271</v>
      </c>
      <c r="Q2035">
        <f>D2035/E2035*100</f>
        <v>96.15384615384616</v>
      </c>
      <c r="R2035">
        <f>E2035/N2035</f>
        <v>97.5</v>
      </c>
      <c r="S2035" t="str">
        <f>LEFT(P2035,FIND("/",P2035)-1)</f>
        <v>theater</v>
      </c>
      <c r="T2035" t="str">
        <f>RIGHT(P2035,LEN(P2035)-FIND("/",P2035))</f>
        <v>plays</v>
      </c>
    </row>
    <row r="2036" spans="1:20" ht="44.25" hidden="1" x14ac:dyDescent="0.7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 s="9">
        <f>(((I2036/60)/60)/24)+DATE(1970,1,1)</f>
        <v>42402.478981481487</v>
      </c>
      <c r="K2036">
        <v>1452598184</v>
      </c>
      <c r="L2036" s="9">
        <f>(((K2036/60)/60)/24)+DATE(1970,1,1)</f>
        <v>42381.478981481487</v>
      </c>
      <c r="M2036" t="b">
        <v>0</v>
      </c>
      <c r="N2036">
        <v>17</v>
      </c>
      <c r="O2036" t="b">
        <v>1</v>
      </c>
      <c r="P2036" t="s">
        <v>8271</v>
      </c>
      <c r="Q2036">
        <f>D2036/E2036*100</f>
        <v>100</v>
      </c>
      <c r="R2036">
        <f>E2036/N2036</f>
        <v>29.411764705882351</v>
      </c>
      <c r="S2036" t="str">
        <f>LEFT(P2036,FIND("/",P2036)-1)</f>
        <v>theater</v>
      </c>
      <c r="T2036" t="str">
        <f>RIGHT(P2036,LEN(P2036)-FIND("/",P2036))</f>
        <v>plays</v>
      </c>
    </row>
    <row r="2037" spans="1:20" ht="44.25" hidden="1" x14ac:dyDescent="0.7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 s="9">
        <f>(((I2037/60)/60)/24)+DATE(1970,1,1)</f>
        <v>41861.665972222225</v>
      </c>
      <c r="K2037">
        <v>1404833442</v>
      </c>
      <c r="L2037" s="9">
        <f>(((K2037/60)/60)/24)+DATE(1970,1,1)</f>
        <v>41828.646319444444</v>
      </c>
      <c r="M2037" t="b">
        <v>0</v>
      </c>
      <c r="N2037">
        <v>9</v>
      </c>
      <c r="O2037" t="b">
        <v>1</v>
      </c>
      <c r="P2037" t="s">
        <v>8271</v>
      </c>
      <c r="Q2037">
        <f>D2037/E2037*100</f>
        <v>96.15384615384616</v>
      </c>
      <c r="R2037">
        <f>E2037/N2037</f>
        <v>57.777777777777779</v>
      </c>
      <c r="S2037" t="str">
        <f>LEFT(P2037,FIND("/",P2037)-1)</f>
        <v>theater</v>
      </c>
      <c r="T2037" t="str">
        <f>RIGHT(P2037,LEN(P2037)-FIND("/",P2037))</f>
        <v>plays</v>
      </c>
    </row>
    <row r="2038" spans="1:20" ht="44.25" hidden="1" x14ac:dyDescent="0.7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 s="9">
        <f>(((I2038/60)/60)/24)+DATE(1970,1,1)</f>
        <v>42607.165972222225</v>
      </c>
      <c r="K2038">
        <v>1471188502</v>
      </c>
      <c r="L2038" s="9">
        <f>(((K2038/60)/60)/24)+DATE(1970,1,1)</f>
        <v>42596.644699074073</v>
      </c>
      <c r="M2038" t="b">
        <v>0</v>
      </c>
      <c r="N2038">
        <v>17</v>
      </c>
      <c r="O2038" t="b">
        <v>1</v>
      </c>
      <c r="P2038" t="s">
        <v>8271</v>
      </c>
      <c r="Q2038">
        <f>D2038/E2038*100</f>
        <v>39.893617021276597</v>
      </c>
      <c r="R2038">
        <f>E2038/N2038</f>
        <v>44.235294117647058</v>
      </c>
      <c r="S2038" t="str">
        <f>LEFT(P2038,FIND("/",P2038)-1)</f>
        <v>theater</v>
      </c>
      <c r="T2038" t="str">
        <f>RIGHT(P2038,LEN(P2038)-FIND("/",P2038))</f>
        <v>plays</v>
      </c>
    </row>
    <row r="2039" spans="1:20" ht="59" hidden="1" x14ac:dyDescent="0.7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 s="9">
        <f>(((I2039/60)/60)/24)+DATE(1970,1,1)</f>
        <v>42221.363506944443</v>
      </c>
      <c r="K2039">
        <v>1436172207</v>
      </c>
      <c r="L2039" s="9">
        <f>(((K2039/60)/60)/24)+DATE(1970,1,1)</f>
        <v>42191.363506944443</v>
      </c>
      <c r="M2039" t="b">
        <v>0</v>
      </c>
      <c r="N2039">
        <v>33</v>
      </c>
      <c r="O2039" t="b">
        <v>1</v>
      </c>
      <c r="P2039" t="s">
        <v>8271</v>
      </c>
      <c r="Q2039">
        <f>D2039/E2039*100</f>
        <v>99.50248756218906</v>
      </c>
      <c r="R2039">
        <f>E2039/N2039</f>
        <v>60.909090909090907</v>
      </c>
      <c r="S2039" t="str">
        <f>LEFT(P2039,FIND("/",P2039)-1)</f>
        <v>theater</v>
      </c>
      <c r="T2039" t="str">
        <f>RIGHT(P2039,LEN(P2039)-FIND("/",P2039))</f>
        <v>plays</v>
      </c>
    </row>
    <row r="2040" spans="1:20" ht="59" hidden="1" x14ac:dyDescent="0.7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 s="9">
        <f>(((I2040/60)/60)/24)+DATE(1970,1,1)</f>
        <v>42463.708333333328</v>
      </c>
      <c r="K2040">
        <v>1457690386</v>
      </c>
      <c r="L2040" s="9">
        <f>(((K2040/60)/60)/24)+DATE(1970,1,1)</f>
        <v>42440.416504629626</v>
      </c>
      <c r="M2040" t="b">
        <v>0</v>
      </c>
      <c r="N2040">
        <v>38</v>
      </c>
      <c r="O2040" t="b">
        <v>1</v>
      </c>
      <c r="P2040" t="s">
        <v>8271</v>
      </c>
      <c r="Q2040">
        <f>D2040/E2040*100</f>
        <v>57.339449541284402</v>
      </c>
      <c r="R2040">
        <f>E2040/N2040</f>
        <v>68.84210526315789</v>
      </c>
      <c r="S2040" t="str">
        <f>LEFT(P2040,FIND("/",P2040)-1)</f>
        <v>theater</v>
      </c>
      <c r="T2040" t="str">
        <f>RIGHT(P2040,LEN(P2040)-FIND("/",P2040))</f>
        <v>plays</v>
      </c>
    </row>
    <row r="2041" spans="1:20" ht="59" hidden="1" x14ac:dyDescent="0.7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 s="9">
        <f>(((I2041/60)/60)/24)+DATE(1970,1,1)</f>
        <v>42203.290972222225</v>
      </c>
      <c r="K2041">
        <v>1434654998</v>
      </c>
      <c r="L2041" s="9">
        <f>(((K2041/60)/60)/24)+DATE(1970,1,1)</f>
        <v>42173.803217592591</v>
      </c>
      <c r="M2041" t="b">
        <v>0</v>
      </c>
      <c r="N2041">
        <v>79</v>
      </c>
      <c r="O2041" t="b">
        <v>1</v>
      </c>
      <c r="P2041" t="s">
        <v>8271</v>
      </c>
      <c r="Q2041">
        <f>D2041/E2041*100</f>
        <v>86.014106313435406</v>
      </c>
      <c r="R2041">
        <f>E2041/N2041</f>
        <v>73.582278481012665</v>
      </c>
      <c r="S2041" t="str">
        <f>LEFT(P2041,FIND("/",P2041)-1)</f>
        <v>theater</v>
      </c>
      <c r="T2041" t="str">
        <f>RIGHT(P2041,LEN(P2041)-FIND("/",P2041))</f>
        <v>plays</v>
      </c>
    </row>
    <row r="2042" spans="1:20" ht="44.25" hidden="1" x14ac:dyDescent="0.7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 s="9">
        <f>(((I2042/60)/60)/24)+DATE(1970,1,1)</f>
        <v>42767.957638888889</v>
      </c>
      <c r="K2042">
        <v>1483393836</v>
      </c>
      <c r="L2042" s="9">
        <f>(((K2042/60)/60)/24)+DATE(1970,1,1)</f>
        <v>42737.910138888896</v>
      </c>
      <c r="M2042" t="b">
        <v>0</v>
      </c>
      <c r="N2042">
        <v>46</v>
      </c>
      <c r="O2042" t="b">
        <v>1</v>
      </c>
      <c r="P2042" t="s">
        <v>8271</v>
      </c>
      <c r="Q2042">
        <f>D2042/E2042*100</f>
        <v>94.500094500094505</v>
      </c>
      <c r="R2042">
        <f>E2042/N2042</f>
        <v>115.02173913043478</v>
      </c>
      <c r="S2042" t="str">
        <f>LEFT(P2042,FIND("/",P2042)-1)</f>
        <v>theater</v>
      </c>
      <c r="T2042" t="str">
        <f>RIGHT(P2042,LEN(P2042)-FIND("/",P2042))</f>
        <v>plays</v>
      </c>
    </row>
    <row r="2043" spans="1:20" ht="59" hidden="1" x14ac:dyDescent="0.7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 s="9">
        <f>(((I2043/60)/60)/24)+DATE(1970,1,1)</f>
        <v>42522.904166666667</v>
      </c>
      <c r="K2043">
        <v>1462806419</v>
      </c>
      <c r="L2043" s="9">
        <f>(((K2043/60)/60)/24)+DATE(1970,1,1)</f>
        <v>42499.629849537043</v>
      </c>
      <c r="M2043" t="b">
        <v>0</v>
      </c>
      <c r="N2043">
        <v>20</v>
      </c>
      <c r="O2043" t="b">
        <v>1</v>
      </c>
      <c r="P2043" t="s">
        <v>8271</v>
      </c>
      <c r="Q2043">
        <f>D2043/E2043*100</f>
        <v>90.293453724604973</v>
      </c>
      <c r="R2043">
        <f>E2043/N2043</f>
        <v>110.75</v>
      </c>
      <c r="S2043" t="str">
        <f>LEFT(P2043,FIND("/",P2043)-1)</f>
        <v>theater</v>
      </c>
      <c r="T2043" t="str">
        <f>RIGHT(P2043,LEN(P2043)-FIND("/",P2043))</f>
        <v>plays</v>
      </c>
    </row>
    <row r="2044" spans="1:20" ht="29.5" hidden="1" x14ac:dyDescent="0.7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 s="9">
        <f>(((I2044/60)/60)/24)+DATE(1970,1,1)</f>
        <v>41822.165972222225</v>
      </c>
      <c r="K2044">
        <v>1400272580</v>
      </c>
      <c r="L2044" s="9">
        <f>(((K2044/60)/60)/24)+DATE(1970,1,1)</f>
        <v>41775.858564814815</v>
      </c>
      <c r="M2044" t="b">
        <v>0</v>
      </c>
      <c r="N2044">
        <v>20</v>
      </c>
      <c r="O2044" t="b">
        <v>1</v>
      </c>
      <c r="P2044" t="s">
        <v>8271</v>
      </c>
      <c r="Q2044">
        <f>D2044/E2044*100</f>
        <v>99.337748344370851</v>
      </c>
      <c r="R2044">
        <f>E2044/N2044</f>
        <v>75.5</v>
      </c>
      <c r="S2044" t="str">
        <f>LEFT(P2044,FIND("/",P2044)-1)</f>
        <v>theater</v>
      </c>
      <c r="T2044" t="str">
        <f>RIGHT(P2044,LEN(P2044)-FIND("/",P2044))</f>
        <v>plays</v>
      </c>
    </row>
    <row r="2045" spans="1:20" ht="44.25" hidden="1" x14ac:dyDescent="0.7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 s="9">
        <f>(((I2045/60)/60)/24)+DATE(1970,1,1)</f>
        <v>42082.610416666663</v>
      </c>
      <c r="K2045">
        <v>1424414350</v>
      </c>
      <c r="L2045" s="9">
        <f>(((K2045/60)/60)/24)+DATE(1970,1,1)</f>
        <v>42055.277199074073</v>
      </c>
      <c r="M2045" t="b">
        <v>0</v>
      </c>
      <c r="N2045">
        <v>13</v>
      </c>
      <c r="O2045" t="b">
        <v>1</v>
      </c>
      <c r="P2045" t="s">
        <v>8271</v>
      </c>
      <c r="Q2045">
        <f>D2045/E2045*100</f>
        <v>98.007187193727546</v>
      </c>
      <c r="R2045">
        <f>E2045/N2045</f>
        <v>235.46153846153845</v>
      </c>
      <c r="S2045" t="str">
        <f>LEFT(P2045,FIND("/",P2045)-1)</f>
        <v>theater</v>
      </c>
      <c r="T2045" t="str">
        <f>RIGHT(P2045,LEN(P2045)-FIND("/",P2045))</f>
        <v>plays</v>
      </c>
    </row>
    <row r="2046" spans="1:20" ht="59" hidden="1" x14ac:dyDescent="0.7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 s="9">
        <f>(((I2046/60)/60)/24)+DATE(1970,1,1)</f>
        <v>41996.881076388891</v>
      </c>
      <c r="K2046">
        <v>1417208925</v>
      </c>
      <c r="L2046" s="9">
        <f>(((K2046/60)/60)/24)+DATE(1970,1,1)</f>
        <v>41971.881076388891</v>
      </c>
      <c r="M2046" t="b">
        <v>0</v>
      </c>
      <c r="N2046">
        <v>22</v>
      </c>
      <c r="O2046" t="b">
        <v>1</v>
      </c>
      <c r="P2046" t="s">
        <v>8271</v>
      </c>
      <c r="Q2046">
        <f>D2046/E2046*100</f>
        <v>100</v>
      </c>
      <c r="R2046">
        <f>E2046/N2046</f>
        <v>11.363636363636363</v>
      </c>
      <c r="S2046" t="str">
        <f>LEFT(P2046,FIND("/",P2046)-1)</f>
        <v>theater</v>
      </c>
      <c r="T2046" t="str">
        <f>RIGHT(P2046,LEN(P2046)-FIND("/",P2046))</f>
        <v>plays</v>
      </c>
    </row>
    <row r="2047" spans="1:20" ht="44.25" hidden="1" x14ac:dyDescent="0.7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 s="9">
        <f>(((I2047/60)/60)/24)+DATE(1970,1,1)</f>
        <v>42470.166666666672</v>
      </c>
      <c r="K2047">
        <v>1458336672</v>
      </c>
      <c r="L2047" s="9">
        <f>(((K2047/60)/60)/24)+DATE(1970,1,1)</f>
        <v>42447.896666666667</v>
      </c>
      <c r="M2047" t="b">
        <v>0</v>
      </c>
      <c r="N2047">
        <v>36</v>
      </c>
      <c r="O2047" t="b">
        <v>1</v>
      </c>
      <c r="P2047" t="s">
        <v>8271</v>
      </c>
      <c r="Q2047">
        <f>D2047/E2047*100</f>
        <v>90.090090090090087</v>
      </c>
      <c r="R2047">
        <f>E2047/N2047</f>
        <v>92.5</v>
      </c>
      <c r="S2047" t="str">
        <f>LEFT(P2047,FIND("/",P2047)-1)</f>
        <v>theater</v>
      </c>
      <c r="T2047" t="str">
        <f>RIGHT(P2047,LEN(P2047)-FIND("/",P2047))</f>
        <v>plays</v>
      </c>
    </row>
    <row r="2048" spans="1:20" ht="59" hidden="1" x14ac:dyDescent="0.7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 s="9">
        <f>(((I2048/60)/60)/24)+DATE(1970,1,1)</f>
        <v>42094.178402777776</v>
      </c>
      <c r="K2048">
        <v>1425187014</v>
      </c>
      <c r="L2048" s="9">
        <f>(((K2048/60)/60)/24)+DATE(1970,1,1)</f>
        <v>42064.220069444447</v>
      </c>
      <c r="M2048" t="b">
        <v>0</v>
      </c>
      <c r="N2048">
        <v>40</v>
      </c>
      <c r="O2048" t="b">
        <v>1</v>
      </c>
      <c r="P2048" t="s">
        <v>8271</v>
      </c>
      <c r="Q2048">
        <f>D2048/E2048*100</f>
        <v>98.595020951441953</v>
      </c>
      <c r="R2048">
        <f>E2048/N2048</f>
        <v>202.85</v>
      </c>
      <c r="S2048" t="str">
        <f>LEFT(P2048,FIND("/",P2048)-1)</f>
        <v>theater</v>
      </c>
      <c r="T2048" t="str">
        <f>RIGHT(P2048,LEN(P2048)-FIND("/",P2048))</f>
        <v>plays</v>
      </c>
    </row>
    <row r="2049" spans="1:20" ht="44.25" hidden="1" x14ac:dyDescent="0.7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 s="9">
        <f>(((I2049/60)/60)/24)+DATE(1970,1,1)</f>
        <v>42725.493402777778</v>
      </c>
      <c r="K2049">
        <v>1477133430</v>
      </c>
      <c r="L2049" s="9">
        <f>(((K2049/60)/60)/24)+DATE(1970,1,1)</f>
        <v>42665.451736111107</v>
      </c>
      <c r="M2049" t="b">
        <v>0</v>
      </c>
      <c r="N2049">
        <v>9</v>
      </c>
      <c r="O2049" t="b">
        <v>1</v>
      </c>
      <c r="P2049" t="s">
        <v>8271</v>
      </c>
      <c r="Q2049">
        <f>D2049/E2049*100</f>
        <v>96.15384615384616</v>
      </c>
      <c r="R2049">
        <f>E2049/N2049</f>
        <v>26</v>
      </c>
      <c r="S2049" t="str">
        <f>LEFT(P2049,FIND("/",P2049)-1)</f>
        <v>theater</v>
      </c>
      <c r="T2049" t="str">
        <f>RIGHT(P2049,LEN(P2049)-FIND("/",P2049))</f>
        <v>plays</v>
      </c>
    </row>
    <row r="2050" spans="1:20" ht="44.25" hidden="1" x14ac:dyDescent="0.7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 s="9">
        <f>(((I2050/60)/60)/24)+DATE(1970,1,1)</f>
        <v>42537.248715277776</v>
      </c>
      <c r="K2050">
        <v>1464847089</v>
      </c>
      <c r="L2050" s="9">
        <f>(((K2050/60)/60)/24)+DATE(1970,1,1)</f>
        <v>42523.248715277776</v>
      </c>
      <c r="M2050" t="b">
        <v>0</v>
      </c>
      <c r="N2050">
        <v>19</v>
      </c>
      <c r="O2050" t="b">
        <v>1</v>
      </c>
      <c r="P2050" t="s">
        <v>8271</v>
      </c>
      <c r="Q2050">
        <f>D2050/E2050*100</f>
        <v>91.428571428571431</v>
      </c>
      <c r="R2050">
        <f>E2050/N2050</f>
        <v>46.05263157894737</v>
      </c>
      <c r="S2050" t="str">
        <f>LEFT(P2050,FIND("/",P2050)-1)</f>
        <v>theater</v>
      </c>
      <c r="T2050" t="str">
        <f>RIGHT(P2050,LEN(P2050)-FIND("/",P2050))</f>
        <v>plays</v>
      </c>
    </row>
    <row r="2051" spans="1:20" ht="44.25" hidden="1" x14ac:dyDescent="0.7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 s="9">
        <f>(((I2051/60)/60)/24)+DATE(1970,1,1)</f>
        <v>42305.829166666663</v>
      </c>
      <c r="K2051">
        <v>1445109822</v>
      </c>
      <c r="L2051" s="9">
        <f>(((K2051/60)/60)/24)+DATE(1970,1,1)</f>
        <v>42294.808124999996</v>
      </c>
      <c r="M2051" t="b">
        <v>0</v>
      </c>
      <c r="N2051">
        <v>14</v>
      </c>
      <c r="O2051" t="b">
        <v>1</v>
      </c>
      <c r="P2051" t="s">
        <v>8271</v>
      </c>
      <c r="Q2051">
        <f>D2051/E2051*100</f>
        <v>86.834733893557427</v>
      </c>
      <c r="R2051">
        <f>E2051/N2051</f>
        <v>51</v>
      </c>
      <c r="S2051" t="str">
        <f>LEFT(P2051,FIND("/",P2051)-1)</f>
        <v>theater</v>
      </c>
      <c r="T2051" t="str">
        <f>RIGHT(P2051,LEN(P2051)-FIND("/",P2051))</f>
        <v>plays</v>
      </c>
    </row>
    <row r="2052" spans="1:20" ht="29.5" hidden="1" x14ac:dyDescent="0.7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 s="9">
        <f>(((I2052/60)/60)/24)+DATE(1970,1,1)</f>
        <v>41844.291666666664</v>
      </c>
      <c r="K2052">
        <v>1404337382</v>
      </c>
      <c r="L2052" s="9">
        <f>(((K2052/60)/60)/24)+DATE(1970,1,1)</f>
        <v>41822.90488425926</v>
      </c>
      <c r="M2052" t="b">
        <v>0</v>
      </c>
      <c r="N2052">
        <v>38</v>
      </c>
      <c r="O2052" t="b">
        <v>1</v>
      </c>
      <c r="P2052" t="s">
        <v>8271</v>
      </c>
      <c r="Q2052">
        <f>D2052/E2052*100</f>
        <v>100</v>
      </c>
      <c r="R2052">
        <f>E2052/N2052</f>
        <v>31.578947368421051</v>
      </c>
      <c r="S2052" t="str">
        <f>LEFT(P2052,FIND("/",P2052)-1)</f>
        <v>theater</v>
      </c>
      <c r="T2052" t="str">
        <f>RIGHT(P2052,LEN(P2052)-FIND("/",P2052))</f>
        <v>plays</v>
      </c>
    </row>
    <row r="2053" spans="1:20" ht="44.25" hidden="1" x14ac:dyDescent="0.7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 s="9">
        <f>(((I2053/60)/60)/24)+DATE(1970,1,1)</f>
        <v>42203.970127314817</v>
      </c>
      <c r="K2053">
        <v>1434669419</v>
      </c>
      <c r="L2053" s="9">
        <f>(((K2053/60)/60)/24)+DATE(1970,1,1)</f>
        <v>42173.970127314817</v>
      </c>
      <c r="M2053" t="b">
        <v>0</v>
      </c>
      <c r="N2053">
        <v>58</v>
      </c>
      <c r="O2053" t="b">
        <v>1</v>
      </c>
      <c r="P2053" t="s">
        <v>8271</v>
      </c>
      <c r="Q2053">
        <f>D2053/E2053*100</f>
        <v>96.927088213342984</v>
      </c>
      <c r="R2053">
        <f>E2053/N2053</f>
        <v>53.363965517241382</v>
      </c>
      <c r="S2053" t="str">
        <f>LEFT(P2053,FIND("/",P2053)-1)</f>
        <v>theater</v>
      </c>
      <c r="T2053" t="str">
        <f>RIGHT(P2053,LEN(P2053)-FIND("/",P2053))</f>
        <v>plays</v>
      </c>
    </row>
    <row r="2054" spans="1:20" ht="44.25" hidden="1" x14ac:dyDescent="0.7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 s="9">
        <f>(((I2054/60)/60)/24)+DATE(1970,1,1)</f>
        <v>42208.772916666669</v>
      </c>
      <c r="K2054">
        <v>1435670452</v>
      </c>
      <c r="L2054" s="9">
        <f>(((K2054/60)/60)/24)+DATE(1970,1,1)</f>
        <v>42185.556157407409</v>
      </c>
      <c r="M2054" t="b">
        <v>0</v>
      </c>
      <c r="N2054">
        <v>28</v>
      </c>
      <c r="O2054" t="b">
        <v>1</v>
      </c>
      <c r="P2054" t="s">
        <v>8271</v>
      </c>
      <c r="Q2054">
        <f>D2054/E2054*100</f>
        <v>96.618357487922708</v>
      </c>
      <c r="R2054">
        <f>E2054/N2054</f>
        <v>36.964285714285715</v>
      </c>
      <c r="S2054" t="str">
        <f>LEFT(P2054,FIND("/",P2054)-1)</f>
        <v>theater</v>
      </c>
      <c r="T2054" t="str">
        <f>RIGHT(P2054,LEN(P2054)-FIND("/",P2054))</f>
        <v>plays</v>
      </c>
    </row>
    <row r="2055" spans="1:20" ht="44.25" hidden="1" x14ac:dyDescent="0.7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 s="9">
        <f>(((I2055/60)/60)/24)+DATE(1970,1,1)</f>
        <v>42166.675196759257</v>
      </c>
      <c r="K2055">
        <v>1431447137</v>
      </c>
      <c r="L2055" s="9">
        <f>(((K2055/60)/60)/24)+DATE(1970,1,1)</f>
        <v>42136.675196759257</v>
      </c>
      <c r="M2055" t="b">
        <v>0</v>
      </c>
      <c r="N2055">
        <v>17</v>
      </c>
      <c r="O2055" t="b">
        <v>1</v>
      </c>
      <c r="P2055" t="s">
        <v>8271</v>
      </c>
      <c r="Q2055">
        <f>D2055/E2055*100</f>
        <v>72.358900144717794</v>
      </c>
      <c r="R2055">
        <f>E2055/N2055</f>
        <v>81.294117647058826</v>
      </c>
      <c r="S2055" t="str">
        <f>LEFT(P2055,FIND("/",P2055)-1)</f>
        <v>theater</v>
      </c>
      <c r="T2055" t="str">
        <f>RIGHT(P2055,LEN(P2055)-FIND("/",P2055))</f>
        <v>plays</v>
      </c>
    </row>
    <row r="2056" spans="1:20" ht="44.25" hidden="1" x14ac:dyDescent="0.7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 s="9">
        <f>(((I2056/60)/60)/24)+DATE(1970,1,1)</f>
        <v>42155.958333333328</v>
      </c>
      <c r="K2056">
        <v>1431951611</v>
      </c>
      <c r="L2056" s="9">
        <f>(((K2056/60)/60)/24)+DATE(1970,1,1)</f>
        <v>42142.514016203699</v>
      </c>
      <c r="M2056" t="b">
        <v>0</v>
      </c>
      <c r="N2056">
        <v>12</v>
      </c>
      <c r="O2056" t="b">
        <v>1</v>
      </c>
      <c r="P2056" t="s">
        <v>8271</v>
      </c>
      <c r="Q2056">
        <f>D2056/E2056*100</f>
        <v>91.286307053941911</v>
      </c>
      <c r="R2056">
        <f>E2056/N2056</f>
        <v>20.083333333333332</v>
      </c>
      <c r="S2056" t="str">
        <f>LEFT(P2056,FIND("/",P2056)-1)</f>
        <v>theater</v>
      </c>
      <c r="T2056" t="str">
        <f>RIGHT(P2056,LEN(P2056)-FIND("/",P2056))</f>
        <v>plays</v>
      </c>
    </row>
    <row r="2057" spans="1:20" ht="44.25" hidden="1" x14ac:dyDescent="0.7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 s="9">
        <f>(((I2057/60)/60)/24)+DATE(1970,1,1)</f>
        <v>41841.165972222225</v>
      </c>
      <c r="K2057">
        <v>1404140667</v>
      </c>
      <c r="L2057" s="9">
        <f>(((K2057/60)/60)/24)+DATE(1970,1,1)</f>
        <v>41820.62809027778</v>
      </c>
      <c r="M2057" t="b">
        <v>0</v>
      </c>
      <c r="N2057">
        <v>40</v>
      </c>
      <c r="O2057" t="b">
        <v>1</v>
      </c>
      <c r="P2057" t="s">
        <v>8271</v>
      </c>
      <c r="Q2057">
        <f>D2057/E2057*100</f>
        <v>99.150141643059484</v>
      </c>
      <c r="R2057">
        <f>E2057/N2057</f>
        <v>88.25</v>
      </c>
      <c r="S2057" t="str">
        <f>LEFT(P2057,FIND("/",P2057)-1)</f>
        <v>theater</v>
      </c>
      <c r="T2057" t="str">
        <f>RIGHT(P2057,LEN(P2057)-FIND("/",P2057))</f>
        <v>plays</v>
      </c>
    </row>
    <row r="2058" spans="1:20" ht="59" hidden="1" x14ac:dyDescent="0.7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 s="9">
        <f>(((I2058/60)/60)/24)+DATE(1970,1,1)</f>
        <v>41908.946574074071</v>
      </c>
      <c r="K2058">
        <v>1409179384</v>
      </c>
      <c r="L2058" s="9">
        <f>(((K2058/60)/60)/24)+DATE(1970,1,1)</f>
        <v>41878.946574074071</v>
      </c>
      <c r="M2058" t="b">
        <v>0</v>
      </c>
      <c r="N2058">
        <v>57</v>
      </c>
      <c r="O2058" t="b">
        <v>1</v>
      </c>
      <c r="P2058" t="s">
        <v>8271</v>
      </c>
      <c r="Q2058">
        <f>D2058/E2058*100</f>
        <v>98.489822718319104</v>
      </c>
      <c r="R2058">
        <f>E2058/N2058</f>
        <v>53.438596491228068</v>
      </c>
      <c r="S2058" t="str">
        <f>LEFT(P2058,FIND("/",P2058)-1)</f>
        <v>theater</v>
      </c>
      <c r="T2058" t="str">
        <f>RIGHT(P2058,LEN(P2058)-FIND("/",P2058))</f>
        <v>plays</v>
      </c>
    </row>
    <row r="2059" spans="1:20" ht="44.25" hidden="1" x14ac:dyDescent="0.7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 s="9">
        <f>(((I2059/60)/60)/24)+DATE(1970,1,1)</f>
        <v>41948.536111111112</v>
      </c>
      <c r="K2059">
        <v>1412233497</v>
      </c>
      <c r="L2059" s="9">
        <f>(((K2059/60)/60)/24)+DATE(1970,1,1)</f>
        <v>41914.295104166667</v>
      </c>
      <c r="M2059" t="b">
        <v>0</v>
      </c>
      <c r="N2059">
        <v>114</v>
      </c>
      <c r="O2059" t="b">
        <v>1</v>
      </c>
      <c r="P2059" t="s">
        <v>8271</v>
      </c>
      <c r="Q2059">
        <f>D2059/E2059*100</f>
        <v>88.008800880088017</v>
      </c>
      <c r="R2059">
        <f>E2059/N2059</f>
        <v>39.868421052631582</v>
      </c>
      <c r="S2059" t="str">
        <f>LEFT(P2059,FIND("/",P2059)-1)</f>
        <v>theater</v>
      </c>
      <c r="T2059" t="str">
        <f>RIGHT(P2059,LEN(P2059)-FIND("/",P2059))</f>
        <v>plays</v>
      </c>
    </row>
    <row r="2060" spans="1:20" ht="44.25" hidden="1" x14ac:dyDescent="0.7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 s="9">
        <f>(((I2060/60)/60)/24)+DATE(1970,1,1)</f>
        <v>42616.873020833329</v>
      </c>
      <c r="K2060">
        <v>1467752229</v>
      </c>
      <c r="L2060" s="9">
        <f>(((K2060/60)/60)/24)+DATE(1970,1,1)</f>
        <v>42556.873020833329</v>
      </c>
      <c r="M2060" t="b">
        <v>0</v>
      </c>
      <c r="N2060">
        <v>31</v>
      </c>
      <c r="O2060" t="b">
        <v>1</v>
      </c>
      <c r="P2060" t="s">
        <v>8271</v>
      </c>
      <c r="Q2060">
        <f>D2060/E2060*100</f>
        <v>100</v>
      </c>
      <c r="R2060">
        <f>E2060/N2060</f>
        <v>145.16129032258064</v>
      </c>
      <c r="S2060" t="str">
        <f>LEFT(P2060,FIND("/",P2060)-1)</f>
        <v>theater</v>
      </c>
      <c r="T2060" t="str">
        <f>RIGHT(P2060,LEN(P2060)-FIND("/",P2060))</f>
        <v>plays</v>
      </c>
    </row>
    <row r="2061" spans="1:20" ht="44.25" hidden="1" x14ac:dyDescent="0.7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 s="9">
        <f>(((I2061/60)/60)/24)+DATE(1970,1,1)</f>
        <v>42505.958333333328</v>
      </c>
      <c r="K2061">
        <v>1462285182</v>
      </c>
      <c r="L2061" s="9">
        <f>(((K2061/60)/60)/24)+DATE(1970,1,1)</f>
        <v>42493.597013888888</v>
      </c>
      <c r="M2061" t="b">
        <v>0</v>
      </c>
      <c r="N2061">
        <v>3</v>
      </c>
      <c r="O2061" t="b">
        <v>1</v>
      </c>
      <c r="P2061" t="s">
        <v>8271</v>
      </c>
      <c r="Q2061">
        <f>D2061/E2061*100</f>
        <v>71.428571428571431</v>
      </c>
      <c r="R2061">
        <f>E2061/N2061</f>
        <v>23.333333333333332</v>
      </c>
      <c r="S2061" t="str">
        <f>LEFT(P2061,FIND("/",P2061)-1)</f>
        <v>theater</v>
      </c>
      <c r="T2061" t="str">
        <f>RIGHT(P2061,LEN(P2061)-FIND("/",P2061))</f>
        <v>plays</v>
      </c>
    </row>
    <row r="2062" spans="1:20" ht="44.25" hidden="1" x14ac:dyDescent="0.7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 s="9">
        <f>(((I2062/60)/60)/24)+DATE(1970,1,1)</f>
        <v>41894.815787037034</v>
      </c>
      <c r="K2062">
        <v>1408995284</v>
      </c>
      <c r="L2062" s="9">
        <f>(((K2062/60)/60)/24)+DATE(1970,1,1)</f>
        <v>41876.815787037034</v>
      </c>
      <c r="M2062" t="b">
        <v>0</v>
      </c>
      <c r="N2062">
        <v>16</v>
      </c>
      <c r="O2062" t="b">
        <v>1</v>
      </c>
      <c r="P2062" t="s">
        <v>8271</v>
      </c>
      <c r="Q2062">
        <f>D2062/E2062*100</f>
        <v>77.669902912621353</v>
      </c>
      <c r="R2062">
        <f>E2062/N2062</f>
        <v>64.375</v>
      </c>
      <c r="S2062" t="str">
        <f>LEFT(P2062,FIND("/",P2062)-1)</f>
        <v>theater</v>
      </c>
      <c r="T2062" t="str">
        <f>RIGHT(P2062,LEN(P2062)-FIND("/",P2062))</f>
        <v>plays</v>
      </c>
    </row>
    <row r="2063" spans="1:20" ht="44.25" hidden="1" x14ac:dyDescent="0.7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 s="9">
        <f>(((I2063/60)/60)/24)+DATE(1970,1,1)</f>
        <v>41823.165972222225</v>
      </c>
      <c r="K2063">
        <v>1402580818</v>
      </c>
      <c r="L2063" s="9">
        <f>(((K2063/60)/60)/24)+DATE(1970,1,1)</f>
        <v>41802.574282407404</v>
      </c>
      <c r="M2063" t="b">
        <v>0</v>
      </c>
      <c r="N2063">
        <v>199</v>
      </c>
      <c r="O2063" t="b">
        <v>1</v>
      </c>
      <c r="P2063" t="s">
        <v>8271</v>
      </c>
      <c r="Q2063">
        <f>D2063/E2063*100</f>
        <v>97.177794873871321</v>
      </c>
      <c r="R2063">
        <f>E2063/N2063</f>
        <v>62.052763819095475</v>
      </c>
      <c r="S2063" t="str">
        <f>LEFT(P2063,FIND("/",P2063)-1)</f>
        <v>theater</v>
      </c>
      <c r="T2063" t="str">
        <f>RIGHT(P2063,LEN(P2063)-FIND("/",P2063))</f>
        <v>plays</v>
      </c>
    </row>
    <row r="2064" spans="1:20" ht="44.25" hidden="1" x14ac:dyDescent="0.7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 s="9">
        <f>(((I2064/60)/60)/24)+DATE(1970,1,1)</f>
        <v>42155.531226851846</v>
      </c>
      <c r="K2064">
        <v>1430052298</v>
      </c>
      <c r="L2064" s="9">
        <f>(((K2064/60)/60)/24)+DATE(1970,1,1)</f>
        <v>42120.531226851846</v>
      </c>
      <c r="M2064" t="b">
        <v>0</v>
      </c>
      <c r="N2064">
        <v>31</v>
      </c>
      <c r="O2064" t="b">
        <v>1</v>
      </c>
      <c r="P2064" t="s">
        <v>8271</v>
      </c>
      <c r="Q2064">
        <f>D2064/E2064*100</f>
        <v>97.560975609756099</v>
      </c>
      <c r="R2064">
        <f>E2064/N2064</f>
        <v>66.129032258064512</v>
      </c>
      <c r="S2064" t="str">
        <f>LEFT(P2064,FIND("/",P2064)-1)</f>
        <v>theater</v>
      </c>
      <c r="T2064" t="str">
        <f>RIGHT(P2064,LEN(P2064)-FIND("/",P2064))</f>
        <v>plays</v>
      </c>
    </row>
    <row r="2065" spans="1:20" ht="44.25" hidden="1" x14ac:dyDescent="0.7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 s="9">
        <f>(((I2065/60)/60)/24)+DATE(1970,1,1)</f>
        <v>41821.207638888889</v>
      </c>
      <c r="K2065">
        <v>1401214581</v>
      </c>
      <c r="L2065" s="9">
        <f>(((K2065/60)/60)/24)+DATE(1970,1,1)</f>
        <v>41786.761354166665</v>
      </c>
      <c r="M2065" t="b">
        <v>0</v>
      </c>
      <c r="N2065">
        <v>30</v>
      </c>
      <c r="O2065" t="b">
        <v>1</v>
      </c>
      <c r="P2065" t="s">
        <v>8271</v>
      </c>
      <c r="Q2065">
        <f>D2065/E2065*100</f>
        <v>90.826521344232518</v>
      </c>
      <c r="R2065">
        <f>E2065/N2065</f>
        <v>73.400000000000006</v>
      </c>
      <c r="S2065" t="str">
        <f>LEFT(P2065,FIND("/",P2065)-1)</f>
        <v>theater</v>
      </c>
      <c r="T2065" t="str">
        <f>RIGHT(P2065,LEN(P2065)-FIND("/",P2065))</f>
        <v>plays</v>
      </c>
    </row>
    <row r="2066" spans="1:20" ht="44.25" hidden="1" x14ac:dyDescent="0.7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 s="9">
        <f>(((I2066/60)/60)/24)+DATE(1970,1,1)</f>
        <v>42648.454097222217</v>
      </c>
      <c r="K2066">
        <v>1473850434</v>
      </c>
      <c r="L2066" s="9">
        <f>(((K2066/60)/60)/24)+DATE(1970,1,1)</f>
        <v>42627.454097222217</v>
      </c>
      <c r="M2066" t="b">
        <v>0</v>
      </c>
      <c r="N2066">
        <v>34</v>
      </c>
      <c r="O2066" t="b">
        <v>1</v>
      </c>
      <c r="P2066" t="s">
        <v>8271</v>
      </c>
      <c r="Q2066">
        <f>D2066/E2066*100</f>
        <v>88.67868755542419</v>
      </c>
      <c r="R2066">
        <f>E2066/N2066</f>
        <v>99.5</v>
      </c>
      <c r="S2066" t="str">
        <f>LEFT(P2066,FIND("/",P2066)-1)</f>
        <v>theater</v>
      </c>
      <c r="T2066" t="str">
        <f>RIGHT(P2066,LEN(P2066)-FIND("/",P2066))</f>
        <v>plays</v>
      </c>
    </row>
    <row r="2067" spans="1:20" ht="59" hidden="1" x14ac:dyDescent="0.7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 s="9">
        <f>(((I2067/60)/60)/24)+DATE(1970,1,1)</f>
        <v>42384.651504629626</v>
      </c>
      <c r="K2067">
        <v>1452008290</v>
      </c>
      <c r="L2067" s="9">
        <f>(((K2067/60)/60)/24)+DATE(1970,1,1)</f>
        <v>42374.651504629626</v>
      </c>
      <c r="M2067" t="b">
        <v>0</v>
      </c>
      <c r="N2067">
        <v>18</v>
      </c>
      <c r="O2067" t="b">
        <v>1</v>
      </c>
      <c r="P2067" t="s">
        <v>8271</v>
      </c>
      <c r="Q2067">
        <f>D2067/E2067*100</f>
        <v>89.365504915102761</v>
      </c>
      <c r="R2067">
        <f>E2067/N2067</f>
        <v>62.166666666666664</v>
      </c>
      <c r="S2067" t="str">
        <f>LEFT(P2067,FIND("/",P2067)-1)</f>
        <v>theater</v>
      </c>
      <c r="T2067" t="str">
        <f>RIGHT(P2067,LEN(P2067)-FIND("/",P2067))</f>
        <v>plays</v>
      </c>
    </row>
    <row r="2068" spans="1:20" ht="44.25" hidden="1" x14ac:dyDescent="0.7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 s="9">
        <f>(((I2068/60)/60)/24)+DATE(1970,1,1)</f>
        <v>41806.290972222225</v>
      </c>
      <c r="K2068">
        <v>1399998418</v>
      </c>
      <c r="L2068" s="9">
        <f>(((K2068/60)/60)/24)+DATE(1970,1,1)</f>
        <v>41772.685393518521</v>
      </c>
      <c r="M2068" t="b">
        <v>0</v>
      </c>
      <c r="N2068">
        <v>67</v>
      </c>
      <c r="O2068" t="b">
        <v>1</v>
      </c>
      <c r="P2068" t="s">
        <v>8271</v>
      </c>
      <c r="Q2068">
        <f>D2068/E2068*100</f>
        <v>71.839080459770116</v>
      </c>
      <c r="R2068">
        <f>E2068/N2068</f>
        <v>62.328358208955223</v>
      </c>
      <c r="S2068" t="str">
        <f>LEFT(P2068,FIND("/",P2068)-1)</f>
        <v>theater</v>
      </c>
      <c r="T2068" t="str">
        <f>RIGHT(P2068,LEN(P2068)-FIND("/",P2068))</f>
        <v>plays</v>
      </c>
    </row>
    <row r="2069" spans="1:20" ht="44.25" hidden="1" x14ac:dyDescent="0.7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 s="9">
        <f>(((I2069/60)/60)/24)+DATE(1970,1,1)</f>
        <v>42663.116851851853</v>
      </c>
      <c r="K2069">
        <v>1474339696</v>
      </c>
      <c r="L2069" s="9">
        <f>(((K2069/60)/60)/24)+DATE(1970,1,1)</f>
        <v>42633.116851851853</v>
      </c>
      <c r="M2069" t="b">
        <v>0</v>
      </c>
      <c r="N2069">
        <v>66</v>
      </c>
      <c r="O2069" t="b">
        <v>1</v>
      </c>
      <c r="P2069" t="s">
        <v>8271</v>
      </c>
      <c r="Q2069">
        <f>D2069/E2069*100</f>
        <v>90.206185567010309</v>
      </c>
      <c r="R2069">
        <f>E2069/N2069</f>
        <v>58.787878787878789</v>
      </c>
      <c r="S2069" t="str">
        <f>LEFT(P2069,FIND("/",P2069)-1)</f>
        <v>theater</v>
      </c>
      <c r="T2069" t="str">
        <f>RIGHT(P2069,LEN(P2069)-FIND("/",P2069))</f>
        <v>plays</v>
      </c>
    </row>
    <row r="2070" spans="1:20" ht="44.25" hidden="1" x14ac:dyDescent="0.7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 s="9">
        <f>(((I2070/60)/60)/24)+DATE(1970,1,1)</f>
        <v>42249.180393518516</v>
      </c>
      <c r="K2070">
        <v>1438575586</v>
      </c>
      <c r="L2070" s="9">
        <f>(((K2070/60)/60)/24)+DATE(1970,1,1)</f>
        <v>42219.180393518516</v>
      </c>
      <c r="M2070" t="b">
        <v>0</v>
      </c>
      <c r="N2070">
        <v>23</v>
      </c>
      <c r="O2070" t="b">
        <v>1</v>
      </c>
      <c r="P2070" t="s">
        <v>8271</v>
      </c>
      <c r="Q2070">
        <f>D2070/E2070*100</f>
        <v>71.907957813998081</v>
      </c>
      <c r="R2070">
        <f>E2070/N2070</f>
        <v>45.347826086956523</v>
      </c>
      <c r="S2070" t="str">
        <f>LEFT(P2070,FIND("/",P2070)-1)</f>
        <v>theater</v>
      </c>
      <c r="T2070" t="str">
        <f>RIGHT(P2070,LEN(P2070)-FIND("/",P2070))</f>
        <v>plays</v>
      </c>
    </row>
    <row r="2071" spans="1:20" ht="44.25" hidden="1" x14ac:dyDescent="0.7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 s="9">
        <f>(((I2071/60)/60)/24)+DATE(1970,1,1)</f>
        <v>41778.875</v>
      </c>
      <c r="K2071">
        <v>1398348859</v>
      </c>
      <c r="L2071" s="9">
        <f>(((K2071/60)/60)/24)+DATE(1970,1,1)</f>
        <v>41753.593275462961</v>
      </c>
      <c r="M2071" t="b">
        <v>0</v>
      </c>
      <c r="N2071">
        <v>126</v>
      </c>
      <c r="O2071" t="b">
        <v>1</v>
      </c>
      <c r="P2071" t="s">
        <v>8271</v>
      </c>
      <c r="Q2071">
        <f>D2071/E2071*100</f>
        <v>94.607379375591293</v>
      </c>
      <c r="R2071">
        <f>E2071/N2071</f>
        <v>41.944444444444443</v>
      </c>
      <c r="S2071" t="str">
        <f>LEFT(P2071,FIND("/",P2071)-1)</f>
        <v>theater</v>
      </c>
      <c r="T2071" t="str">
        <f>RIGHT(P2071,LEN(P2071)-FIND("/",P2071))</f>
        <v>plays</v>
      </c>
    </row>
    <row r="2072" spans="1:20" ht="44.25" hidden="1" x14ac:dyDescent="0.7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 s="9">
        <f>(((I2072/60)/60)/24)+DATE(1970,1,1)</f>
        <v>42245.165972222225</v>
      </c>
      <c r="K2072">
        <v>1439567660</v>
      </c>
      <c r="L2072" s="9">
        <f>(((K2072/60)/60)/24)+DATE(1970,1,1)</f>
        <v>42230.662731481483</v>
      </c>
      <c r="M2072" t="b">
        <v>0</v>
      </c>
      <c r="N2072">
        <v>6</v>
      </c>
      <c r="O2072" t="b">
        <v>1</v>
      </c>
      <c r="P2072" t="s">
        <v>8271</v>
      </c>
      <c r="Q2072">
        <f>D2072/E2072*100</f>
        <v>98.591549295774655</v>
      </c>
      <c r="R2072">
        <f>E2072/N2072</f>
        <v>59.166666666666664</v>
      </c>
      <c r="S2072" t="str">
        <f>LEFT(P2072,FIND("/",P2072)-1)</f>
        <v>theater</v>
      </c>
      <c r="T2072" t="str">
        <f>RIGHT(P2072,LEN(P2072)-FIND("/",P2072))</f>
        <v>plays</v>
      </c>
    </row>
    <row r="2073" spans="1:20" ht="44.25" hidden="1" x14ac:dyDescent="0.7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 s="9">
        <f>(((I2073/60)/60)/24)+DATE(1970,1,1)</f>
        <v>41817.218229166669</v>
      </c>
      <c r="K2073">
        <v>1401254055</v>
      </c>
      <c r="L2073" s="9">
        <f>(((K2073/60)/60)/24)+DATE(1970,1,1)</f>
        <v>41787.218229166669</v>
      </c>
      <c r="M2073" t="b">
        <v>0</v>
      </c>
      <c r="N2073">
        <v>25</v>
      </c>
      <c r="O2073" t="b">
        <v>1</v>
      </c>
      <c r="P2073" t="s">
        <v>8271</v>
      </c>
      <c r="Q2073">
        <f>D2073/E2073*100</f>
        <v>99.755598782981693</v>
      </c>
      <c r="R2073">
        <f>E2073/N2073</f>
        <v>200.49</v>
      </c>
      <c r="S2073" t="str">
        <f>LEFT(P2073,FIND("/",P2073)-1)</f>
        <v>theater</v>
      </c>
      <c r="T2073" t="str">
        <f>RIGHT(P2073,LEN(P2073)-FIND("/",P2073))</f>
        <v>plays</v>
      </c>
    </row>
    <row r="2074" spans="1:20" ht="44.25" hidden="1" x14ac:dyDescent="0.7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 s="9">
        <f>(((I2074/60)/60)/24)+DATE(1970,1,1)</f>
        <v>41859.787083333329</v>
      </c>
      <c r="K2074">
        <v>1404932004</v>
      </c>
      <c r="L2074" s="9">
        <f>(((K2074/60)/60)/24)+DATE(1970,1,1)</f>
        <v>41829.787083333329</v>
      </c>
      <c r="M2074" t="b">
        <v>0</v>
      </c>
      <c r="N2074">
        <v>39</v>
      </c>
      <c r="O2074" t="b">
        <v>1</v>
      </c>
      <c r="P2074" t="s">
        <v>8271</v>
      </c>
      <c r="Q2074">
        <f>D2074/E2074*100</f>
        <v>91.603053435114504</v>
      </c>
      <c r="R2074">
        <f>E2074/N2074</f>
        <v>83.974358974358978</v>
      </c>
      <c r="S2074" t="str">
        <f>LEFT(P2074,FIND("/",P2074)-1)</f>
        <v>theater</v>
      </c>
      <c r="T2074" t="str">
        <f>RIGHT(P2074,LEN(P2074)-FIND("/",P2074))</f>
        <v>plays</v>
      </c>
    </row>
    <row r="2075" spans="1:20" ht="44.25" hidden="1" x14ac:dyDescent="0.7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 s="9">
        <f>(((I2075/60)/60)/24)+DATE(1970,1,1)</f>
        <v>42176.934027777781</v>
      </c>
      <c r="K2075">
        <v>1432410639</v>
      </c>
      <c r="L2075" s="9">
        <f>(((K2075/60)/60)/24)+DATE(1970,1,1)</f>
        <v>42147.826840277776</v>
      </c>
      <c r="M2075" t="b">
        <v>0</v>
      </c>
      <c r="N2075">
        <v>62</v>
      </c>
      <c r="O2075" t="b">
        <v>1</v>
      </c>
      <c r="P2075" t="s">
        <v>8271</v>
      </c>
      <c r="Q2075">
        <f>D2075/E2075*100</f>
        <v>84.507042253521121</v>
      </c>
      <c r="R2075">
        <f>E2075/N2075</f>
        <v>57.258064516129032</v>
      </c>
      <c r="S2075" t="str">
        <f>LEFT(P2075,FIND("/",P2075)-1)</f>
        <v>theater</v>
      </c>
      <c r="T2075" t="str">
        <f>RIGHT(P2075,LEN(P2075)-FIND("/",P2075))</f>
        <v>plays</v>
      </c>
    </row>
    <row r="2076" spans="1:20" ht="44.25" hidden="1" x14ac:dyDescent="0.7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 s="9">
        <f>(((I2076/60)/60)/24)+DATE(1970,1,1)</f>
        <v>41970.639849537038</v>
      </c>
      <c r="K2076">
        <v>1414506083</v>
      </c>
      <c r="L2076" s="9">
        <f>(((K2076/60)/60)/24)+DATE(1970,1,1)</f>
        <v>41940.598182870373</v>
      </c>
      <c r="M2076" t="b">
        <v>0</v>
      </c>
      <c r="N2076">
        <v>31</v>
      </c>
      <c r="O2076" t="b">
        <v>1</v>
      </c>
      <c r="P2076" t="s">
        <v>8271</v>
      </c>
      <c r="Q2076">
        <f>D2076/E2076*100</f>
        <v>83.333333333333343</v>
      </c>
      <c r="R2076">
        <f>E2076/N2076</f>
        <v>58.064516129032256</v>
      </c>
      <c r="S2076" t="str">
        <f>LEFT(P2076,FIND("/",P2076)-1)</f>
        <v>theater</v>
      </c>
      <c r="T2076" t="str">
        <f>RIGHT(P2076,LEN(P2076)-FIND("/",P2076))</f>
        <v>plays</v>
      </c>
    </row>
    <row r="2077" spans="1:20" ht="29.5" hidden="1" x14ac:dyDescent="0.7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 s="9">
        <f>(((I2077/60)/60)/24)+DATE(1970,1,1)</f>
        <v>42065.207638888889</v>
      </c>
      <c r="K2077">
        <v>1421426929</v>
      </c>
      <c r="L2077" s="9">
        <f>(((K2077/60)/60)/24)+DATE(1970,1,1)</f>
        <v>42020.700567129628</v>
      </c>
      <c r="M2077" t="b">
        <v>0</v>
      </c>
      <c r="N2077">
        <v>274</v>
      </c>
      <c r="O2077" t="b">
        <v>1</v>
      </c>
      <c r="P2077" t="s">
        <v>8271</v>
      </c>
      <c r="Q2077">
        <f>D2077/E2077*100</f>
        <v>78.149421694279468</v>
      </c>
      <c r="R2077">
        <f>E2077/N2077</f>
        <v>186.80291970802921</v>
      </c>
      <c r="S2077" t="str">
        <f>LEFT(P2077,FIND("/",P2077)-1)</f>
        <v>theater</v>
      </c>
      <c r="T2077" t="str">
        <f>RIGHT(P2077,LEN(P2077)-FIND("/",P2077))</f>
        <v>plays</v>
      </c>
    </row>
    <row r="2078" spans="1:20" ht="29.5" hidden="1" x14ac:dyDescent="0.7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 s="9">
        <f>(((I2078/60)/60)/24)+DATE(1970,1,1)</f>
        <v>41901</v>
      </c>
      <c r="K2078">
        <v>1410304179</v>
      </c>
      <c r="L2078" s="9">
        <f>(((K2078/60)/60)/24)+DATE(1970,1,1)</f>
        <v>41891.96503472222</v>
      </c>
      <c r="M2078" t="b">
        <v>0</v>
      </c>
      <c r="N2078">
        <v>17</v>
      </c>
      <c r="O2078" t="b">
        <v>1</v>
      </c>
      <c r="P2078" t="s">
        <v>8271</v>
      </c>
      <c r="Q2078">
        <f>D2078/E2078*100</f>
        <v>79.365079365079367</v>
      </c>
      <c r="R2078">
        <f>E2078/N2078</f>
        <v>74.117647058823536</v>
      </c>
      <c r="S2078" t="str">
        <f>LEFT(P2078,FIND("/",P2078)-1)</f>
        <v>theater</v>
      </c>
      <c r="T2078" t="str">
        <f>RIGHT(P2078,LEN(P2078)-FIND("/",P2078))</f>
        <v>plays</v>
      </c>
    </row>
    <row r="2079" spans="1:20" ht="44.25" hidden="1" x14ac:dyDescent="0.7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 s="9">
        <f>(((I2079/60)/60)/24)+DATE(1970,1,1)</f>
        <v>42338.9375</v>
      </c>
      <c r="K2079">
        <v>1446352529</v>
      </c>
      <c r="L2079" s="9">
        <f>(((K2079/60)/60)/24)+DATE(1970,1,1)</f>
        <v>42309.191307870366</v>
      </c>
      <c r="M2079" t="b">
        <v>0</v>
      </c>
      <c r="N2079">
        <v>14</v>
      </c>
      <c r="O2079" t="b">
        <v>1</v>
      </c>
      <c r="P2079" t="s">
        <v>8271</v>
      </c>
      <c r="Q2079">
        <f>D2079/E2079*100</f>
        <v>77.441860465116278</v>
      </c>
      <c r="R2079">
        <f>E2079/N2079</f>
        <v>30.714285714285715</v>
      </c>
      <c r="S2079" t="str">
        <f>LEFT(P2079,FIND("/",P2079)-1)</f>
        <v>theater</v>
      </c>
      <c r="T2079" t="str">
        <f>RIGHT(P2079,LEN(P2079)-FIND("/",P2079))</f>
        <v>plays</v>
      </c>
    </row>
    <row r="2080" spans="1:20" ht="59" hidden="1" x14ac:dyDescent="0.7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 s="9">
        <f>(((I2080/60)/60)/24)+DATE(1970,1,1)</f>
        <v>42527.083333333328</v>
      </c>
      <c r="K2080">
        <v>1461985967</v>
      </c>
      <c r="L2080" s="9">
        <f>(((K2080/60)/60)/24)+DATE(1970,1,1)</f>
        <v>42490.133877314816</v>
      </c>
      <c r="M2080" t="b">
        <v>0</v>
      </c>
      <c r="N2080">
        <v>60</v>
      </c>
      <c r="O2080" t="b">
        <v>1</v>
      </c>
      <c r="P2080" t="s">
        <v>8271</v>
      </c>
      <c r="Q2080">
        <f>D2080/E2080*100</f>
        <v>93.085106382978722</v>
      </c>
      <c r="R2080">
        <f>E2080/N2080</f>
        <v>62.666666666666664</v>
      </c>
      <c r="S2080" t="str">
        <f>LEFT(P2080,FIND("/",P2080)-1)</f>
        <v>theater</v>
      </c>
      <c r="T2080" t="str">
        <f>RIGHT(P2080,LEN(P2080)-FIND("/",P2080))</f>
        <v>plays</v>
      </c>
    </row>
    <row r="2081" spans="1:20" ht="59" hidden="1" x14ac:dyDescent="0.7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 s="9">
        <f>(((I2081/60)/60)/24)+DATE(1970,1,1)</f>
        <v>42015.870486111111</v>
      </c>
      <c r="K2081">
        <v>1419281610</v>
      </c>
      <c r="L2081" s="9">
        <f>(((K2081/60)/60)/24)+DATE(1970,1,1)</f>
        <v>41995.870486111111</v>
      </c>
      <c r="M2081" t="b">
        <v>0</v>
      </c>
      <c r="N2081">
        <v>33</v>
      </c>
      <c r="O2081" t="b">
        <v>1</v>
      </c>
      <c r="P2081" t="s">
        <v>8271</v>
      </c>
      <c r="Q2081">
        <f>D2081/E2081*100</f>
        <v>99.875156054931338</v>
      </c>
      <c r="R2081">
        <f>E2081/N2081</f>
        <v>121.36363636363636</v>
      </c>
      <c r="S2081" t="str">
        <f>LEFT(P2081,FIND("/",P2081)-1)</f>
        <v>theater</v>
      </c>
      <c r="T2081" t="str">
        <f>RIGHT(P2081,LEN(P2081)-FIND("/",P2081))</f>
        <v>plays</v>
      </c>
    </row>
    <row r="2082" spans="1:20" ht="44.25" hidden="1" x14ac:dyDescent="0.7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 s="9">
        <f>(((I2082/60)/60)/24)+DATE(1970,1,1)</f>
        <v>42048.617083333331</v>
      </c>
      <c r="K2082">
        <v>1418654916</v>
      </c>
      <c r="L2082" s="9">
        <f>(((K2082/60)/60)/24)+DATE(1970,1,1)</f>
        <v>41988.617083333331</v>
      </c>
      <c r="M2082" t="b">
        <v>0</v>
      </c>
      <c r="N2082">
        <v>78</v>
      </c>
      <c r="O2082" t="b">
        <v>1</v>
      </c>
      <c r="P2082" t="s">
        <v>8271</v>
      </c>
      <c r="Q2082">
        <f>D2082/E2082*100</f>
        <v>64.516129032258064</v>
      </c>
      <c r="R2082">
        <f>E2082/N2082</f>
        <v>39.743589743589745</v>
      </c>
      <c r="S2082" t="str">
        <f>LEFT(P2082,FIND("/",P2082)-1)</f>
        <v>theater</v>
      </c>
      <c r="T2082" t="str">
        <f>RIGHT(P2082,LEN(P2082)-FIND("/",P2082))</f>
        <v>plays</v>
      </c>
    </row>
    <row r="2083" spans="1:20" ht="44.25" hidden="1" x14ac:dyDescent="0.7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 s="9">
        <f>(((I2083/60)/60)/24)+DATE(1970,1,1)</f>
        <v>42500.465833333335</v>
      </c>
      <c r="K2083">
        <v>1461064248</v>
      </c>
      <c r="L2083" s="9">
        <f>(((K2083/60)/60)/24)+DATE(1970,1,1)</f>
        <v>42479.465833333335</v>
      </c>
      <c r="M2083" t="b">
        <v>0</v>
      </c>
      <c r="N2083">
        <v>30</v>
      </c>
      <c r="O2083" t="b">
        <v>1</v>
      </c>
      <c r="P2083" t="s">
        <v>8271</v>
      </c>
      <c r="Q2083">
        <f>D2083/E2083*100</f>
        <v>92.592592592592595</v>
      </c>
      <c r="R2083">
        <f>E2083/N2083</f>
        <v>72</v>
      </c>
      <c r="S2083" t="str">
        <f>LEFT(P2083,FIND("/",P2083)-1)</f>
        <v>theater</v>
      </c>
      <c r="T2083" t="str">
        <f>RIGHT(P2083,LEN(P2083)-FIND("/",P2083))</f>
        <v>plays</v>
      </c>
    </row>
    <row r="2084" spans="1:20" ht="44.25" hidden="1" x14ac:dyDescent="0.7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 s="9">
        <f>(((I2084/60)/60)/24)+DATE(1970,1,1)</f>
        <v>42431.806562500002</v>
      </c>
      <c r="K2084">
        <v>1454354487</v>
      </c>
      <c r="L2084" s="9">
        <f>(((K2084/60)/60)/24)+DATE(1970,1,1)</f>
        <v>42401.806562500002</v>
      </c>
      <c r="M2084" t="b">
        <v>0</v>
      </c>
      <c r="N2084">
        <v>136</v>
      </c>
      <c r="O2084" t="b">
        <v>1</v>
      </c>
      <c r="P2084" t="s">
        <v>8271</v>
      </c>
      <c r="Q2084">
        <f>D2084/E2084*100</f>
        <v>90.481360839667019</v>
      </c>
      <c r="R2084">
        <f>E2084/N2084</f>
        <v>40.632352941176471</v>
      </c>
      <c r="S2084" t="str">
        <f>LEFT(P2084,FIND("/",P2084)-1)</f>
        <v>theater</v>
      </c>
      <c r="T2084" t="str">
        <f>RIGHT(P2084,LEN(P2084)-FIND("/",P2084))</f>
        <v>plays</v>
      </c>
    </row>
    <row r="2085" spans="1:20" ht="59" hidden="1" x14ac:dyDescent="0.7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 s="9">
        <f>(((I2085/60)/60)/24)+DATE(1970,1,1)</f>
        <v>41927.602037037039</v>
      </c>
      <c r="K2085">
        <v>1410791216</v>
      </c>
      <c r="L2085" s="9">
        <f>(((K2085/60)/60)/24)+DATE(1970,1,1)</f>
        <v>41897.602037037039</v>
      </c>
      <c r="M2085" t="b">
        <v>0</v>
      </c>
      <c r="N2085">
        <v>40</v>
      </c>
      <c r="O2085" t="b">
        <v>1</v>
      </c>
      <c r="P2085" t="s">
        <v>8271</v>
      </c>
      <c r="Q2085">
        <f>D2085/E2085*100</f>
        <v>99.206349206349216</v>
      </c>
      <c r="R2085">
        <f>E2085/N2085</f>
        <v>63</v>
      </c>
      <c r="S2085" t="str">
        <f>LEFT(P2085,FIND("/",P2085)-1)</f>
        <v>theater</v>
      </c>
      <c r="T2085" t="str">
        <f>RIGHT(P2085,LEN(P2085)-FIND("/",P2085))</f>
        <v>plays</v>
      </c>
    </row>
    <row r="2086" spans="1:20" ht="29.5" hidden="1" x14ac:dyDescent="0.7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 s="9">
        <f>(((I2086/60)/60)/24)+DATE(1970,1,1)</f>
        <v>41912.666666666664</v>
      </c>
      <c r="K2086">
        <v>1409493800</v>
      </c>
      <c r="L2086" s="9">
        <f>(((K2086/60)/60)/24)+DATE(1970,1,1)</f>
        <v>41882.585648148146</v>
      </c>
      <c r="M2086" t="b">
        <v>0</v>
      </c>
      <c r="N2086">
        <v>18</v>
      </c>
      <c r="O2086" t="b">
        <v>1</v>
      </c>
      <c r="P2086" t="s">
        <v>8271</v>
      </c>
      <c r="Q2086">
        <f>D2086/E2086*100</f>
        <v>82.508250825082513</v>
      </c>
      <c r="R2086">
        <f>E2086/N2086</f>
        <v>33.666666666666664</v>
      </c>
      <c r="S2086" t="str">
        <f>LEFT(P2086,FIND("/",P2086)-1)</f>
        <v>theater</v>
      </c>
      <c r="T2086" t="str">
        <f>RIGHT(P2086,LEN(P2086)-FIND("/",P2086))</f>
        <v>plays</v>
      </c>
    </row>
    <row r="2087" spans="1:20" ht="44.25" hidden="1" x14ac:dyDescent="0.7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 s="9">
        <f>(((I2087/60)/60)/24)+DATE(1970,1,1)</f>
        <v>42159.541585648149</v>
      </c>
      <c r="K2087">
        <v>1430830793</v>
      </c>
      <c r="L2087" s="9">
        <f>(((K2087/60)/60)/24)+DATE(1970,1,1)</f>
        <v>42129.541585648149</v>
      </c>
      <c r="M2087" t="b">
        <v>0</v>
      </c>
      <c r="N2087">
        <v>39</v>
      </c>
      <c r="O2087" t="b">
        <v>1</v>
      </c>
      <c r="P2087" t="s">
        <v>8271</v>
      </c>
      <c r="Q2087">
        <f>D2087/E2087*100</f>
        <v>99.667774086378742</v>
      </c>
      <c r="R2087">
        <f>E2087/N2087</f>
        <v>38.589743589743591</v>
      </c>
      <c r="S2087" t="str">
        <f>LEFT(P2087,FIND("/",P2087)-1)</f>
        <v>theater</v>
      </c>
      <c r="T2087" t="str">
        <f>RIGHT(P2087,LEN(P2087)-FIND("/",P2087))</f>
        <v>plays</v>
      </c>
    </row>
    <row r="2088" spans="1:20" ht="59" hidden="1" x14ac:dyDescent="0.7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 s="9">
        <f>(((I2088/60)/60)/24)+DATE(1970,1,1)</f>
        <v>42561.957638888889</v>
      </c>
      <c r="K2088">
        <v>1464958484</v>
      </c>
      <c r="L2088" s="9">
        <f>(((K2088/60)/60)/24)+DATE(1970,1,1)</f>
        <v>42524.53800925926</v>
      </c>
      <c r="M2088" t="b">
        <v>0</v>
      </c>
      <c r="N2088">
        <v>21</v>
      </c>
      <c r="O2088" t="b">
        <v>1</v>
      </c>
      <c r="P2088" t="s">
        <v>8271</v>
      </c>
      <c r="Q2088">
        <f>D2088/E2088*100</f>
        <v>91.603053435114504</v>
      </c>
      <c r="R2088">
        <f>E2088/N2088</f>
        <v>155.95238095238096</v>
      </c>
      <c r="S2088" t="str">
        <f>LEFT(P2088,FIND("/",P2088)-1)</f>
        <v>theater</v>
      </c>
      <c r="T2088" t="str">
        <f>RIGHT(P2088,LEN(P2088)-FIND("/",P2088))</f>
        <v>plays</v>
      </c>
    </row>
    <row r="2089" spans="1:20" ht="44.25" hidden="1" x14ac:dyDescent="0.7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 s="9">
        <f>(((I2089/60)/60)/24)+DATE(1970,1,1)</f>
        <v>42595.290972222225</v>
      </c>
      <c r="K2089">
        <v>1467720388</v>
      </c>
      <c r="L2089" s="9">
        <f>(((K2089/60)/60)/24)+DATE(1970,1,1)</f>
        <v>42556.504490740743</v>
      </c>
      <c r="M2089" t="b">
        <v>0</v>
      </c>
      <c r="N2089">
        <v>30</v>
      </c>
      <c r="O2089" t="b">
        <v>1</v>
      </c>
      <c r="P2089" t="s">
        <v>8271</v>
      </c>
      <c r="Q2089">
        <f>D2089/E2089*100</f>
        <v>81.018518518518519</v>
      </c>
      <c r="R2089">
        <f>E2089/N2089</f>
        <v>43.2</v>
      </c>
      <c r="S2089" t="str">
        <f>LEFT(P2089,FIND("/",P2089)-1)</f>
        <v>theater</v>
      </c>
      <c r="T2089" t="str">
        <f>RIGHT(P2089,LEN(P2089)-FIND("/",P2089))</f>
        <v>plays</v>
      </c>
    </row>
    <row r="2090" spans="1:20" ht="44.25" hidden="1" x14ac:dyDescent="0.7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 s="9">
        <f>(((I2090/60)/60)/24)+DATE(1970,1,1)</f>
        <v>42521.689745370371</v>
      </c>
      <c r="K2090">
        <v>1459528394</v>
      </c>
      <c r="L2090" s="9">
        <f>(((K2090/60)/60)/24)+DATE(1970,1,1)</f>
        <v>42461.689745370371</v>
      </c>
      <c r="M2090" t="b">
        <v>0</v>
      </c>
      <c r="N2090">
        <v>27</v>
      </c>
      <c r="O2090" t="b">
        <v>1</v>
      </c>
      <c r="P2090" t="s">
        <v>8271</v>
      </c>
      <c r="Q2090">
        <f>D2090/E2090*100</f>
        <v>73.347839906114771</v>
      </c>
      <c r="R2090">
        <f>E2090/N2090</f>
        <v>15.148518518518518</v>
      </c>
      <c r="S2090" t="str">
        <f>LEFT(P2090,FIND("/",P2090)-1)</f>
        <v>theater</v>
      </c>
      <c r="T2090" t="str">
        <f>RIGHT(P2090,LEN(P2090)-FIND("/",P2090))</f>
        <v>plays</v>
      </c>
    </row>
    <row r="2091" spans="1:20" ht="44.25" hidden="1" x14ac:dyDescent="0.7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 s="9">
        <f>(((I2091/60)/60)/24)+DATE(1970,1,1)</f>
        <v>41813.75</v>
      </c>
      <c r="K2091">
        <v>1401714114</v>
      </c>
      <c r="L2091" s="9">
        <f>(((K2091/60)/60)/24)+DATE(1970,1,1)</f>
        <v>41792.542986111112</v>
      </c>
      <c r="M2091" t="b">
        <v>0</v>
      </c>
      <c r="N2091">
        <v>35</v>
      </c>
      <c r="O2091" t="b">
        <v>1</v>
      </c>
      <c r="P2091" t="s">
        <v>8271</v>
      </c>
      <c r="Q2091">
        <f>D2091/E2091*100</f>
        <v>96.649572649572647</v>
      </c>
      <c r="R2091">
        <f>E2091/N2091</f>
        <v>83.571428571428569</v>
      </c>
      <c r="S2091" t="str">
        <f>LEFT(P2091,FIND("/",P2091)-1)</f>
        <v>theater</v>
      </c>
      <c r="T2091" t="str">
        <f>RIGHT(P2091,LEN(P2091)-FIND("/",P2091))</f>
        <v>plays</v>
      </c>
    </row>
    <row r="2092" spans="1:20" ht="44.25" hidden="1" x14ac:dyDescent="0.7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 s="9">
        <f>(((I2092/60)/60)/24)+DATE(1970,1,1)</f>
        <v>41894.913761574076</v>
      </c>
      <c r="K2092">
        <v>1409262949</v>
      </c>
      <c r="L2092" s="9">
        <f>(((K2092/60)/60)/24)+DATE(1970,1,1)</f>
        <v>41879.913761574076</v>
      </c>
      <c r="M2092" t="b">
        <v>0</v>
      </c>
      <c r="N2092">
        <v>13</v>
      </c>
      <c r="O2092" t="b">
        <v>1</v>
      </c>
      <c r="P2092" t="s">
        <v>8271</v>
      </c>
      <c r="Q2092">
        <f>D2092/E2092*100</f>
        <v>82.417582417582409</v>
      </c>
      <c r="R2092">
        <f>E2092/N2092</f>
        <v>140</v>
      </c>
      <c r="S2092" t="str">
        <f>LEFT(P2092,FIND("/",P2092)-1)</f>
        <v>theater</v>
      </c>
      <c r="T2092" t="str">
        <f>RIGHT(P2092,LEN(P2092)-FIND("/",P2092))</f>
        <v>plays</v>
      </c>
    </row>
    <row r="2093" spans="1:20" ht="44.25" hidden="1" x14ac:dyDescent="0.7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 s="9">
        <f>(((I2093/60)/60)/24)+DATE(1970,1,1)</f>
        <v>42573.226388888885</v>
      </c>
      <c r="K2093">
        <v>1467335378</v>
      </c>
      <c r="L2093" s="9">
        <f>(((K2093/60)/60)/24)+DATE(1970,1,1)</f>
        <v>42552.048356481479</v>
      </c>
      <c r="M2093" t="b">
        <v>0</v>
      </c>
      <c r="N2093">
        <v>23</v>
      </c>
      <c r="O2093" t="b">
        <v>1</v>
      </c>
      <c r="P2093" t="s">
        <v>8271</v>
      </c>
      <c r="Q2093">
        <f>D2093/E2093*100</f>
        <v>53.763440860215049</v>
      </c>
      <c r="R2093">
        <f>E2093/N2093</f>
        <v>80.869565217391298</v>
      </c>
      <c r="S2093" t="str">
        <f>LEFT(P2093,FIND("/",P2093)-1)</f>
        <v>theater</v>
      </c>
      <c r="T2093" t="str">
        <f>RIGHT(P2093,LEN(P2093)-FIND("/",P2093))</f>
        <v>plays</v>
      </c>
    </row>
    <row r="2094" spans="1:20" ht="59" hidden="1" x14ac:dyDescent="0.7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 s="9">
        <f>(((I2094/60)/60)/24)+DATE(1970,1,1)</f>
        <v>41824.142199074071</v>
      </c>
      <c r="K2094">
        <v>1403234686</v>
      </c>
      <c r="L2094" s="9">
        <f>(((K2094/60)/60)/24)+DATE(1970,1,1)</f>
        <v>41810.142199074071</v>
      </c>
      <c r="M2094" t="b">
        <v>0</v>
      </c>
      <c r="N2094">
        <v>39</v>
      </c>
      <c r="O2094" t="b">
        <v>1</v>
      </c>
      <c r="P2094" t="s">
        <v>8271</v>
      </c>
      <c r="Q2094">
        <f>D2094/E2094*100</f>
        <v>33.333333333333329</v>
      </c>
      <c r="R2094">
        <f>E2094/N2094</f>
        <v>53.846153846153847</v>
      </c>
      <c r="S2094" t="str">
        <f>LEFT(P2094,FIND("/",P2094)-1)</f>
        <v>theater</v>
      </c>
      <c r="T2094" t="str">
        <f>RIGHT(P2094,LEN(P2094)-FIND("/",P2094))</f>
        <v>plays</v>
      </c>
    </row>
    <row r="2095" spans="1:20" ht="44.25" hidden="1" x14ac:dyDescent="0.7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 s="9">
        <f>(((I2095/60)/60)/24)+DATE(1970,1,1)</f>
        <v>41815.707708333335</v>
      </c>
      <c r="K2095">
        <v>1401123546</v>
      </c>
      <c r="L2095" s="9">
        <f>(((K2095/60)/60)/24)+DATE(1970,1,1)</f>
        <v>41785.707708333335</v>
      </c>
      <c r="M2095" t="b">
        <v>0</v>
      </c>
      <c r="N2095">
        <v>35</v>
      </c>
      <c r="O2095" t="b">
        <v>1</v>
      </c>
      <c r="P2095" t="s">
        <v>8271</v>
      </c>
      <c r="Q2095">
        <f>D2095/E2095*100</f>
        <v>92.378752886836025</v>
      </c>
      <c r="R2095">
        <f>E2095/N2095</f>
        <v>30.928571428571427</v>
      </c>
      <c r="S2095" t="str">
        <f>LEFT(P2095,FIND("/",P2095)-1)</f>
        <v>theater</v>
      </c>
      <c r="T2095" t="str">
        <f>RIGHT(P2095,LEN(P2095)-FIND("/",P2095))</f>
        <v>plays</v>
      </c>
    </row>
    <row r="2096" spans="1:20" ht="29.5" hidden="1" x14ac:dyDescent="0.7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 s="9">
        <f>(((I2096/60)/60)/24)+DATE(1970,1,1)</f>
        <v>42097.576249999998</v>
      </c>
      <c r="K2096">
        <v>1425908988</v>
      </c>
      <c r="L2096" s="9">
        <f>(((K2096/60)/60)/24)+DATE(1970,1,1)</f>
        <v>42072.576249999998</v>
      </c>
      <c r="M2096" t="b">
        <v>0</v>
      </c>
      <c r="N2096">
        <v>27</v>
      </c>
      <c r="O2096" t="b">
        <v>1</v>
      </c>
      <c r="P2096" t="s">
        <v>8271</v>
      </c>
      <c r="Q2096">
        <f>D2096/E2096*100</f>
        <v>70.844686648501366</v>
      </c>
      <c r="R2096">
        <f>E2096/N2096</f>
        <v>67.962962962962962</v>
      </c>
      <c r="S2096" t="str">
        <f>LEFT(P2096,FIND("/",P2096)-1)</f>
        <v>theater</v>
      </c>
      <c r="T2096" t="str">
        <f>RIGHT(P2096,LEN(P2096)-FIND("/",P2096))</f>
        <v>plays</v>
      </c>
    </row>
    <row r="2097" spans="1:20" ht="29.5" hidden="1" x14ac:dyDescent="0.7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 s="9">
        <f>(((I2097/60)/60)/24)+DATE(1970,1,1)</f>
        <v>41805.666666666664</v>
      </c>
      <c r="K2097">
        <v>1400606573</v>
      </c>
      <c r="L2097" s="9">
        <f>(((K2097/60)/60)/24)+DATE(1970,1,1)</f>
        <v>41779.724224537036</v>
      </c>
      <c r="M2097" t="b">
        <v>0</v>
      </c>
      <c r="N2097">
        <v>21</v>
      </c>
      <c r="O2097" t="b">
        <v>1</v>
      </c>
      <c r="P2097" t="s">
        <v>8271</v>
      </c>
      <c r="Q2097">
        <f>D2097/E2097*100</f>
        <v>87.719298245614027</v>
      </c>
      <c r="R2097">
        <f>E2097/N2097</f>
        <v>27.142857142857142</v>
      </c>
      <c r="S2097" t="str">
        <f>LEFT(P2097,FIND("/",P2097)-1)</f>
        <v>theater</v>
      </c>
      <c r="T2097" t="str">
        <f>RIGHT(P2097,LEN(P2097)-FIND("/",P2097))</f>
        <v>plays</v>
      </c>
    </row>
    <row r="2098" spans="1:20" ht="59" hidden="1" x14ac:dyDescent="0.7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 s="9">
        <f>(((I2098/60)/60)/24)+DATE(1970,1,1)</f>
        <v>42155.290972222225</v>
      </c>
      <c r="K2098">
        <v>1431230867</v>
      </c>
      <c r="L2098" s="9">
        <f>(((K2098/60)/60)/24)+DATE(1970,1,1)</f>
        <v>42134.172071759262</v>
      </c>
      <c r="M2098" t="b">
        <v>0</v>
      </c>
      <c r="N2098">
        <v>104</v>
      </c>
      <c r="O2098" t="b">
        <v>1</v>
      </c>
      <c r="P2098" t="s">
        <v>8271</v>
      </c>
      <c r="Q2098">
        <f>D2098/E2098*100</f>
        <v>65.047701647875115</v>
      </c>
      <c r="R2098">
        <f>E2098/N2098</f>
        <v>110.86538461538461</v>
      </c>
      <c r="S2098" t="str">
        <f>LEFT(P2098,FIND("/",P2098)-1)</f>
        <v>theater</v>
      </c>
      <c r="T2098" t="str">
        <f>RIGHT(P2098,LEN(P2098)-FIND("/",P2098))</f>
        <v>plays</v>
      </c>
    </row>
    <row r="2099" spans="1:20" ht="44.25" hidden="1" x14ac:dyDescent="0.7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 s="9">
        <f>(((I2099/60)/60)/24)+DATE(1970,1,1)</f>
        <v>42525.738032407404</v>
      </c>
      <c r="K2099">
        <v>1463334166</v>
      </c>
      <c r="L2099" s="9">
        <f>(((K2099/60)/60)/24)+DATE(1970,1,1)</f>
        <v>42505.738032407404</v>
      </c>
      <c r="M2099" t="b">
        <v>0</v>
      </c>
      <c r="N2099">
        <v>19</v>
      </c>
      <c r="O2099" t="b">
        <v>1</v>
      </c>
      <c r="P2099" t="s">
        <v>8271</v>
      </c>
      <c r="Q2099">
        <f>D2099/E2099*100</f>
        <v>98.522167487684726</v>
      </c>
      <c r="R2099">
        <f>E2099/N2099</f>
        <v>106.84210526315789</v>
      </c>
      <c r="S2099" t="str">
        <f>LEFT(P2099,FIND("/",P2099)-1)</f>
        <v>theater</v>
      </c>
      <c r="T2099" t="str">
        <f>RIGHT(P2099,LEN(P2099)-FIND("/",P2099))</f>
        <v>plays</v>
      </c>
    </row>
    <row r="2100" spans="1:20" ht="44.25" hidden="1" x14ac:dyDescent="0.7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 s="9">
        <f>(((I2100/60)/60)/24)+DATE(1970,1,1)</f>
        <v>42150.165972222225</v>
      </c>
      <c r="K2100">
        <v>1429881667</v>
      </c>
      <c r="L2100" s="9">
        <f>(((K2100/60)/60)/24)+DATE(1970,1,1)</f>
        <v>42118.556331018524</v>
      </c>
      <c r="M2100" t="b">
        <v>0</v>
      </c>
      <c r="N2100">
        <v>97</v>
      </c>
      <c r="O2100" t="b">
        <v>1</v>
      </c>
      <c r="P2100" t="s">
        <v>8271</v>
      </c>
      <c r="Q2100">
        <f>D2100/E2100*100</f>
        <v>97.703957010258918</v>
      </c>
      <c r="R2100">
        <f>E2100/N2100</f>
        <v>105.51546391752578</v>
      </c>
      <c r="S2100" t="str">
        <f>LEFT(P2100,FIND("/",P2100)-1)</f>
        <v>theater</v>
      </c>
      <c r="T2100" t="str">
        <f>RIGHT(P2100,LEN(P2100)-FIND("/",P2100))</f>
        <v>plays</v>
      </c>
    </row>
    <row r="2101" spans="1:20" ht="44.25" hidden="1" x14ac:dyDescent="0.7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 s="9">
        <f>(((I2101/60)/60)/24)+DATE(1970,1,1)</f>
        <v>42094.536111111112</v>
      </c>
      <c r="K2101">
        <v>1422834819</v>
      </c>
      <c r="L2101" s="9">
        <f>(((K2101/60)/60)/24)+DATE(1970,1,1)</f>
        <v>42036.995590277773</v>
      </c>
      <c r="M2101" t="b">
        <v>0</v>
      </c>
      <c r="N2101">
        <v>27</v>
      </c>
      <c r="O2101" t="b">
        <v>1</v>
      </c>
      <c r="P2101" t="s">
        <v>8271</v>
      </c>
      <c r="Q2101">
        <f>D2101/E2101*100</f>
        <v>97.493036211699163</v>
      </c>
      <c r="R2101">
        <f>E2101/N2101</f>
        <v>132.96296296296296</v>
      </c>
      <c r="S2101" t="str">
        <f>LEFT(P2101,FIND("/",P2101)-1)</f>
        <v>theater</v>
      </c>
      <c r="T2101" t="str">
        <f>RIGHT(P2101,LEN(P2101)-FIND("/",P2101))</f>
        <v>plays</v>
      </c>
    </row>
    <row r="2102" spans="1:20" ht="44.25" hidden="1" x14ac:dyDescent="0.7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 s="9">
        <f>(((I2102/60)/60)/24)+DATE(1970,1,1)</f>
        <v>42390.887835648144</v>
      </c>
      <c r="K2102">
        <v>1450819109</v>
      </c>
      <c r="L2102" s="9">
        <f>(((K2102/60)/60)/24)+DATE(1970,1,1)</f>
        <v>42360.887835648144</v>
      </c>
      <c r="M2102" t="b">
        <v>0</v>
      </c>
      <c r="N2102">
        <v>24</v>
      </c>
      <c r="O2102" t="b">
        <v>1</v>
      </c>
      <c r="P2102" t="s">
        <v>8271</v>
      </c>
      <c r="Q2102">
        <f>D2102/E2102*100</f>
        <v>64.205457463884429</v>
      </c>
      <c r="R2102">
        <f>E2102/N2102</f>
        <v>51.916666666666664</v>
      </c>
      <c r="S2102" t="str">
        <f>LEFT(P2102,FIND("/",P2102)-1)</f>
        <v>theater</v>
      </c>
      <c r="T2102" t="str">
        <f>RIGHT(P2102,LEN(P2102)-FIND("/",P2102))</f>
        <v>plays</v>
      </c>
    </row>
    <row r="2103" spans="1:20" ht="44.25" hidden="1" x14ac:dyDescent="0.7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 s="9">
        <f>(((I2103/60)/60)/24)+DATE(1970,1,1)</f>
        <v>42133.866307870368</v>
      </c>
      <c r="K2103">
        <v>1428526049</v>
      </c>
      <c r="L2103" s="9">
        <f>(((K2103/60)/60)/24)+DATE(1970,1,1)</f>
        <v>42102.866307870368</v>
      </c>
      <c r="M2103" t="b">
        <v>0</v>
      </c>
      <c r="N2103">
        <v>13</v>
      </c>
      <c r="O2103" t="b">
        <v>1</v>
      </c>
      <c r="P2103" t="s">
        <v>8271</v>
      </c>
      <c r="Q2103">
        <f>D2103/E2103*100</f>
        <v>99.255583126550874</v>
      </c>
      <c r="R2103">
        <f>E2103/N2103</f>
        <v>310</v>
      </c>
      <c r="S2103" t="str">
        <f>LEFT(P2103,FIND("/",P2103)-1)</f>
        <v>theater</v>
      </c>
      <c r="T2103" t="str">
        <f>RIGHT(P2103,LEN(P2103)-FIND("/",P2103))</f>
        <v>plays</v>
      </c>
    </row>
    <row r="2104" spans="1:20" ht="44.25" hidden="1" x14ac:dyDescent="0.7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 s="9">
        <f>(((I2104/60)/60)/24)+DATE(1970,1,1)</f>
        <v>42062.716145833328</v>
      </c>
      <c r="K2104">
        <v>1422465075</v>
      </c>
      <c r="L2104" s="9">
        <f>(((K2104/60)/60)/24)+DATE(1970,1,1)</f>
        <v>42032.716145833328</v>
      </c>
      <c r="M2104" t="b">
        <v>0</v>
      </c>
      <c r="N2104">
        <v>46</v>
      </c>
      <c r="O2104" t="b">
        <v>1</v>
      </c>
      <c r="P2104" t="s">
        <v>8271</v>
      </c>
      <c r="Q2104">
        <f>D2104/E2104*100</f>
        <v>41.771094402673349</v>
      </c>
      <c r="R2104">
        <f>E2104/N2104</f>
        <v>26.021739130434781</v>
      </c>
      <c r="S2104" t="str">
        <f>LEFT(P2104,FIND("/",P2104)-1)</f>
        <v>theater</v>
      </c>
      <c r="T2104" t="str">
        <f>RIGHT(P2104,LEN(P2104)-FIND("/",P2104))</f>
        <v>plays</v>
      </c>
    </row>
    <row r="2105" spans="1:20" ht="29.5" hidden="1" x14ac:dyDescent="0.7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 s="9">
        <f>(((I2105/60)/60)/24)+DATE(1970,1,1)</f>
        <v>42177.729930555557</v>
      </c>
      <c r="K2105">
        <v>1432402266</v>
      </c>
      <c r="L2105" s="9">
        <f>(((K2105/60)/60)/24)+DATE(1970,1,1)</f>
        <v>42147.729930555557</v>
      </c>
      <c r="M2105" t="b">
        <v>0</v>
      </c>
      <c r="N2105">
        <v>4</v>
      </c>
      <c r="O2105" t="b">
        <v>1</v>
      </c>
      <c r="P2105" t="s">
        <v>8271</v>
      </c>
      <c r="Q2105">
        <f>D2105/E2105*100</f>
        <v>47.619047619047613</v>
      </c>
      <c r="R2105">
        <f>E2105/N2105</f>
        <v>105</v>
      </c>
      <c r="S2105" t="str">
        <f>LEFT(P2105,FIND("/",P2105)-1)</f>
        <v>theater</v>
      </c>
      <c r="T2105" t="str">
        <f>RIGHT(P2105,LEN(P2105)-FIND("/",P2105))</f>
        <v>plays</v>
      </c>
    </row>
    <row r="2106" spans="1:20" ht="29.5" hidden="1" x14ac:dyDescent="0.7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 s="9">
        <f>(((I2106/60)/60)/24)+DATE(1970,1,1)</f>
        <v>42187.993125000001</v>
      </c>
      <c r="K2106">
        <v>1433980206</v>
      </c>
      <c r="L2106" s="9">
        <f>(((K2106/60)/60)/24)+DATE(1970,1,1)</f>
        <v>42165.993125000001</v>
      </c>
      <c r="M2106" t="b">
        <v>0</v>
      </c>
      <c r="N2106">
        <v>40</v>
      </c>
      <c r="O2106" t="b">
        <v>1</v>
      </c>
      <c r="P2106" t="s">
        <v>8271</v>
      </c>
      <c r="Q2106">
        <f>D2106/E2106*100</f>
        <v>95.679907219483908</v>
      </c>
      <c r="R2106">
        <f>E2106/N2106</f>
        <v>86.224999999999994</v>
      </c>
      <c r="S2106" t="str">
        <f>LEFT(P2106,FIND("/",P2106)-1)</f>
        <v>theater</v>
      </c>
      <c r="T2106" t="str">
        <f>RIGHT(P2106,LEN(P2106)-FIND("/",P2106))</f>
        <v>plays</v>
      </c>
    </row>
    <row r="2107" spans="1:20" ht="59" hidden="1" x14ac:dyDescent="0.7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 s="9">
        <f>(((I2107/60)/60)/24)+DATE(1970,1,1)</f>
        <v>41948.977824074071</v>
      </c>
      <c r="K2107">
        <v>1413412084</v>
      </c>
      <c r="L2107" s="9">
        <f>(((K2107/60)/60)/24)+DATE(1970,1,1)</f>
        <v>41927.936157407406</v>
      </c>
      <c r="M2107" t="b">
        <v>0</v>
      </c>
      <c r="N2107">
        <v>44</v>
      </c>
      <c r="O2107" t="b">
        <v>1</v>
      </c>
      <c r="P2107" t="s">
        <v>8271</v>
      </c>
      <c r="Q2107">
        <f>D2107/E2107*100</f>
        <v>99.206349206349216</v>
      </c>
      <c r="R2107">
        <f>E2107/N2107</f>
        <v>114.54545454545455</v>
      </c>
      <c r="S2107" t="str">
        <f>LEFT(P2107,FIND("/",P2107)-1)</f>
        <v>theater</v>
      </c>
      <c r="T2107" t="str">
        <f>RIGHT(P2107,LEN(P2107)-FIND("/",P2107))</f>
        <v>plays</v>
      </c>
    </row>
    <row r="2108" spans="1:20" ht="59" hidden="1" x14ac:dyDescent="0.7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 s="9">
        <f>(((I2108/60)/60)/24)+DATE(1970,1,1)</f>
        <v>42411.957638888889</v>
      </c>
      <c r="K2108">
        <v>1452614847</v>
      </c>
      <c r="L2108" s="9">
        <f>(((K2108/60)/60)/24)+DATE(1970,1,1)</f>
        <v>42381.671840277777</v>
      </c>
      <c r="M2108" t="b">
        <v>0</v>
      </c>
      <c r="N2108">
        <v>35</v>
      </c>
      <c r="O2108" t="b">
        <v>1</v>
      </c>
      <c r="P2108" t="s">
        <v>8271</v>
      </c>
      <c r="Q2108">
        <f>D2108/E2108*100</f>
        <v>89.928057553956833</v>
      </c>
      <c r="R2108">
        <f>E2108/N2108</f>
        <v>47.657142857142858</v>
      </c>
      <c r="S2108" t="str">
        <f>LEFT(P2108,FIND("/",P2108)-1)</f>
        <v>theater</v>
      </c>
      <c r="T2108" t="str">
        <f>RIGHT(P2108,LEN(P2108)-FIND("/",P2108))</f>
        <v>plays</v>
      </c>
    </row>
    <row r="2109" spans="1:20" ht="29.5" hidden="1" x14ac:dyDescent="0.7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 s="9">
        <f>(((I2109/60)/60)/24)+DATE(1970,1,1)</f>
        <v>41973.794699074075</v>
      </c>
      <c r="K2109">
        <v>1414778662</v>
      </c>
      <c r="L2109" s="9">
        <f>(((K2109/60)/60)/24)+DATE(1970,1,1)</f>
        <v>41943.753032407411</v>
      </c>
      <c r="M2109" t="b">
        <v>0</v>
      </c>
      <c r="N2109">
        <v>63</v>
      </c>
      <c r="O2109" t="b">
        <v>1</v>
      </c>
      <c r="P2109" t="s">
        <v>8271</v>
      </c>
      <c r="Q2109">
        <f>D2109/E2109*100</f>
        <v>97.99651567944251</v>
      </c>
      <c r="R2109">
        <f>E2109/N2109</f>
        <v>72.888888888888886</v>
      </c>
      <c r="S2109" t="str">
        <f>LEFT(P2109,FIND("/",P2109)-1)</f>
        <v>theater</v>
      </c>
      <c r="T2109" t="str">
        <f>RIGHT(P2109,LEN(P2109)-FIND("/",P2109))</f>
        <v>plays</v>
      </c>
    </row>
    <row r="2110" spans="1:20" ht="44.25" hidden="1" x14ac:dyDescent="0.7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 s="9">
        <f>(((I2110/60)/60)/24)+DATE(1970,1,1)</f>
        <v>42494.958333333328</v>
      </c>
      <c r="K2110">
        <v>1459856860</v>
      </c>
      <c r="L2110" s="9">
        <f>(((K2110/60)/60)/24)+DATE(1970,1,1)</f>
        <v>42465.491435185191</v>
      </c>
      <c r="M2110" t="b">
        <v>0</v>
      </c>
      <c r="N2110">
        <v>89</v>
      </c>
      <c r="O2110" t="b">
        <v>1</v>
      </c>
      <c r="P2110" t="s">
        <v>8271</v>
      </c>
      <c r="Q2110">
        <f>D2110/E2110*100</f>
        <v>97.515619507659508</v>
      </c>
      <c r="R2110">
        <f>E2110/N2110</f>
        <v>49.545505617977533</v>
      </c>
      <c r="S2110" t="str">
        <f>LEFT(P2110,FIND("/",P2110)-1)</f>
        <v>theater</v>
      </c>
      <c r="T2110" t="str">
        <f>RIGHT(P2110,LEN(P2110)-FIND("/",P2110))</f>
        <v>plays</v>
      </c>
    </row>
    <row r="2111" spans="1:20" ht="44.25" hidden="1" x14ac:dyDescent="0.7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 s="9">
        <f>(((I2111/60)/60)/24)+DATE(1970,1,1)</f>
        <v>42418.895833333328</v>
      </c>
      <c r="K2111">
        <v>1454366467</v>
      </c>
      <c r="L2111" s="9">
        <f>(((K2111/60)/60)/24)+DATE(1970,1,1)</f>
        <v>42401.945219907408</v>
      </c>
      <c r="M2111" t="b">
        <v>0</v>
      </c>
      <c r="N2111">
        <v>15</v>
      </c>
      <c r="O2111" t="b">
        <v>1</v>
      </c>
      <c r="P2111" t="s">
        <v>8271</v>
      </c>
      <c r="Q2111">
        <f>D2111/E2111*100</f>
        <v>78.740157480314963</v>
      </c>
      <c r="R2111">
        <f>E2111/N2111</f>
        <v>25.4</v>
      </c>
      <c r="S2111" t="str">
        <f>LEFT(P2111,FIND("/",P2111)-1)</f>
        <v>theater</v>
      </c>
      <c r="T2111" t="str">
        <f>RIGHT(P2111,LEN(P2111)-FIND("/",P2111))</f>
        <v>plays</v>
      </c>
    </row>
    <row r="2112" spans="1:20" ht="44.25" hidden="1" x14ac:dyDescent="0.7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 s="9">
        <f>(((I2112/60)/60)/24)+DATE(1970,1,1)</f>
        <v>42489.875</v>
      </c>
      <c r="K2112">
        <v>1459567371</v>
      </c>
      <c r="L2112" s="9">
        <f>(((K2112/60)/60)/24)+DATE(1970,1,1)</f>
        <v>42462.140868055561</v>
      </c>
      <c r="M2112" t="b">
        <v>0</v>
      </c>
      <c r="N2112">
        <v>46</v>
      </c>
      <c r="O2112" t="b">
        <v>1</v>
      </c>
      <c r="P2112" t="s">
        <v>8271</v>
      </c>
      <c r="Q2112">
        <f>D2112/E2112*100</f>
        <v>29.524140326502256</v>
      </c>
      <c r="R2112">
        <f>E2112/N2112</f>
        <v>62.586956521739133</v>
      </c>
      <c r="S2112" t="str">
        <f>LEFT(P2112,FIND("/",P2112)-1)</f>
        <v>theater</v>
      </c>
      <c r="T2112" t="str">
        <f>RIGHT(P2112,LEN(P2112)-FIND("/",P2112))</f>
        <v>plays</v>
      </c>
    </row>
    <row r="2113" spans="1:20" ht="44.25" hidden="1" x14ac:dyDescent="0.7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 s="9">
        <f>(((I2113/60)/60)/24)+DATE(1970,1,1)</f>
        <v>42663.204861111109</v>
      </c>
      <c r="K2113">
        <v>1474273294</v>
      </c>
      <c r="L2113" s="9">
        <f>(((K2113/60)/60)/24)+DATE(1970,1,1)</f>
        <v>42632.348310185189</v>
      </c>
      <c r="M2113" t="b">
        <v>0</v>
      </c>
      <c r="N2113">
        <v>33</v>
      </c>
      <c r="O2113" t="b">
        <v>1</v>
      </c>
      <c r="P2113" t="s">
        <v>8271</v>
      </c>
      <c r="Q2113">
        <f>D2113/E2113*100</f>
        <v>99.255583126550874</v>
      </c>
      <c r="R2113">
        <f>E2113/N2113</f>
        <v>61.060606060606062</v>
      </c>
      <c r="S2113" t="str">
        <f>LEFT(P2113,FIND("/",P2113)-1)</f>
        <v>theater</v>
      </c>
      <c r="T2113" t="str">
        <f>RIGHT(P2113,LEN(P2113)-FIND("/",P2113))</f>
        <v>plays</v>
      </c>
    </row>
    <row r="2114" spans="1:20" ht="44.25" hidden="1" x14ac:dyDescent="0.7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 s="9">
        <f>(((I2114/60)/60)/24)+DATE(1970,1,1)</f>
        <v>42416.249305555553</v>
      </c>
      <c r="K2114">
        <v>1453827436</v>
      </c>
      <c r="L2114" s="9">
        <f>(((K2114/60)/60)/24)+DATE(1970,1,1)</f>
        <v>42395.706435185188</v>
      </c>
      <c r="M2114" t="b">
        <v>0</v>
      </c>
      <c r="N2114">
        <v>52</v>
      </c>
      <c r="O2114" t="b">
        <v>1</v>
      </c>
      <c r="P2114" t="s">
        <v>8305</v>
      </c>
      <c r="Q2114">
        <f>D2114/E2114*100</f>
        <v>96.599690880989186</v>
      </c>
      <c r="R2114">
        <f>E2114/N2114</f>
        <v>99.538461538461533</v>
      </c>
      <c r="S2114" t="str">
        <f>LEFT(P2114,FIND("/",P2114)-1)</f>
        <v>theater</v>
      </c>
      <c r="T2114" t="str">
        <f>RIGHT(P2114,LEN(P2114)-FIND("/",P2114))</f>
        <v>musical</v>
      </c>
    </row>
    <row r="2115" spans="1:20" ht="44.25" hidden="1" x14ac:dyDescent="0.7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 s="9">
        <f>(((I2115/60)/60)/24)+DATE(1970,1,1)</f>
        <v>42489.165972222225</v>
      </c>
      <c r="K2115">
        <v>1459220588</v>
      </c>
      <c r="L2115" s="9">
        <f>(((K2115/60)/60)/24)+DATE(1970,1,1)</f>
        <v>42458.127175925925</v>
      </c>
      <c r="M2115" t="b">
        <v>0</v>
      </c>
      <c r="N2115">
        <v>7</v>
      </c>
      <c r="O2115" t="b">
        <v>1</v>
      </c>
      <c r="P2115" t="s">
        <v>8305</v>
      </c>
      <c r="Q2115">
        <f>D2115/E2115*100</f>
        <v>95.238095238095227</v>
      </c>
      <c r="R2115">
        <f>E2115/N2115</f>
        <v>75</v>
      </c>
      <c r="S2115" t="str">
        <f>LEFT(P2115,FIND("/",P2115)-1)</f>
        <v>theater</v>
      </c>
      <c r="T2115" t="str">
        <f>RIGHT(P2115,LEN(P2115)-FIND("/",P2115))</f>
        <v>musical</v>
      </c>
    </row>
    <row r="2116" spans="1:20" ht="88.5" hidden="1" x14ac:dyDescent="0.7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 s="9">
        <f>(((I2116/60)/60)/24)+DATE(1970,1,1)</f>
        <v>42045.332638888889</v>
      </c>
      <c r="K2116">
        <v>1421105608</v>
      </c>
      <c r="L2116" s="9">
        <f>(((K2116/60)/60)/24)+DATE(1970,1,1)</f>
        <v>42016.981574074074</v>
      </c>
      <c r="M2116" t="b">
        <v>0</v>
      </c>
      <c r="N2116">
        <v>28</v>
      </c>
      <c r="O2116" t="b">
        <v>1</v>
      </c>
      <c r="P2116" t="s">
        <v>8305</v>
      </c>
      <c r="Q2116">
        <f>D2116/E2116*100</f>
        <v>99.552015928322547</v>
      </c>
      <c r="R2116">
        <f>E2116/N2116</f>
        <v>215.25</v>
      </c>
      <c r="S2116" t="str">
        <f>LEFT(P2116,FIND("/",P2116)-1)</f>
        <v>theater</v>
      </c>
      <c r="T2116" t="str">
        <f>RIGHT(P2116,LEN(P2116)-FIND("/",P2116))</f>
        <v>musical</v>
      </c>
    </row>
    <row r="2117" spans="1:20" ht="44.25" hidden="1" x14ac:dyDescent="0.7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 s="9">
        <f>(((I2117/60)/60)/24)+DATE(1970,1,1)</f>
        <v>42462.993900462956</v>
      </c>
      <c r="K2117">
        <v>1454460673</v>
      </c>
      <c r="L2117" s="9">
        <f>(((K2117/60)/60)/24)+DATE(1970,1,1)</f>
        <v>42403.035567129627</v>
      </c>
      <c r="M2117" t="b">
        <v>0</v>
      </c>
      <c r="N2117">
        <v>11</v>
      </c>
      <c r="O2117" t="b">
        <v>1</v>
      </c>
      <c r="P2117" t="s">
        <v>8305</v>
      </c>
      <c r="Q2117">
        <f>D2117/E2117*100</f>
        <v>75.41478129713424</v>
      </c>
      <c r="R2117">
        <f>E2117/N2117</f>
        <v>120.54545454545455</v>
      </c>
      <c r="S2117" t="str">
        <f>LEFT(P2117,FIND("/",P2117)-1)</f>
        <v>theater</v>
      </c>
      <c r="T2117" t="str">
        <f>RIGHT(P2117,LEN(P2117)-FIND("/",P2117))</f>
        <v>musical</v>
      </c>
    </row>
    <row r="2118" spans="1:20" ht="59" hidden="1" x14ac:dyDescent="0.7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 s="9">
        <f>(((I2118/60)/60)/24)+DATE(1970,1,1)</f>
        <v>42659.875</v>
      </c>
      <c r="K2118">
        <v>1473189335</v>
      </c>
      <c r="L2118" s="9">
        <f>(((K2118/60)/60)/24)+DATE(1970,1,1)</f>
        <v>42619.802488425921</v>
      </c>
      <c r="M2118" t="b">
        <v>0</v>
      </c>
      <c r="N2118">
        <v>15</v>
      </c>
      <c r="O2118" t="b">
        <v>1</v>
      </c>
      <c r="P2118" t="s">
        <v>8305</v>
      </c>
      <c r="Q2118">
        <f>D2118/E2118*100</f>
        <v>88.495575221238937</v>
      </c>
      <c r="R2118">
        <f>E2118/N2118</f>
        <v>37.666666666666664</v>
      </c>
      <c r="S2118" t="str">
        <f>LEFT(P2118,FIND("/",P2118)-1)</f>
        <v>theater</v>
      </c>
      <c r="T2118" t="str">
        <f>RIGHT(P2118,LEN(P2118)-FIND("/",P2118))</f>
        <v>musical</v>
      </c>
    </row>
    <row r="2119" spans="1:20" ht="44.25" hidden="1" x14ac:dyDescent="0.7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 s="9">
        <f>(((I2119/60)/60)/24)+DATE(1970,1,1)</f>
        <v>42158</v>
      </c>
      <c r="K2119">
        <v>1430768800</v>
      </c>
      <c r="L2119" s="9">
        <f>(((K2119/60)/60)/24)+DATE(1970,1,1)</f>
        <v>42128.824074074073</v>
      </c>
      <c r="M2119" t="b">
        <v>0</v>
      </c>
      <c r="N2119">
        <v>30</v>
      </c>
      <c r="O2119" t="b">
        <v>1</v>
      </c>
      <c r="P2119" t="s">
        <v>8305</v>
      </c>
      <c r="Q2119">
        <f>D2119/E2119*100</f>
        <v>96.767950454809366</v>
      </c>
      <c r="R2119">
        <f>E2119/N2119</f>
        <v>172.23333333333332</v>
      </c>
      <c r="S2119" t="str">
        <f>LEFT(P2119,FIND("/",P2119)-1)</f>
        <v>theater</v>
      </c>
      <c r="T2119" t="str">
        <f>RIGHT(P2119,LEN(P2119)-FIND("/",P2119))</f>
        <v>musical</v>
      </c>
    </row>
    <row r="2120" spans="1:20" ht="44.25" hidden="1" x14ac:dyDescent="0.7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 s="9">
        <f>(((I2120/60)/60)/24)+DATE(1970,1,1)</f>
        <v>41846.207638888889</v>
      </c>
      <c r="K2120">
        <v>1403125737</v>
      </c>
      <c r="L2120" s="9">
        <f>(((K2120/60)/60)/24)+DATE(1970,1,1)</f>
        <v>41808.881215277775</v>
      </c>
      <c r="M2120" t="b">
        <v>0</v>
      </c>
      <c r="N2120">
        <v>27</v>
      </c>
      <c r="O2120" t="b">
        <v>1</v>
      </c>
      <c r="P2120" t="s">
        <v>8305</v>
      </c>
      <c r="Q2120">
        <f>D2120/E2120*100</f>
        <v>83.333333333333343</v>
      </c>
      <c r="R2120">
        <f>E2120/N2120</f>
        <v>111.11111111111111</v>
      </c>
      <c r="S2120" t="str">
        <f>LEFT(P2120,FIND("/",P2120)-1)</f>
        <v>theater</v>
      </c>
      <c r="T2120" t="str">
        <f>RIGHT(P2120,LEN(P2120)-FIND("/",P2120))</f>
        <v>musical</v>
      </c>
    </row>
    <row r="2121" spans="1:20" ht="44.25" hidden="1" x14ac:dyDescent="0.7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 s="9">
        <f>(((I2121/60)/60)/24)+DATE(1970,1,1)</f>
        <v>42475.866979166662</v>
      </c>
      <c r="K2121">
        <v>1458161307</v>
      </c>
      <c r="L2121" s="9">
        <f>(((K2121/60)/60)/24)+DATE(1970,1,1)</f>
        <v>42445.866979166662</v>
      </c>
      <c r="M2121" t="b">
        <v>0</v>
      </c>
      <c r="N2121">
        <v>28</v>
      </c>
      <c r="O2121" t="b">
        <v>1</v>
      </c>
      <c r="P2121" t="s">
        <v>8305</v>
      </c>
      <c r="Q2121">
        <f>D2121/E2121*100</f>
        <v>77.138849929873771</v>
      </c>
      <c r="R2121">
        <f>E2121/N2121</f>
        <v>25.464285714285715</v>
      </c>
      <c r="S2121" t="str">
        <f>LEFT(P2121,FIND("/",P2121)-1)</f>
        <v>theater</v>
      </c>
      <c r="T2121" t="str">
        <f>RIGHT(P2121,LEN(P2121)-FIND("/",P2121))</f>
        <v>musical</v>
      </c>
    </row>
    <row r="2122" spans="1:20" ht="44.25" hidden="1" x14ac:dyDescent="0.7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 s="9">
        <f>(((I2122/60)/60)/24)+DATE(1970,1,1)</f>
        <v>41801.814791666664</v>
      </c>
      <c r="K2122">
        <v>1399923198</v>
      </c>
      <c r="L2122" s="9">
        <f>(((K2122/60)/60)/24)+DATE(1970,1,1)</f>
        <v>41771.814791666664</v>
      </c>
      <c r="M2122" t="b">
        <v>0</v>
      </c>
      <c r="N2122">
        <v>17</v>
      </c>
      <c r="O2122" t="b">
        <v>1</v>
      </c>
      <c r="P2122" t="s">
        <v>8305</v>
      </c>
      <c r="Q2122">
        <f>D2122/E2122*100</f>
        <v>98.901098901098905</v>
      </c>
      <c r="R2122">
        <f>E2122/N2122</f>
        <v>267.64705882352939</v>
      </c>
      <c r="S2122" t="str">
        <f>LEFT(P2122,FIND("/",P2122)-1)</f>
        <v>theater</v>
      </c>
      <c r="T2122" t="str">
        <f>RIGHT(P2122,LEN(P2122)-FIND("/",P2122))</f>
        <v>musical</v>
      </c>
    </row>
    <row r="2123" spans="1:20" ht="44.25" hidden="1" x14ac:dyDescent="0.7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 s="9">
        <f>(((I2123/60)/60)/24)+DATE(1970,1,1)</f>
        <v>41974.850868055553</v>
      </c>
      <c r="K2123">
        <v>1415737515</v>
      </c>
      <c r="L2123" s="9">
        <f>(((K2123/60)/60)/24)+DATE(1970,1,1)</f>
        <v>41954.850868055553</v>
      </c>
      <c r="M2123" t="b">
        <v>0</v>
      </c>
      <c r="N2123">
        <v>50</v>
      </c>
      <c r="O2123" t="b">
        <v>1</v>
      </c>
      <c r="P2123" t="s">
        <v>8305</v>
      </c>
      <c r="Q2123">
        <f>D2123/E2123*100</f>
        <v>92.153765139547133</v>
      </c>
      <c r="R2123">
        <f>E2123/N2123</f>
        <v>75.959999999999994</v>
      </c>
      <c r="S2123" t="str">
        <f>LEFT(P2123,FIND("/",P2123)-1)</f>
        <v>theater</v>
      </c>
      <c r="T2123" t="str">
        <f>RIGHT(P2123,LEN(P2123)-FIND("/",P2123))</f>
        <v>musical</v>
      </c>
    </row>
    <row r="2124" spans="1:20" ht="29.5" hidden="1" x14ac:dyDescent="0.7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 s="9">
        <f>(((I2124/60)/60)/24)+DATE(1970,1,1)</f>
        <v>41778.208333333336</v>
      </c>
      <c r="K2124">
        <v>1397819938</v>
      </c>
      <c r="L2124" s="9">
        <f>(((K2124/60)/60)/24)+DATE(1970,1,1)</f>
        <v>41747.471504629626</v>
      </c>
      <c r="M2124" t="b">
        <v>0</v>
      </c>
      <c r="N2124">
        <v>26</v>
      </c>
      <c r="O2124" t="b">
        <v>1</v>
      </c>
      <c r="P2124" t="s">
        <v>8305</v>
      </c>
      <c r="Q2124">
        <f>D2124/E2124*100</f>
        <v>97.719869706840385</v>
      </c>
      <c r="R2124">
        <f>E2124/N2124</f>
        <v>59.03846153846154</v>
      </c>
      <c r="S2124" t="str">
        <f>LEFT(P2124,FIND("/",P2124)-1)</f>
        <v>theater</v>
      </c>
      <c r="T2124" t="str">
        <f>RIGHT(P2124,LEN(P2124)-FIND("/",P2124))</f>
        <v>musical</v>
      </c>
    </row>
    <row r="2125" spans="1:20" ht="29.5" hidden="1" x14ac:dyDescent="0.7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 s="9">
        <f>(((I2125/60)/60)/24)+DATE(1970,1,1)</f>
        <v>42242.108252314814</v>
      </c>
      <c r="K2125">
        <v>1435372553</v>
      </c>
      <c r="L2125" s="9">
        <f>(((K2125/60)/60)/24)+DATE(1970,1,1)</f>
        <v>42182.108252314814</v>
      </c>
      <c r="M2125" t="b">
        <v>0</v>
      </c>
      <c r="N2125">
        <v>88</v>
      </c>
      <c r="O2125" t="b">
        <v>1</v>
      </c>
      <c r="P2125" t="s">
        <v>8305</v>
      </c>
      <c r="Q2125">
        <f>D2125/E2125*100</f>
        <v>90.707678631765361</v>
      </c>
      <c r="R2125">
        <f>E2125/N2125</f>
        <v>50.111022727272733</v>
      </c>
      <c r="S2125" t="str">
        <f>LEFT(P2125,FIND("/",P2125)-1)</f>
        <v>theater</v>
      </c>
      <c r="T2125" t="str">
        <f>RIGHT(P2125,LEN(P2125)-FIND("/",P2125))</f>
        <v>musical</v>
      </c>
    </row>
    <row r="2126" spans="1:20" ht="44.25" hidden="1" x14ac:dyDescent="0.7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 s="9">
        <f>(((I2126/60)/60)/24)+DATE(1970,1,1)</f>
        <v>41764.525300925925</v>
      </c>
      <c r="K2126">
        <v>1397133386</v>
      </c>
      <c r="L2126" s="9">
        <f>(((K2126/60)/60)/24)+DATE(1970,1,1)</f>
        <v>41739.525300925925</v>
      </c>
      <c r="M2126" t="b">
        <v>0</v>
      </c>
      <c r="N2126">
        <v>91</v>
      </c>
      <c r="O2126" t="b">
        <v>1</v>
      </c>
      <c r="P2126" t="s">
        <v>8305</v>
      </c>
      <c r="Q2126">
        <f>D2126/E2126*100</f>
        <v>98.994806732438818</v>
      </c>
      <c r="R2126">
        <f>E2126/N2126</f>
        <v>55.502967032967035</v>
      </c>
      <c r="S2126" t="str">
        <f>LEFT(P2126,FIND("/",P2126)-1)</f>
        <v>theater</v>
      </c>
      <c r="T2126" t="str">
        <f>RIGHT(P2126,LEN(P2126)-FIND("/",P2126))</f>
        <v>musical</v>
      </c>
    </row>
    <row r="2127" spans="1:20" ht="59" hidden="1" x14ac:dyDescent="0.7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 s="9">
        <f>(((I2127/60)/60)/24)+DATE(1970,1,1)</f>
        <v>42226.958333333328</v>
      </c>
      <c r="K2127">
        <v>1434625937</v>
      </c>
      <c r="L2127" s="9">
        <f>(((K2127/60)/60)/24)+DATE(1970,1,1)</f>
        <v>42173.466863425929</v>
      </c>
      <c r="M2127" t="b">
        <v>0</v>
      </c>
      <c r="N2127">
        <v>3</v>
      </c>
      <c r="O2127" t="b">
        <v>1</v>
      </c>
      <c r="P2127" t="s">
        <v>8305</v>
      </c>
      <c r="Q2127">
        <f>D2127/E2127*100</f>
        <v>100</v>
      </c>
      <c r="R2127">
        <f>E2127/N2127</f>
        <v>166.66666666666666</v>
      </c>
      <c r="S2127" t="str">
        <f>LEFT(P2127,FIND("/",P2127)-1)</f>
        <v>theater</v>
      </c>
      <c r="T2127" t="str">
        <f>RIGHT(P2127,LEN(P2127)-FIND("/",P2127))</f>
        <v>musical</v>
      </c>
    </row>
    <row r="2128" spans="1:20" ht="44.25" hidden="1" x14ac:dyDescent="0.7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 s="9">
        <f>(((I2128/60)/60)/24)+DATE(1970,1,1)</f>
        <v>42218.813530092593</v>
      </c>
      <c r="K2128">
        <v>1436383889</v>
      </c>
      <c r="L2128" s="9">
        <f>(((K2128/60)/60)/24)+DATE(1970,1,1)</f>
        <v>42193.813530092593</v>
      </c>
      <c r="M2128" t="b">
        <v>0</v>
      </c>
      <c r="N2128">
        <v>28</v>
      </c>
      <c r="O2128" t="b">
        <v>1</v>
      </c>
      <c r="P2128" t="s">
        <v>8305</v>
      </c>
      <c r="Q2128">
        <f>D2128/E2128*100</f>
        <v>94.126506024096386</v>
      </c>
      <c r="R2128">
        <f>E2128/N2128</f>
        <v>47.428571428571431</v>
      </c>
      <c r="S2128" t="str">
        <f>LEFT(P2128,FIND("/",P2128)-1)</f>
        <v>theater</v>
      </c>
      <c r="T2128" t="str">
        <f>RIGHT(P2128,LEN(P2128)-FIND("/",P2128))</f>
        <v>musical</v>
      </c>
    </row>
    <row r="2129" spans="1:20" ht="29.5" hidden="1" x14ac:dyDescent="0.7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 s="9">
        <f>(((I2129/60)/60)/24)+DATE(1970,1,1)</f>
        <v>42095.708634259259</v>
      </c>
      <c r="K2129">
        <v>1425319226</v>
      </c>
      <c r="L2129" s="9">
        <f>(((K2129/60)/60)/24)+DATE(1970,1,1)</f>
        <v>42065.750300925924</v>
      </c>
      <c r="M2129" t="b">
        <v>0</v>
      </c>
      <c r="N2129">
        <v>77</v>
      </c>
      <c r="O2129" t="b">
        <v>1</v>
      </c>
      <c r="P2129" t="s">
        <v>8305</v>
      </c>
      <c r="Q2129">
        <f>D2129/E2129*100</f>
        <v>100</v>
      </c>
      <c r="R2129">
        <f>E2129/N2129</f>
        <v>64.935064935064929</v>
      </c>
      <c r="S2129" t="str">
        <f>LEFT(P2129,FIND("/",P2129)-1)</f>
        <v>theater</v>
      </c>
      <c r="T2129" t="str">
        <f>RIGHT(P2129,LEN(P2129)-FIND("/",P2129))</f>
        <v>musical</v>
      </c>
    </row>
    <row r="2130" spans="1:20" ht="44.25" hidden="1" x14ac:dyDescent="0.7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 s="9">
        <f>(((I2130/60)/60)/24)+DATE(1970,1,1)</f>
        <v>42519.024999999994</v>
      </c>
      <c r="K2130">
        <v>1462824832</v>
      </c>
      <c r="L2130" s="9">
        <f>(((K2130/60)/60)/24)+DATE(1970,1,1)</f>
        <v>42499.842962962968</v>
      </c>
      <c r="M2130" t="b">
        <v>0</v>
      </c>
      <c r="N2130">
        <v>27</v>
      </c>
      <c r="O2130" t="b">
        <v>1</v>
      </c>
      <c r="P2130" t="s">
        <v>8305</v>
      </c>
      <c r="Q2130">
        <f>D2130/E2130*100</f>
        <v>100</v>
      </c>
      <c r="R2130">
        <f>E2130/N2130</f>
        <v>55.555555555555557</v>
      </c>
      <c r="S2130" t="str">
        <f>LEFT(P2130,FIND("/",P2130)-1)</f>
        <v>theater</v>
      </c>
      <c r="T2130" t="str">
        <f>RIGHT(P2130,LEN(P2130)-FIND("/",P2130))</f>
        <v>musical</v>
      </c>
    </row>
    <row r="2131" spans="1:20" ht="44.25" hidden="1" x14ac:dyDescent="0.7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 s="9">
        <f>(((I2131/60)/60)/24)+DATE(1970,1,1)</f>
        <v>41850.776412037041</v>
      </c>
      <c r="K2131">
        <v>1404153482</v>
      </c>
      <c r="L2131" s="9">
        <f>(((K2131/60)/60)/24)+DATE(1970,1,1)</f>
        <v>41820.776412037041</v>
      </c>
      <c r="M2131" t="b">
        <v>0</v>
      </c>
      <c r="N2131">
        <v>107</v>
      </c>
      <c r="O2131" t="b">
        <v>1</v>
      </c>
      <c r="P2131" t="s">
        <v>8305</v>
      </c>
      <c r="Q2131">
        <f>D2131/E2131*100</f>
        <v>88.139007806597832</v>
      </c>
      <c r="R2131">
        <f>E2131/N2131</f>
        <v>74.224299065420567</v>
      </c>
      <c r="S2131" t="str">
        <f>LEFT(P2131,FIND("/",P2131)-1)</f>
        <v>theater</v>
      </c>
      <c r="T2131" t="str">
        <f>RIGHT(P2131,LEN(P2131)-FIND("/",P2131))</f>
        <v>musical</v>
      </c>
    </row>
    <row r="2132" spans="1:20" ht="44.25" hidden="1" x14ac:dyDescent="0.7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 s="9">
        <f>(((I2132/60)/60)/24)+DATE(1970,1,1)</f>
        <v>41823.167187500003</v>
      </c>
      <c r="K2132">
        <v>1401336045</v>
      </c>
      <c r="L2132" s="9">
        <f>(((K2132/60)/60)/24)+DATE(1970,1,1)</f>
        <v>41788.167187500003</v>
      </c>
      <c r="M2132" t="b">
        <v>0</v>
      </c>
      <c r="N2132">
        <v>96</v>
      </c>
      <c r="O2132" t="b">
        <v>1</v>
      </c>
      <c r="P2132" t="s">
        <v>8305</v>
      </c>
      <c r="Q2132">
        <f>D2132/E2132*100</f>
        <v>97.418317176505425</v>
      </c>
      <c r="R2132">
        <f>E2132/N2132</f>
        <v>106.9271875</v>
      </c>
      <c r="S2132" t="str">
        <f>LEFT(P2132,FIND("/",P2132)-1)</f>
        <v>theater</v>
      </c>
      <c r="T2132" t="str">
        <f>RIGHT(P2132,LEN(P2132)-FIND("/",P2132))</f>
        <v>musical</v>
      </c>
    </row>
    <row r="2133" spans="1:20" ht="44.25" hidden="1" x14ac:dyDescent="0.7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 s="9">
        <f>(((I2133/60)/60)/24)+DATE(1970,1,1)</f>
        <v>42064.207638888889</v>
      </c>
      <c r="K2133">
        <v>1423960097</v>
      </c>
      <c r="L2133" s="9">
        <f>(((K2133/60)/60)/24)+DATE(1970,1,1)</f>
        <v>42050.019641203704</v>
      </c>
      <c r="M2133" t="b">
        <v>0</v>
      </c>
      <c r="N2133">
        <v>56</v>
      </c>
      <c r="O2133" t="b">
        <v>1</v>
      </c>
      <c r="P2133" t="s">
        <v>8305</v>
      </c>
      <c r="Q2133">
        <f>D2133/E2133*100</f>
        <v>85.65310492505354</v>
      </c>
      <c r="R2133">
        <f>E2133/N2133</f>
        <v>41.696428571428569</v>
      </c>
      <c r="S2133" t="str">
        <f>LEFT(P2133,FIND("/",P2133)-1)</f>
        <v>theater</v>
      </c>
      <c r="T2133" t="str">
        <f>RIGHT(P2133,LEN(P2133)-FIND("/",P2133))</f>
        <v>musical</v>
      </c>
    </row>
    <row r="2134" spans="1:20" ht="44.25" hidden="1" x14ac:dyDescent="0.7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 s="9">
        <f>(((I2134/60)/60)/24)+DATE(1970,1,1)</f>
        <v>41802.727893518517</v>
      </c>
      <c r="K2134">
        <v>1400002090</v>
      </c>
      <c r="L2134" s="9">
        <f>(((K2134/60)/60)/24)+DATE(1970,1,1)</f>
        <v>41772.727893518517</v>
      </c>
      <c r="M2134" t="b">
        <v>0</v>
      </c>
      <c r="N2134">
        <v>58</v>
      </c>
      <c r="O2134" t="b">
        <v>1</v>
      </c>
      <c r="P2134" t="s">
        <v>8305</v>
      </c>
      <c r="Q2134">
        <f>D2134/E2134*100</f>
        <v>92.891263808866938</v>
      </c>
      <c r="R2134">
        <f>E2134/N2134</f>
        <v>74.243275862068955</v>
      </c>
      <c r="S2134" t="str">
        <f>LEFT(P2134,FIND("/",P2134)-1)</f>
        <v>theater</v>
      </c>
      <c r="T2134" t="str">
        <f>RIGHT(P2134,LEN(P2134)-FIND("/",P2134))</f>
        <v>musical</v>
      </c>
    </row>
    <row r="2135" spans="1:20" ht="44.25" hidden="1" x14ac:dyDescent="0.7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 s="9">
        <f>(((I2135/60)/60)/24)+DATE(1970,1,1)</f>
        <v>42475.598136574074</v>
      </c>
      <c r="K2135">
        <v>1458138079</v>
      </c>
      <c r="L2135" s="9">
        <f>(((K2135/60)/60)/24)+DATE(1970,1,1)</f>
        <v>42445.598136574074</v>
      </c>
      <c r="M2135" t="b">
        <v>0</v>
      </c>
      <c r="N2135">
        <v>15</v>
      </c>
      <c r="O2135" t="b">
        <v>1</v>
      </c>
      <c r="P2135" t="s">
        <v>8305</v>
      </c>
      <c r="Q2135">
        <f>D2135/E2135*100</f>
        <v>100</v>
      </c>
      <c r="R2135">
        <f>E2135/N2135</f>
        <v>73.333333333333329</v>
      </c>
      <c r="S2135" t="str">
        <f>LEFT(P2135,FIND("/",P2135)-1)</f>
        <v>theater</v>
      </c>
      <c r="T2135" t="str">
        <f>RIGHT(P2135,LEN(P2135)-FIND("/",P2135))</f>
        <v>musical</v>
      </c>
    </row>
    <row r="2136" spans="1:20" ht="44.25" hidden="1" x14ac:dyDescent="0.7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 s="9">
        <f>(((I2136/60)/60)/24)+DATE(1970,1,1)</f>
        <v>42168.930671296301</v>
      </c>
      <c r="K2136">
        <v>1431642010</v>
      </c>
      <c r="L2136" s="9">
        <f>(((K2136/60)/60)/24)+DATE(1970,1,1)</f>
        <v>42138.930671296301</v>
      </c>
      <c r="M2136" t="b">
        <v>0</v>
      </c>
      <c r="N2136">
        <v>20</v>
      </c>
      <c r="O2136" t="b">
        <v>1</v>
      </c>
      <c r="P2136" t="s">
        <v>8305</v>
      </c>
      <c r="Q2136">
        <f>D2136/E2136*100</f>
        <v>100</v>
      </c>
      <c r="R2136">
        <f>E2136/N2136</f>
        <v>100</v>
      </c>
      <c r="S2136" t="str">
        <f>LEFT(P2136,FIND("/",P2136)-1)</f>
        <v>theater</v>
      </c>
      <c r="T2136" t="str">
        <f>RIGHT(P2136,LEN(P2136)-FIND("/",P2136))</f>
        <v>musical</v>
      </c>
    </row>
    <row r="2137" spans="1:20" ht="29.5" hidden="1" x14ac:dyDescent="0.7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 s="9">
        <f>(((I2137/60)/60)/24)+DATE(1970,1,1)</f>
        <v>42508</v>
      </c>
      <c r="K2137">
        <v>1462307652</v>
      </c>
      <c r="L2137" s="9">
        <f>(((K2137/60)/60)/24)+DATE(1970,1,1)</f>
        <v>42493.857083333336</v>
      </c>
      <c r="M2137" t="b">
        <v>0</v>
      </c>
      <c r="N2137">
        <v>38</v>
      </c>
      <c r="O2137" t="b">
        <v>1</v>
      </c>
      <c r="P2137" t="s">
        <v>8305</v>
      </c>
      <c r="Q2137">
        <f>D2137/E2137*100</f>
        <v>68.493150684931507</v>
      </c>
      <c r="R2137">
        <f>E2137/N2137</f>
        <v>38.421052631578945</v>
      </c>
      <c r="S2137" t="str">
        <f>LEFT(P2137,FIND("/",P2137)-1)</f>
        <v>theater</v>
      </c>
      <c r="T2137" t="str">
        <f>RIGHT(P2137,LEN(P2137)-FIND("/",P2137))</f>
        <v>musical</v>
      </c>
    </row>
    <row r="2138" spans="1:20" ht="44.25" hidden="1" x14ac:dyDescent="0.7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 s="9">
        <f>(((I2138/60)/60)/24)+DATE(1970,1,1)</f>
        <v>42703.25</v>
      </c>
      <c r="K2138">
        <v>1478616506</v>
      </c>
      <c r="L2138" s="9">
        <f>(((K2138/60)/60)/24)+DATE(1970,1,1)</f>
        <v>42682.616967592592</v>
      </c>
      <c r="M2138" t="b">
        <v>0</v>
      </c>
      <c r="N2138">
        <v>33</v>
      </c>
      <c r="O2138" t="b">
        <v>1</v>
      </c>
      <c r="P2138" t="s">
        <v>8305</v>
      </c>
      <c r="Q2138">
        <f>D2138/E2138*100</f>
        <v>90.744101633393825</v>
      </c>
      <c r="R2138">
        <f>E2138/N2138</f>
        <v>166.96969696969697</v>
      </c>
      <c r="S2138" t="str">
        <f>LEFT(P2138,FIND("/",P2138)-1)</f>
        <v>theater</v>
      </c>
      <c r="T2138" t="str">
        <f>RIGHT(P2138,LEN(P2138)-FIND("/",P2138))</f>
        <v>musical</v>
      </c>
    </row>
    <row r="2139" spans="1:20" ht="29.5" hidden="1" x14ac:dyDescent="0.7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 s="9">
        <f>(((I2139/60)/60)/24)+DATE(1970,1,1)</f>
        <v>42689.088888888888</v>
      </c>
      <c r="K2139">
        <v>1476317247</v>
      </c>
      <c r="L2139" s="9">
        <f>(((K2139/60)/60)/24)+DATE(1970,1,1)</f>
        <v>42656.005173611105</v>
      </c>
      <c r="M2139" t="b">
        <v>0</v>
      </c>
      <c r="N2139">
        <v>57</v>
      </c>
      <c r="O2139" t="b">
        <v>1</v>
      </c>
      <c r="P2139" t="s">
        <v>8305</v>
      </c>
      <c r="Q2139">
        <f>D2139/E2139*100</f>
        <v>92.421441774491683</v>
      </c>
      <c r="R2139">
        <f>E2139/N2139</f>
        <v>94.912280701754383</v>
      </c>
      <c r="S2139" t="str">
        <f>LEFT(P2139,FIND("/",P2139)-1)</f>
        <v>theater</v>
      </c>
      <c r="T2139" t="str">
        <f>RIGHT(P2139,LEN(P2139)-FIND("/",P2139))</f>
        <v>musical</v>
      </c>
    </row>
    <row r="2140" spans="1:20" ht="59" hidden="1" x14ac:dyDescent="0.7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 s="9">
        <f>(((I2140/60)/60)/24)+DATE(1970,1,1)</f>
        <v>42103.792303240742</v>
      </c>
      <c r="K2140">
        <v>1427223655</v>
      </c>
      <c r="L2140" s="9">
        <f>(((K2140/60)/60)/24)+DATE(1970,1,1)</f>
        <v>42087.792303240742</v>
      </c>
      <c r="M2140" t="b">
        <v>0</v>
      </c>
      <c r="N2140">
        <v>25</v>
      </c>
      <c r="O2140" t="b">
        <v>1</v>
      </c>
      <c r="P2140" t="s">
        <v>8305</v>
      </c>
      <c r="Q2140">
        <f>D2140/E2140*100</f>
        <v>100</v>
      </c>
      <c r="R2140">
        <f>E2140/N2140</f>
        <v>100</v>
      </c>
      <c r="S2140" t="str">
        <f>LEFT(P2140,FIND("/",P2140)-1)</f>
        <v>theater</v>
      </c>
      <c r="T2140" t="str">
        <f>RIGHT(P2140,LEN(P2140)-FIND("/",P2140))</f>
        <v>musical</v>
      </c>
    </row>
    <row r="2141" spans="1:20" ht="44.25" hidden="1" x14ac:dyDescent="0.7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 s="9">
        <f>(((I2141/60)/60)/24)+DATE(1970,1,1)</f>
        <v>42103.166666666672</v>
      </c>
      <c r="K2141">
        <v>1426199843</v>
      </c>
      <c r="L2141" s="9">
        <f>(((K2141/60)/60)/24)+DATE(1970,1,1)</f>
        <v>42075.942627314813</v>
      </c>
      <c r="M2141" t="b">
        <v>0</v>
      </c>
      <c r="N2141">
        <v>14</v>
      </c>
      <c r="O2141" t="b">
        <v>1</v>
      </c>
      <c r="P2141" t="s">
        <v>8305</v>
      </c>
      <c r="Q2141">
        <f>D2141/E2141*100</f>
        <v>99.750623441396513</v>
      </c>
      <c r="R2141">
        <f>E2141/N2141</f>
        <v>143.21428571428572</v>
      </c>
      <c r="S2141" t="str">
        <f>LEFT(P2141,FIND("/",P2141)-1)</f>
        <v>theater</v>
      </c>
      <c r="T2141" t="str">
        <f>RIGHT(P2141,LEN(P2141)-FIND("/",P2141))</f>
        <v>musical</v>
      </c>
    </row>
    <row r="2142" spans="1:20" ht="59" hidden="1" x14ac:dyDescent="0.7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 s="9">
        <f>(((I2142/60)/60)/24)+DATE(1970,1,1)</f>
        <v>41852.041666666664</v>
      </c>
      <c r="K2142">
        <v>1403599778</v>
      </c>
      <c r="L2142" s="9">
        <f>(((K2142/60)/60)/24)+DATE(1970,1,1)</f>
        <v>41814.367800925924</v>
      </c>
      <c r="M2142" t="b">
        <v>0</v>
      </c>
      <c r="N2142">
        <v>94</v>
      </c>
      <c r="O2142" t="b">
        <v>1</v>
      </c>
      <c r="P2142" t="s">
        <v>8305</v>
      </c>
      <c r="Q2142">
        <f>D2142/E2142*100</f>
        <v>93.709734098629497</v>
      </c>
      <c r="R2142">
        <f>E2142/N2142</f>
        <v>90.819148936170208</v>
      </c>
      <c r="S2142" t="str">
        <f>LEFT(P2142,FIND("/",P2142)-1)</f>
        <v>theater</v>
      </c>
      <c r="T2142" t="str">
        <f>RIGHT(P2142,LEN(P2142)-FIND("/",P2142))</f>
        <v>musical</v>
      </c>
    </row>
    <row r="2143" spans="1:20" ht="44.25" hidden="1" x14ac:dyDescent="0.7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 s="9">
        <f>(((I2143/60)/60)/24)+DATE(1970,1,1)</f>
        <v>41909.166666666664</v>
      </c>
      <c r="K2143">
        <v>1409884821</v>
      </c>
      <c r="L2143" s="9">
        <f>(((K2143/60)/60)/24)+DATE(1970,1,1)</f>
        <v>41887.111354166671</v>
      </c>
      <c r="M2143" t="b">
        <v>0</v>
      </c>
      <c r="N2143">
        <v>59</v>
      </c>
      <c r="O2143" t="b">
        <v>1</v>
      </c>
      <c r="P2143" t="s">
        <v>8305</v>
      </c>
      <c r="Q2143">
        <f>D2143/E2143*100</f>
        <v>69.832402234636874</v>
      </c>
      <c r="R2143">
        <f>E2143/N2143</f>
        <v>48.542372881355931</v>
      </c>
      <c r="S2143" t="str">
        <f>LEFT(P2143,FIND("/",P2143)-1)</f>
        <v>theater</v>
      </c>
      <c r="T2143" t="str">
        <f>RIGHT(P2143,LEN(P2143)-FIND("/",P2143))</f>
        <v>musical</v>
      </c>
    </row>
    <row r="2144" spans="1:20" ht="29.5" hidden="1" x14ac:dyDescent="0.7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 s="9">
        <f>(((I2144/60)/60)/24)+DATE(1970,1,1)</f>
        <v>42049.819212962961</v>
      </c>
      <c r="K2144">
        <v>1418758780</v>
      </c>
      <c r="L2144" s="9">
        <f>(((K2144/60)/60)/24)+DATE(1970,1,1)</f>
        <v>41989.819212962961</v>
      </c>
      <c r="M2144" t="b">
        <v>0</v>
      </c>
      <c r="N2144">
        <v>36</v>
      </c>
      <c r="O2144" t="b">
        <v>1</v>
      </c>
      <c r="P2144" t="s">
        <v>8305</v>
      </c>
      <c r="Q2144">
        <f>D2144/E2144*100</f>
        <v>95.200317334391116</v>
      </c>
      <c r="R2144">
        <f>E2144/N2144</f>
        <v>70.027777777777771</v>
      </c>
      <c r="S2144" t="str">
        <f>LEFT(P2144,FIND("/",P2144)-1)</f>
        <v>theater</v>
      </c>
      <c r="T2144" t="str">
        <f>RIGHT(P2144,LEN(P2144)-FIND("/",P2144))</f>
        <v>musical</v>
      </c>
    </row>
    <row r="2145" spans="1:20" ht="29.5" hidden="1" x14ac:dyDescent="0.7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 s="9">
        <f>(((I2145/60)/60)/24)+DATE(1970,1,1)</f>
        <v>42455.693750000006</v>
      </c>
      <c r="K2145">
        <v>1456421940</v>
      </c>
      <c r="L2145" s="9">
        <f>(((K2145/60)/60)/24)+DATE(1970,1,1)</f>
        <v>42425.735416666663</v>
      </c>
      <c r="M2145" t="b">
        <v>0</v>
      </c>
      <c r="N2145">
        <v>115</v>
      </c>
      <c r="O2145" t="b">
        <v>1</v>
      </c>
      <c r="P2145" t="s">
        <v>8305</v>
      </c>
      <c r="Q2145">
        <f>D2145/E2145*100</f>
        <v>96.172340834775909</v>
      </c>
      <c r="R2145">
        <f>E2145/N2145</f>
        <v>135.62608695652173</v>
      </c>
      <c r="S2145" t="str">
        <f>LEFT(P2145,FIND("/",P2145)-1)</f>
        <v>theater</v>
      </c>
      <c r="T2145" t="str">
        <f>RIGHT(P2145,LEN(P2145)-FIND("/",P2145))</f>
        <v>musical</v>
      </c>
    </row>
    <row r="2146" spans="1:20" ht="44.25" hidden="1" x14ac:dyDescent="0.7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 s="9">
        <f>(((I2146/60)/60)/24)+DATE(1970,1,1)</f>
        <v>42198.837499999994</v>
      </c>
      <c r="K2146">
        <v>1433999785</v>
      </c>
      <c r="L2146" s="9">
        <f>(((K2146/60)/60)/24)+DATE(1970,1,1)</f>
        <v>42166.219733796301</v>
      </c>
      <c r="M2146" t="b">
        <v>0</v>
      </c>
      <c r="N2146">
        <v>30</v>
      </c>
      <c r="O2146" t="b">
        <v>1</v>
      </c>
      <c r="P2146" t="s">
        <v>8305</v>
      </c>
      <c r="Q2146">
        <f>D2146/E2146*100</f>
        <v>83.333333333333343</v>
      </c>
      <c r="R2146">
        <f>E2146/N2146</f>
        <v>100</v>
      </c>
      <c r="S2146" t="str">
        <f>LEFT(P2146,FIND("/",P2146)-1)</f>
        <v>theater</v>
      </c>
      <c r="T2146" t="str">
        <f>RIGHT(P2146,LEN(P2146)-FIND("/",P2146))</f>
        <v>musical</v>
      </c>
    </row>
    <row r="2147" spans="1:20" ht="59" hidden="1" x14ac:dyDescent="0.7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 s="9">
        <f>(((I2147/60)/60)/24)+DATE(1970,1,1)</f>
        <v>41890.882928240739</v>
      </c>
      <c r="K2147">
        <v>1408050685</v>
      </c>
      <c r="L2147" s="9">
        <f>(((K2147/60)/60)/24)+DATE(1970,1,1)</f>
        <v>41865.882928240739</v>
      </c>
      <c r="M2147" t="b">
        <v>0</v>
      </c>
      <c r="N2147">
        <v>52</v>
      </c>
      <c r="O2147" t="b">
        <v>1</v>
      </c>
      <c r="P2147" t="s">
        <v>8305</v>
      </c>
      <c r="Q2147">
        <f>D2147/E2147*100</f>
        <v>91.1854103343465</v>
      </c>
      <c r="R2147">
        <f>E2147/N2147</f>
        <v>94.90384615384616</v>
      </c>
      <c r="S2147" t="str">
        <f>LEFT(P2147,FIND("/",P2147)-1)</f>
        <v>theater</v>
      </c>
      <c r="T2147" t="str">
        <f>RIGHT(P2147,LEN(P2147)-FIND("/",P2147))</f>
        <v>musical</v>
      </c>
    </row>
    <row r="2148" spans="1:20" ht="44.25" hidden="1" x14ac:dyDescent="0.7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 s="9">
        <f>(((I2148/60)/60)/24)+DATE(1970,1,1)</f>
        <v>42575.958333333328</v>
      </c>
      <c r="K2148">
        <v>1466887297</v>
      </c>
      <c r="L2148" s="9">
        <f>(((K2148/60)/60)/24)+DATE(1970,1,1)</f>
        <v>42546.862233796302</v>
      </c>
      <c r="M2148" t="b">
        <v>0</v>
      </c>
      <c r="N2148">
        <v>27</v>
      </c>
      <c r="O2148" t="b">
        <v>1</v>
      </c>
      <c r="P2148" t="s">
        <v>8305</v>
      </c>
      <c r="Q2148">
        <f>D2148/E2148*100</f>
        <v>98.280098280098287</v>
      </c>
      <c r="R2148">
        <f>E2148/N2148</f>
        <v>75.370370370370367</v>
      </c>
      <c r="S2148" t="str">
        <f>LEFT(P2148,FIND("/",P2148)-1)</f>
        <v>theater</v>
      </c>
      <c r="T2148" t="str">
        <f>RIGHT(P2148,LEN(P2148)-FIND("/",P2148))</f>
        <v>musical</v>
      </c>
    </row>
    <row r="2149" spans="1:20" ht="44.25" hidden="1" x14ac:dyDescent="0.7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 s="9">
        <f>(((I2149/60)/60)/24)+DATE(1970,1,1)</f>
        <v>42444.666666666672</v>
      </c>
      <c r="K2149">
        <v>1455938520</v>
      </c>
      <c r="L2149" s="9">
        <f>(((K2149/60)/60)/24)+DATE(1970,1,1)</f>
        <v>42420.140277777777</v>
      </c>
      <c r="M2149" t="b">
        <v>0</v>
      </c>
      <c r="N2149">
        <v>24</v>
      </c>
      <c r="O2149" t="b">
        <v>1</v>
      </c>
      <c r="P2149" t="s">
        <v>8305</v>
      </c>
      <c r="Q2149">
        <f>D2149/E2149*100</f>
        <v>77.569489334195225</v>
      </c>
      <c r="R2149">
        <f>E2149/N2149</f>
        <v>64.458333333333329</v>
      </c>
      <c r="S2149" t="str">
        <f>LEFT(P2149,FIND("/",P2149)-1)</f>
        <v>theater</v>
      </c>
      <c r="T2149" t="str">
        <f>RIGHT(P2149,LEN(P2149)-FIND("/",P2149))</f>
        <v>musical</v>
      </c>
    </row>
    <row r="2150" spans="1:20" ht="44.25" hidden="1" x14ac:dyDescent="0.7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 s="9">
        <f>(((I2150/60)/60)/24)+DATE(1970,1,1)</f>
        <v>42561.980694444443</v>
      </c>
      <c r="K2150">
        <v>1465601532</v>
      </c>
      <c r="L2150" s="9">
        <f>(((K2150/60)/60)/24)+DATE(1970,1,1)</f>
        <v>42531.980694444443</v>
      </c>
      <c r="M2150" t="b">
        <v>0</v>
      </c>
      <c r="N2150">
        <v>10</v>
      </c>
      <c r="O2150" t="b">
        <v>1</v>
      </c>
      <c r="P2150" t="s">
        <v>8305</v>
      </c>
      <c r="Q2150">
        <f>D2150/E2150*100</f>
        <v>86.956521739130437</v>
      </c>
      <c r="R2150">
        <f>E2150/N2150</f>
        <v>115</v>
      </c>
      <c r="S2150" t="str">
        <f>LEFT(P2150,FIND("/",P2150)-1)</f>
        <v>theater</v>
      </c>
      <c r="T2150" t="str">
        <f>RIGHT(P2150,LEN(P2150)-FIND("/",P2150))</f>
        <v>musical</v>
      </c>
    </row>
    <row r="2151" spans="1:20" ht="44.25" hidden="1" x14ac:dyDescent="0.7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 s="9">
        <f>(((I2151/60)/60)/24)+DATE(1970,1,1)</f>
        <v>42584.418749999997</v>
      </c>
      <c r="K2151">
        <v>1467040769</v>
      </c>
      <c r="L2151" s="9">
        <f>(((K2151/60)/60)/24)+DATE(1970,1,1)</f>
        <v>42548.63853009259</v>
      </c>
      <c r="M2151" t="b">
        <v>0</v>
      </c>
      <c r="N2151">
        <v>30</v>
      </c>
      <c r="O2151" t="b">
        <v>1</v>
      </c>
      <c r="P2151" t="s">
        <v>8305</v>
      </c>
      <c r="Q2151">
        <f>D2151/E2151*100</f>
        <v>66.33499170812604</v>
      </c>
      <c r="R2151">
        <f>E2151/N2151</f>
        <v>100.5</v>
      </c>
      <c r="S2151" t="str">
        <f>LEFT(P2151,FIND("/",P2151)-1)</f>
        <v>theater</v>
      </c>
      <c r="T2151" t="str">
        <f>RIGHT(P2151,LEN(P2151)-FIND("/",P2151))</f>
        <v>musical</v>
      </c>
    </row>
    <row r="2152" spans="1:20" ht="44.25" hidden="1" x14ac:dyDescent="0.7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 s="9">
        <f>(((I2152/60)/60)/24)+DATE(1970,1,1)</f>
        <v>42517.037905092591</v>
      </c>
      <c r="K2152">
        <v>1461718475</v>
      </c>
      <c r="L2152" s="9">
        <f>(((K2152/60)/60)/24)+DATE(1970,1,1)</f>
        <v>42487.037905092591</v>
      </c>
      <c r="M2152" t="b">
        <v>0</v>
      </c>
      <c r="N2152">
        <v>71</v>
      </c>
      <c r="O2152" t="b">
        <v>1</v>
      </c>
      <c r="P2152" t="s">
        <v>8305</v>
      </c>
      <c r="Q2152">
        <f>D2152/E2152*100</f>
        <v>90.117152297987374</v>
      </c>
      <c r="R2152">
        <f>E2152/N2152</f>
        <v>93.774647887323937</v>
      </c>
      <c r="S2152" t="str">
        <f>LEFT(P2152,FIND("/",P2152)-1)</f>
        <v>theater</v>
      </c>
      <c r="T2152" t="str">
        <f>RIGHT(P2152,LEN(P2152)-FIND("/",P2152))</f>
        <v>musical</v>
      </c>
    </row>
    <row r="2153" spans="1:20" ht="44.25" hidden="1" x14ac:dyDescent="0.7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 s="9">
        <f>(((I2153/60)/60)/24)+DATE(1970,1,1)</f>
        <v>42196.165972222225</v>
      </c>
      <c r="K2153">
        <v>1434113406</v>
      </c>
      <c r="L2153" s="9">
        <f>(((K2153/60)/60)/24)+DATE(1970,1,1)</f>
        <v>42167.534791666665</v>
      </c>
      <c r="M2153" t="b">
        <v>0</v>
      </c>
      <c r="N2153">
        <v>10</v>
      </c>
      <c r="O2153" t="b">
        <v>1</v>
      </c>
      <c r="P2153" t="s">
        <v>8305</v>
      </c>
      <c r="Q2153">
        <f>D2153/E2153*100</f>
        <v>99.715099715099726</v>
      </c>
      <c r="R2153">
        <f>E2153/N2153</f>
        <v>35.1</v>
      </c>
      <c r="S2153" t="str">
        <f>LEFT(P2153,FIND("/",P2153)-1)</f>
        <v>theater</v>
      </c>
      <c r="T2153" t="str">
        <f>RIGHT(P2153,LEN(P2153)-FIND("/",P2153))</f>
        <v>musical</v>
      </c>
    </row>
    <row r="2154" spans="1:20" ht="44.25" hidden="1" x14ac:dyDescent="0.7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 s="9">
        <f>(((I2154/60)/60)/24)+DATE(1970,1,1)</f>
        <v>42119.412256944444</v>
      </c>
      <c r="K2154">
        <v>1424775219</v>
      </c>
      <c r="L2154" s="9">
        <f>(((K2154/60)/60)/24)+DATE(1970,1,1)</f>
        <v>42059.453923611116</v>
      </c>
      <c r="M2154" t="b">
        <v>0</v>
      </c>
      <c r="N2154">
        <v>24</v>
      </c>
      <c r="O2154" t="b">
        <v>1</v>
      </c>
      <c r="P2154" t="s">
        <v>8271</v>
      </c>
      <c r="Q2154">
        <f>D2154/E2154*100</f>
        <v>100</v>
      </c>
      <c r="R2154">
        <f>E2154/N2154</f>
        <v>41.666666666666664</v>
      </c>
      <c r="S2154" t="str">
        <f>LEFT(P2154,FIND("/",P2154)-1)</f>
        <v>theater</v>
      </c>
      <c r="T2154" t="str">
        <f>RIGHT(P2154,LEN(P2154)-FIND("/",P2154))</f>
        <v>plays</v>
      </c>
    </row>
    <row r="2155" spans="1:20" ht="59" hidden="1" x14ac:dyDescent="0.7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 s="9">
        <f>(((I2155/60)/60)/24)+DATE(1970,1,1)</f>
        <v>41850.958333333336</v>
      </c>
      <c r="K2155">
        <v>1402403907</v>
      </c>
      <c r="L2155" s="9">
        <f>(((K2155/60)/60)/24)+DATE(1970,1,1)</f>
        <v>41800.526701388888</v>
      </c>
      <c r="M2155" t="b">
        <v>0</v>
      </c>
      <c r="N2155">
        <v>38</v>
      </c>
      <c r="O2155" t="b">
        <v>1</v>
      </c>
      <c r="P2155" t="s">
        <v>8271</v>
      </c>
      <c r="Q2155">
        <f>D2155/E2155*100</f>
        <v>98.76543209876543</v>
      </c>
      <c r="R2155">
        <f>E2155/N2155</f>
        <v>53.289473684210527</v>
      </c>
      <c r="S2155" t="str">
        <f>LEFT(P2155,FIND("/",P2155)-1)</f>
        <v>theater</v>
      </c>
      <c r="T2155" t="str">
        <f>RIGHT(P2155,LEN(P2155)-FIND("/",P2155))</f>
        <v>plays</v>
      </c>
    </row>
    <row r="2156" spans="1:20" ht="44.25" hidden="1" x14ac:dyDescent="0.7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 s="9">
        <f>(((I2156/60)/60)/24)+DATE(1970,1,1)</f>
        <v>42084.807384259257</v>
      </c>
      <c r="K2156">
        <v>1424377358</v>
      </c>
      <c r="L2156" s="9">
        <f>(((K2156/60)/60)/24)+DATE(1970,1,1)</f>
        <v>42054.849050925928</v>
      </c>
      <c r="M2156" t="b">
        <v>0</v>
      </c>
      <c r="N2156">
        <v>26</v>
      </c>
      <c r="O2156" t="b">
        <v>1</v>
      </c>
      <c r="P2156" t="s">
        <v>8271</v>
      </c>
      <c r="Q2156">
        <f>D2156/E2156*100</f>
        <v>82.146768893756843</v>
      </c>
      <c r="R2156">
        <f>E2156/N2156</f>
        <v>70.230769230769226</v>
      </c>
      <c r="S2156" t="str">
        <f>LEFT(P2156,FIND("/",P2156)-1)</f>
        <v>theater</v>
      </c>
      <c r="T2156" t="str">
        <f>RIGHT(P2156,LEN(P2156)-FIND("/",P2156))</f>
        <v>plays</v>
      </c>
    </row>
    <row r="2157" spans="1:20" ht="44.25" hidden="1" x14ac:dyDescent="0.7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 s="9">
        <f>(((I2157/60)/60)/24)+DATE(1970,1,1)</f>
        <v>42521.458333333328</v>
      </c>
      <c r="K2157">
        <v>1461769373</v>
      </c>
      <c r="L2157" s="9">
        <f>(((K2157/60)/60)/24)+DATE(1970,1,1)</f>
        <v>42487.62700231481</v>
      </c>
      <c r="M2157" t="b">
        <v>0</v>
      </c>
      <c r="N2157">
        <v>19</v>
      </c>
      <c r="O2157" t="b">
        <v>1</v>
      </c>
      <c r="P2157" t="s">
        <v>8271</v>
      </c>
      <c r="Q2157">
        <f>D2157/E2157*100</f>
        <v>30.303030303030305</v>
      </c>
      <c r="R2157">
        <f>E2157/N2157</f>
        <v>43.421052631578945</v>
      </c>
      <c r="S2157" t="str">
        <f>LEFT(P2157,FIND("/",P2157)-1)</f>
        <v>theater</v>
      </c>
      <c r="T2157" t="str">
        <f>RIGHT(P2157,LEN(P2157)-FIND("/",P2157))</f>
        <v>plays</v>
      </c>
    </row>
    <row r="2158" spans="1:20" ht="44.25" hidden="1" x14ac:dyDescent="0.7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 s="9">
        <f>(((I2158/60)/60)/24)+DATE(1970,1,1)</f>
        <v>42156.165972222225</v>
      </c>
      <c r="K2158">
        <v>1429120908</v>
      </c>
      <c r="L2158" s="9">
        <f>(((K2158/60)/60)/24)+DATE(1970,1,1)</f>
        <v>42109.751250000001</v>
      </c>
      <c r="M2158" t="b">
        <v>0</v>
      </c>
      <c r="N2158">
        <v>11</v>
      </c>
      <c r="O2158" t="b">
        <v>1</v>
      </c>
      <c r="P2158" t="s">
        <v>8271</v>
      </c>
      <c r="Q2158">
        <f>D2158/E2158*100</f>
        <v>91.282519397535367</v>
      </c>
      <c r="R2158">
        <f>E2158/N2158</f>
        <v>199.18181818181819</v>
      </c>
      <c r="S2158" t="str">
        <f>LEFT(P2158,FIND("/",P2158)-1)</f>
        <v>theater</v>
      </c>
      <c r="T2158" t="str">
        <f>RIGHT(P2158,LEN(P2158)-FIND("/",P2158))</f>
        <v>plays</v>
      </c>
    </row>
    <row r="2159" spans="1:20" ht="44.25" hidden="1" x14ac:dyDescent="0.7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 s="9">
        <f>(((I2159/60)/60)/24)+DATE(1970,1,1)</f>
        <v>42535.904861111107</v>
      </c>
      <c r="K2159">
        <v>1462603021</v>
      </c>
      <c r="L2159" s="9">
        <f>(((K2159/60)/60)/24)+DATE(1970,1,1)</f>
        <v>42497.275706018518</v>
      </c>
      <c r="M2159" t="b">
        <v>0</v>
      </c>
      <c r="N2159">
        <v>27</v>
      </c>
      <c r="O2159" t="b">
        <v>1</v>
      </c>
      <c r="P2159" t="s">
        <v>8271</v>
      </c>
      <c r="Q2159">
        <f>D2159/E2159*100</f>
        <v>99.057071023919931</v>
      </c>
      <c r="R2159">
        <f>E2159/N2159</f>
        <v>78.518148148148143</v>
      </c>
      <c r="S2159" t="str">
        <f>LEFT(P2159,FIND("/",P2159)-1)</f>
        <v>theater</v>
      </c>
      <c r="T2159" t="str">
        <f>RIGHT(P2159,LEN(P2159)-FIND("/",P2159))</f>
        <v>plays</v>
      </c>
    </row>
    <row r="2160" spans="1:20" ht="44.25" hidden="1" x14ac:dyDescent="0.7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 s="9">
        <f>(((I2160/60)/60)/24)+DATE(1970,1,1)</f>
        <v>42095.165972222225</v>
      </c>
      <c r="K2160">
        <v>1424727712</v>
      </c>
      <c r="L2160" s="9">
        <f>(((K2160/60)/60)/24)+DATE(1970,1,1)</f>
        <v>42058.904074074075</v>
      </c>
      <c r="M2160" t="b">
        <v>0</v>
      </c>
      <c r="N2160">
        <v>34</v>
      </c>
      <c r="O2160" t="b">
        <v>1</v>
      </c>
      <c r="P2160" t="s">
        <v>8271</v>
      </c>
      <c r="Q2160">
        <f>D2160/E2160*100</f>
        <v>71.360608943862985</v>
      </c>
      <c r="R2160">
        <f>E2160/N2160</f>
        <v>61.823529411764703</v>
      </c>
      <c r="S2160" t="str">
        <f>LEFT(P2160,FIND("/",P2160)-1)</f>
        <v>theater</v>
      </c>
      <c r="T2160" t="str">
        <f>RIGHT(P2160,LEN(P2160)-FIND("/",P2160))</f>
        <v>plays</v>
      </c>
    </row>
    <row r="2161" spans="1:20" ht="29.5" hidden="1" x14ac:dyDescent="0.7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 s="9">
        <f>(((I2161/60)/60)/24)+DATE(1970,1,1)</f>
        <v>42236.958333333328</v>
      </c>
      <c r="K2161">
        <v>1437545657</v>
      </c>
      <c r="L2161" s="9">
        <f>(((K2161/60)/60)/24)+DATE(1970,1,1)</f>
        <v>42207.259918981479</v>
      </c>
      <c r="M2161" t="b">
        <v>0</v>
      </c>
      <c r="N2161">
        <v>20</v>
      </c>
      <c r="O2161" t="b">
        <v>1</v>
      </c>
      <c r="P2161" t="s">
        <v>8271</v>
      </c>
      <c r="Q2161">
        <f>D2161/E2161*100</f>
        <v>99.999000009999904</v>
      </c>
      <c r="R2161">
        <f>E2161/N2161</f>
        <v>50.000500000000002</v>
      </c>
      <c r="S2161" t="str">
        <f>LEFT(P2161,FIND("/",P2161)-1)</f>
        <v>theater</v>
      </c>
      <c r="T2161" t="str">
        <f>RIGHT(P2161,LEN(P2161)-FIND("/",P2161))</f>
        <v>plays</v>
      </c>
    </row>
    <row r="2162" spans="1:20" ht="59" hidden="1" x14ac:dyDescent="0.7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 s="9">
        <f>(((I2162/60)/60)/24)+DATE(1970,1,1)</f>
        <v>41837.690081018518</v>
      </c>
      <c r="K2162">
        <v>1403022823</v>
      </c>
      <c r="L2162" s="9">
        <f>(((K2162/60)/60)/24)+DATE(1970,1,1)</f>
        <v>41807.690081018518</v>
      </c>
      <c r="M2162" t="b">
        <v>0</v>
      </c>
      <c r="N2162">
        <v>37</v>
      </c>
      <c r="O2162" t="b">
        <v>1</v>
      </c>
      <c r="P2162" t="s">
        <v>8271</v>
      </c>
      <c r="Q2162">
        <f>D2162/E2162*100</f>
        <v>83.86588168201412</v>
      </c>
      <c r="R2162">
        <f>E2162/N2162</f>
        <v>48.339729729729726</v>
      </c>
      <c r="S2162" t="str">
        <f>LEFT(P2162,FIND("/",P2162)-1)</f>
        <v>theater</v>
      </c>
      <c r="T2162" t="str">
        <f>RIGHT(P2162,LEN(P2162)-FIND("/",P2162))</f>
        <v>plays</v>
      </c>
    </row>
    <row r="2163" spans="1:20" ht="44.25" hidden="1" x14ac:dyDescent="0.7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 s="9">
        <f>(((I2163/60)/60)/24)+DATE(1970,1,1)</f>
        <v>42301.165972222225</v>
      </c>
      <c r="K2163">
        <v>1444236216</v>
      </c>
      <c r="L2163" s="9">
        <f>(((K2163/60)/60)/24)+DATE(1970,1,1)</f>
        <v>42284.69694444444</v>
      </c>
      <c r="M2163" t="b">
        <v>0</v>
      </c>
      <c r="N2163">
        <v>20</v>
      </c>
      <c r="O2163" t="b">
        <v>1</v>
      </c>
      <c r="P2163" t="s">
        <v>8271</v>
      </c>
      <c r="Q2163">
        <f>D2163/E2163*100</f>
        <v>93.240093240093231</v>
      </c>
      <c r="R2163">
        <f>E2163/N2163</f>
        <v>107.25</v>
      </c>
      <c r="S2163" t="str">
        <f>LEFT(P2163,FIND("/",P2163)-1)</f>
        <v>theater</v>
      </c>
      <c r="T2163" t="str">
        <f>RIGHT(P2163,LEN(P2163)-FIND("/",P2163))</f>
        <v>plays</v>
      </c>
    </row>
    <row r="2164" spans="1:20" ht="44.25" hidden="1" x14ac:dyDescent="0.7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 s="9">
        <f>(((I2164/60)/60)/24)+DATE(1970,1,1)</f>
        <v>42075.800717592589</v>
      </c>
      <c r="K2164">
        <v>1423599182</v>
      </c>
      <c r="L2164" s="9">
        <f>(((K2164/60)/60)/24)+DATE(1970,1,1)</f>
        <v>42045.84238425926</v>
      </c>
      <c r="M2164" t="b">
        <v>0</v>
      </c>
      <c r="N2164">
        <v>10</v>
      </c>
      <c r="O2164" t="b">
        <v>1</v>
      </c>
      <c r="P2164" t="s">
        <v>8271</v>
      </c>
      <c r="Q2164">
        <f>D2164/E2164*100</f>
        <v>43.859649122807014</v>
      </c>
      <c r="R2164">
        <f>E2164/N2164</f>
        <v>57</v>
      </c>
      <c r="S2164" t="str">
        <f>LEFT(P2164,FIND("/",P2164)-1)</f>
        <v>theater</v>
      </c>
      <c r="T2164" t="str">
        <f>RIGHT(P2164,LEN(P2164)-FIND("/",P2164))</f>
        <v>plays</v>
      </c>
    </row>
    <row r="2165" spans="1:20" ht="44.25" hidden="1" x14ac:dyDescent="0.7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 s="9">
        <f>(((I2165/60)/60)/24)+DATE(1970,1,1)</f>
        <v>42202.876388888893</v>
      </c>
      <c r="K2165">
        <v>1435554104</v>
      </c>
      <c r="L2165" s="9">
        <f>(((K2165/60)/60)/24)+DATE(1970,1,1)</f>
        <v>42184.209537037037</v>
      </c>
      <c r="M2165" t="b">
        <v>0</v>
      </c>
      <c r="N2165">
        <v>26</v>
      </c>
      <c r="O2165" t="b">
        <v>1</v>
      </c>
      <c r="P2165" t="s">
        <v>8271</v>
      </c>
      <c r="Q2165">
        <f>D2165/E2165*100</f>
        <v>93.984962406015043</v>
      </c>
      <c r="R2165">
        <f>E2165/N2165</f>
        <v>40.92307692307692</v>
      </c>
      <c r="S2165" t="str">
        <f>LEFT(P2165,FIND("/",P2165)-1)</f>
        <v>theater</v>
      </c>
      <c r="T2165" t="str">
        <f>RIGHT(P2165,LEN(P2165)-FIND("/",P2165))</f>
        <v>plays</v>
      </c>
    </row>
    <row r="2166" spans="1:20" ht="44.25" hidden="1" x14ac:dyDescent="0.7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 s="9">
        <f>(((I2166/60)/60)/24)+DATE(1970,1,1)</f>
        <v>42190.651817129634</v>
      </c>
      <c r="K2166">
        <v>1433518717</v>
      </c>
      <c r="L2166" s="9">
        <f>(((K2166/60)/60)/24)+DATE(1970,1,1)</f>
        <v>42160.651817129634</v>
      </c>
      <c r="M2166" t="b">
        <v>0</v>
      </c>
      <c r="N2166">
        <v>20</v>
      </c>
      <c r="O2166" t="b">
        <v>1</v>
      </c>
      <c r="P2166" t="s">
        <v>8271</v>
      </c>
      <c r="Q2166">
        <f>D2166/E2166*100</f>
        <v>69.767441860465112</v>
      </c>
      <c r="R2166">
        <f>E2166/N2166</f>
        <v>21.5</v>
      </c>
      <c r="S2166" t="str">
        <f>LEFT(P2166,FIND("/",P2166)-1)</f>
        <v>theater</v>
      </c>
      <c r="T2166" t="str">
        <f>RIGHT(P2166,LEN(P2166)-FIND("/",P2166))</f>
        <v>plays</v>
      </c>
    </row>
    <row r="2167" spans="1:20" ht="44.25" hidden="1" x14ac:dyDescent="0.7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 s="9">
        <f>(((I2167/60)/60)/24)+DATE(1970,1,1)</f>
        <v>42373.180636574078</v>
      </c>
      <c r="K2167">
        <v>1449116407</v>
      </c>
      <c r="L2167" s="9">
        <f>(((K2167/60)/60)/24)+DATE(1970,1,1)</f>
        <v>42341.180636574078</v>
      </c>
      <c r="M2167" t="b">
        <v>0</v>
      </c>
      <c r="N2167">
        <v>46</v>
      </c>
      <c r="O2167" t="b">
        <v>1</v>
      </c>
      <c r="P2167" t="s">
        <v>8271</v>
      </c>
      <c r="Q2167">
        <f>D2167/E2167*100</f>
        <v>95.654550423613003</v>
      </c>
      <c r="R2167">
        <f>E2167/N2167</f>
        <v>79.543478260869563</v>
      </c>
      <c r="S2167" t="str">
        <f>LEFT(P2167,FIND("/",P2167)-1)</f>
        <v>theater</v>
      </c>
      <c r="T2167" t="str">
        <f>RIGHT(P2167,LEN(P2167)-FIND("/",P2167))</f>
        <v>plays</v>
      </c>
    </row>
    <row r="2168" spans="1:20" ht="59" hidden="1" x14ac:dyDescent="0.7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 s="9">
        <f>(((I2168/60)/60)/24)+DATE(1970,1,1)</f>
        <v>42388.957638888889</v>
      </c>
      <c r="K2168">
        <v>1448136417</v>
      </c>
      <c r="L2168" s="9">
        <f>(((K2168/60)/60)/24)+DATE(1970,1,1)</f>
        <v>42329.838159722218</v>
      </c>
      <c r="M2168" t="b">
        <v>0</v>
      </c>
      <c r="N2168">
        <v>76</v>
      </c>
      <c r="O2168" t="b">
        <v>1</v>
      </c>
      <c r="P2168" t="s">
        <v>8271</v>
      </c>
      <c r="Q2168">
        <f>D2168/E2168*100</f>
        <v>90.892564988183963</v>
      </c>
      <c r="R2168">
        <f>E2168/N2168</f>
        <v>72.381578947368425</v>
      </c>
      <c r="S2168" t="str">
        <f>LEFT(P2168,FIND("/",P2168)-1)</f>
        <v>theater</v>
      </c>
      <c r="T2168" t="str">
        <f>RIGHT(P2168,LEN(P2168)-FIND("/",P2168))</f>
        <v>plays</v>
      </c>
    </row>
    <row r="2169" spans="1:20" ht="44.25" hidden="1" x14ac:dyDescent="0.7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 s="9">
        <f>(((I2169/60)/60)/24)+DATE(1970,1,1)</f>
        <v>42205.165972222225</v>
      </c>
      <c r="K2169">
        <v>1434405044</v>
      </c>
      <c r="L2169" s="9">
        <f>(((K2169/60)/60)/24)+DATE(1970,1,1)</f>
        <v>42170.910231481481</v>
      </c>
      <c r="M2169" t="b">
        <v>0</v>
      </c>
      <c r="N2169">
        <v>41</v>
      </c>
      <c r="O2169" t="b">
        <v>1</v>
      </c>
      <c r="P2169" t="s">
        <v>8271</v>
      </c>
      <c r="Q2169">
        <f>D2169/E2169*100</f>
        <v>94.339622641509436</v>
      </c>
      <c r="R2169">
        <f>E2169/N2169</f>
        <v>64.634146341463421</v>
      </c>
      <c r="S2169" t="str">
        <f>LEFT(P2169,FIND("/",P2169)-1)</f>
        <v>theater</v>
      </c>
      <c r="T2169" t="str">
        <f>RIGHT(P2169,LEN(P2169)-FIND("/",P2169))</f>
        <v>plays</v>
      </c>
    </row>
    <row r="2170" spans="1:20" ht="44.25" hidden="1" x14ac:dyDescent="0.7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 s="9">
        <f>(((I2170/60)/60)/24)+DATE(1970,1,1)</f>
        <v>42583.570138888885</v>
      </c>
      <c r="K2170">
        <v>1469026903</v>
      </c>
      <c r="L2170" s="9">
        <f>(((K2170/60)/60)/24)+DATE(1970,1,1)</f>
        <v>42571.626192129625</v>
      </c>
      <c r="M2170" t="b">
        <v>0</v>
      </c>
      <c r="N2170">
        <v>7</v>
      </c>
      <c r="O2170" t="b">
        <v>1</v>
      </c>
      <c r="P2170" t="s">
        <v>8271</v>
      </c>
      <c r="Q2170">
        <f>D2170/E2170*100</f>
        <v>92.592592592592595</v>
      </c>
      <c r="R2170">
        <f>E2170/N2170</f>
        <v>38.571428571428569</v>
      </c>
      <c r="S2170" t="str">
        <f>LEFT(P2170,FIND("/",P2170)-1)</f>
        <v>theater</v>
      </c>
      <c r="T2170" t="str">
        <f>RIGHT(P2170,LEN(P2170)-FIND("/",P2170))</f>
        <v>plays</v>
      </c>
    </row>
    <row r="2171" spans="1:20" ht="44.25" hidden="1" x14ac:dyDescent="0.7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 s="9">
        <f>(((I2171/60)/60)/24)+DATE(1970,1,1)</f>
        <v>42172.069606481484</v>
      </c>
      <c r="K2171">
        <v>1432690814</v>
      </c>
      <c r="L2171" s="9">
        <f>(((K2171/60)/60)/24)+DATE(1970,1,1)</f>
        <v>42151.069606481484</v>
      </c>
      <c r="M2171" t="b">
        <v>0</v>
      </c>
      <c r="N2171">
        <v>49</v>
      </c>
      <c r="O2171" t="b">
        <v>1</v>
      </c>
      <c r="P2171" t="s">
        <v>8271</v>
      </c>
      <c r="Q2171">
        <f>D2171/E2171*100</f>
        <v>94.858660595712379</v>
      </c>
      <c r="R2171">
        <f>E2171/N2171</f>
        <v>107.57142857142857</v>
      </c>
      <c r="S2171" t="str">
        <f>LEFT(P2171,FIND("/",P2171)-1)</f>
        <v>theater</v>
      </c>
      <c r="T2171" t="str">
        <f>RIGHT(P2171,LEN(P2171)-FIND("/",P2171))</f>
        <v>plays</v>
      </c>
    </row>
    <row r="2172" spans="1:20" ht="29.5" hidden="1" x14ac:dyDescent="0.7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 s="9">
        <f>(((I2172/60)/60)/24)+DATE(1970,1,1)</f>
        <v>42131.423541666663</v>
      </c>
      <c r="K2172">
        <v>1428401394</v>
      </c>
      <c r="L2172" s="9">
        <f>(((K2172/60)/60)/24)+DATE(1970,1,1)</f>
        <v>42101.423541666663</v>
      </c>
      <c r="M2172" t="b">
        <v>0</v>
      </c>
      <c r="N2172">
        <v>26</v>
      </c>
      <c r="O2172" t="b">
        <v>1</v>
      </c>
      <c r="P2172" t="s">
        <v>8271</v>
      </c>
      <c r="Q2172">
        <f>D2172/E2172*100</f>
        <v>83.91608391608392</v>
      </c>
      <c r="R2172">
        <f>E2172/N2172</f>
        <v>27.5</v>
      </c>
      <c r="S2172" t="str">
        <f>LEFT(P2172,FIND("/",P2172)-1)</f>
        <v>theater</v>
      </c>
      <c r="T2172" t="str">
        <f>RIGHT(P2172,LEN(P2172)-FIND("/",P2172))</f>
        <v>plays</v>
      </c>
    </row>
    <row r="2173" spans="1:20" ht="59" hidden="1" x14ac:dyDescent="0.7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 s="9">
        <f>(((I2173/60)/60)/24)+DATE(1970,1,1)</f>
        <v>42090</v>
      </c>
      <c r="K2173">
        <v>1422656201</v>
      </c>
      <c r="L2173" s="9">
        <f>(((K2173/60)/60)/24)+DATE(1970,1,1)</f>
        <v>42034.928252314814</v>
      </c>
      <c r="M2173" t="b">
        <v>0</v>
      </c>
      <c r="N2173">
        <v>65</v>
      </c>
      <c r="O2173" t="b">
        <v>1</v>
      </c>
      <c r="P2173" t="s">
        <v>8271</v>
      </c>
      <c r="Q2173">
        <f>D2173/E2173*100</f>
        <v>65.502183406113531</v>
      </c>
      <c r="R2173">
        <f>E2173/N2173</f>
        <v>70.461538461538467</v>
      </c>
      <c r="S2173" t="str">
        <f>LEFT(P2173,FIND("/",P2173)-1)</f>
        <v>theater</v>
      </c>
      <c r="T2173" t="str">
        <f>RIGHT(P2173,LEN(P2173)-FIND("/",P2173))</f>
        <v>plays</v>
      </c>
    </row>
    <row r="2174" spans="1:20" ht="44.25" hidden="1" x14ac:dyDescent="0.7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 s="9">
        <f>(((I2174/60)/60)/24)+DATE(1970,1,1)</f>
        <v>42004.569293981483</v>
      </c>
      <c r="K2174">
        <v>1414845587</v>
      </c>
      <c r="L2174" s="9">
        <f>(((K2174/60)/60)/24)+DATE(1970,1,1)</f>
        <v>41944.527627314819</v>
      </c>
      <c r="M2174" t="b">
        <v>0</v>
      </c>
      <c r="N2174">
        <v>28</v>
      </c>
      <c r="O2174" t="b">
        <v>1</v>
      </c>
      <c r="P2174" t="s">
        <v>8271</v>
      </c>
      <c r="Q2174">
        <f>D2174/E2174*100</f>
        <v>100</v>
      </c>
      <c r="R2174">
        <f>E2174/N2174</f>
        <v>178.57142857142858</v>
      </c>
      <c r="S2174" t="str">
        <f>LEFT(P2174,FIND("/",P2174)-1)</f>
        <v>theater</v>
      </c>
      <c r="T2174" t="str">
        <f>RIGHT(P2174,LEN(P2174)-FIND("/",P2174))</f>
        <v>plays</v>
      </c>
    </row>
    <row r="2175" spans="1:20" ht="44.25" hidden="1" x14ac:dyDescent="0.7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 s="9">
        <f>(((I2175/60)/60)/24)+DATE(1970,1,1)</f>
        <v>42613.865405092598</v>
      </c>
      <c r="K2175">
        <v>1470948371</v>
      </c>
      <c r="L2175" s="9">
        <f>(((K2175/60)/60)/24)+DATE(1970,1,1)</f>
        <v>42593.865405092598</v>
      </c>
      <c r="M2175" t="b">
        <v>0</v>
      </c>
      <c r="N2175">
        <v>8</v>
      </c>
      <c r="O2175" t="b">
        <v>1</v>
      </c>
      <c r="P2175" t="s">
        <v>8271</v>
      </c>
      <c r="Q2175">
        <f>D2175/E2175*100</f>
        <v>99.800399201596804</v>
      </c>
      <c r="R2175">
        <f>E2175/N2175</f>
        <v>62.625</v>
      </c>
      <c r="S2175" t="str">
        <f>LEFT(P2175,FIND("/",P2175)-1)</f>
        <v>theater</v>
      </c>
      <c r="T2175" t="str">
        <f>RIGHT(P2175,LEN(P2175)-FIND("/",P2175))</f>
        <v>plays</v>
      </c>
    </row>
    <row r="2176" spans="1:20" ht="44.25" hidden="1" x14ac:dyDescent="0.7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 s="9">
        <f>(((I2176/60)/60)/24)+DATE(1970,1,1)</f>
        <v>42517.740868055553</v>
      </c>
      <c r="K2176">
        <v>1463161611</v>
      </c>
      <c r="L2176" s="9">
        <f>(((K2176/60)/60)/24)+DATE(1970,1,1)</f>
        <v>42503.740868055553</v>
      </c>
      <c r="M2176" t="b">
        <v>0</v>
      </c>
      <c r="N2176">
        <v>3</v>
      </c>
      <c r="O2176" t="b">
        <v>1</v>
      </c>
      <c r="P2176" t="s">
        <v>8271</v>
      </c>
      <c r="Q2176">
        <f>D2176/E2176*100</f>
        <v>44.444444444444443</v>
      </c>
      <c r="R2176">
        <f>E2176/N2176</f>
        <v>75</v>
      </c>
      <c r="S2176" t="str">
        <f>LEFT(P2176,FIND("/",P2176)-1)</f>
        <v>theater</v>
      </c>
      <c r="T2176" t="str">
        <f>RIGHT(P2176,LEN(P2176)-FIND("/",P2176))</f>
        <v>plays</v>
      </c>
    </row>
    <row r="2177" spans="1:20" ht="59" hidden="1" x14ac:dyDescent="0.7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 s="9">
        <f>(((I2177/60)/60)/24)+DATE(1970,1,1)</f>
        <v>41948.890567129631</v>
      </c>
      <c r="K2177">
        <v>1413404545</v>
      </c>
      <c r="L2177" s="9">
        <f>(((K2177/60)/60)/24)+DATE(1970,1,1)</f>
        <v>41927.848900462966</v>
      </c>
      <c r="M2177" t="b">
        <v>0</v>
      </c>
      <c r="N2177">
        <v>9</v>
      </c>
      <c r="O2177" t="b">
        <v>1</v>
      </c>
      <c r="P2177" t="s">
        <v>8271</v>
      </c>
      <c r="Q2177">
        <f>D2177/E2177*100</f>
        <v>94.320046782743205</v>
      </c>
      <c r="R2177">
        <f>E2177/N2177</f>
        <v>58.901111111111113</v>
      </c>
      <c r="S2177" t="str">
        <f>LEFT(P2177,FIND("/",P2177)-1)</f>
        <v>theater</v>
      </c>
      <c r="T2177" t="str">
        <f>RIGHT(P2177,LEN(P2177)-FIND("/",P2177))</f>
        <v>plays</v>
      </c>
    </row>
    <row r="2178" spans="1:20" ht="44.25" hidden="1" x14ac:dyDescent="0.7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 s="9">
        <f>(((I2178/60)/60)/24)+DATE(1970,1,1)</f>
        <v>42420.114988425921</v>
      </c>
      <c r="K2178">
        <v>1452048335</v>
      </c>
      <c r="L2178" s="9">
        <f>(((K2178/60)/60)/24)+DATE(1970,1,1)</f>
        <v>42375.114988425921</v>
      </c>
      <c r="M2178" t="b">
        <v>0</v>
      </c>
      <c r="N2178">
        <v>9</v>
      </c>
      <c r="O2178" t="b">
        <v>1</v>
      </c>
      <c r="P2178" t="s">
        <v>8271</v>
      </c>
      <c r="Q2178">
        <f>D2178/E2178*100</f>
        <v>95.541401273885356</v>
      </c>
      <c r="R2178">
        <f>E2178/N2178</f>
        <v>139.55555555555554</v>
      </c>
      <c r="S2178" t="str">
        <f>LEFT(P2178,FIND("/",P2178)-1)</f>
        <v>theater</v>
      </c>
      <c r="T2178" t="str">
        <f>RIGHT(P2178,LEN(P2178)-FIND("/",P2178))</f>
        <v>plays</v>
      </c>
    </row>
    <row r="2179" spans="1:20" ht="59" hidden="1" x14ac:dyDescent="0.7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 s="9">
        <f>(((I2179/60)/60)/24)+DATE(1970,1,1)</f>
        <v>41974.797916666663</v>
      </c>
      <c r="K2179">
        <v>1416516972</v>
      </c>
      <c r="L2179" s="9">
        <f>(((K2179/60)/60)/24)+DATE(1970,1,1)</f>
        <v>41963.872361111105</v>
      </c>
      <c r="M2179" t="b">
        <v>0</v>
      </c>
      <c r="N2179">
        <v>20</v>
      </c>
      <c r="O2179" t="b">
        <v>1</v>
      </c>
      <c r="P2179" t="s">
        <v>8271</v>
      </c>
      <c r="Q2179">
        <f>D2179/E2179*100</f>
        <v>85.714285714285708</v>
      </c>
      <c r="R2179">
        <f>E2179/N2179</f>
        <v>70</v>
      </c>
      <c r="S2179" t="str">
        <f>LEFT(P2179,FIND("/",P2179)-1)</f>
        <v>theater</v>
      </c>
      <c r="T2179" t="str">
        <f>RIGHT(P2179,LEN(P2179)-FIND("/",P2179))</f>
        <v>plays</v>
      </c>
    </row>
    <row r="2180" spans="1:20" ht="44.25" hidden="1" x14ac:dyDescent="0.7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 s="9">
        <f>(((I2180/60)/60)/24)+DATE(1970,1,1)</f>
        <v>42173.445219907408</v>
      </c>
      <c r="K2180">
        <v>1432032067</v>
      </c>
      <c r="L2180" s="9">
        <f>(((K2180/60)/60)/24)+DATE(1970,1,1)</f>
        <v>42143.445219907408</v>
      </c>
      <c r="M2180" t="b">
        <v>0</v>
      </c>
      <c r="N2180">
        <v>57</v>
      </c>
      <c r="O2180" t="b">
        <v>1</v>
      </c>
      <c r="P2180" t="s">
        <v>8271</v>
      </c>
      <c r="Q2180">
        <f>D2180/E2180*100</f>
        <v>91.715071843472941</v>
      </c>
      <c r="R2180">
        <f>E2180/N2180</f>
        <v>57.385964912280699</v>
      </c>
      <c r="S2180" t="str">
        <f>LEFT(P2180,FIND("/",P2180)-1)</f>
        <v>theater</v>
      </c>
      <c r="T2180" t="str">
        <f>RIGHT(P2180,LEN(P2180)-FIND("/",P2180))</f>
        <v>plays</v>
      </c>
    </row>
    <row r="2181" spans="1:20" ht="44.25" hidden="1" x14ac:dyDescent="0.7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 s="9">
        <f>(((I2181/60)/60)/24)+DATE(1970,1,1)</f>
        <v>42481.94222222222</v>
      </c>
      <c r="K2181">
        <v>1459463808</v>
      </c>
      <c r="L2181" s="9">
        <f>(((K2181/60)/60)/24)+DATE(1970,1,1)</f>
        <v>42460.94222222222</v>
      </c>
      <c r="M2181" t="b">
        <v>0</v>
      </c>
      <c r="N2181">
        <v>8</v>
      </c>
      <c r="O2181" t="b">
        <v>1</v>
      </c>
      <c r="P2181" t="s">
        <v>8271</v>
      </c>
      <c r="Q2181">
        <f>D2181/E2181*100</f>
        <v>62.5</v>
      </c>
      <c r="R2181">
        <f>E2181/N2181</f>
        <v>40</v>
      </c>
      <c r="S2181" t="str">
        <f>LEFT(P2181,FIND("/",P2181)-1)</f>
        <v>theater</v>
      </c>
      <c r="T2181" t="str">
        <f>RIGHT(P2181,LEN(P2181)-FIND("/",P2181))</f>
        <v>plays</v>
      </c>
    </row>
    <row r="2182" spans="1:20" ht="44.25" hidden="1" x14ac:dyDescent="0.7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 s="9">
        <f>(((I2182/60)/60)/24)+DATE(1970,1,1)</f>
        <v>42585.172916666663</v>
      </c>
      <c r="K2182">
        <v>1467497652</v>
      </c>
      <c r="L2182" s="9">
        <f>(((K2182/60)/60)/24)+DATE(1970,1,1)</f>
        <v>42553.926527777774</v>
      </c>
      <c r="M2182" t="b">
        <v>0</v>
      </c>
      <c r="N2182">
        <v>14</v>
      </c>
      <c r="O2182" t="b">
        <v>1</v>
      </c>
      <c r="P2182" t="s">
        <v>8271</v>
      </c>
      <c r="Q2182">
        <f>D2182/E2182*100</f>
        <v>88.888888888888886</v>
      </c>
      <c r="R2182">
        <f>E2182/N2182</f>
        <v>64.285714285714292</v>
      </c>
      <c r="S2182" t="str">
        <f>LEFT(P2182,FIND("/",P2182)-1)</f>
        <v>theater</v>
      </c>
      <c r="T2182" t="str">
        <f>RIGHT(P2182,LEN(P2182)-FIND("/",P2182))</f>
        <v>plays</v>
      </c>
    </row>
    <row r="2183" spans="1:20" ht="29.5" hidden="1" x14ac:dyDescent="0.7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 s="9">
        <f>(((I2183/60)/60)/24)+DATE(1970,1,1)</f>
        <v>42188.765717592592</v>
      </c>
      <c r="K2183">
        <v>1432837358</v>
      </c>
      <c r="L2183" s="9">
        <f>(((K2183/60)/60)/24)+DATE(1970,1,1)</f>
        <v>42152.765717592592</v>
      </c>
      <c r="M2183" t="b">
        <v>0</v>
      </c>
      <c r="N2183">
        <v>17</v>
      </c>
      <c r="O2183" t="b">
        <v>1</v>
      </c>
      <c r="P2183" t="s">
        <v>8271</v>
      </c>
      <c r="Q2183">
        <f>D2183/E2183*100</f>
        <v>97.943192948090115</v>
      </c>
      <c r="R2183">
        <f>E2183/N2183</f>
        <v>120.11764705882354</v>
      </c>
      <c r="S2183" t="str">
        <f>LEFT(P2183,FIND("/",P2183)-1)</f>
        <v>theater</v>
      </c>
      <c r="T2183" t="str">
        <f>RIGHT(P2183,LEN(P2183)-FIND("/",P2183))</f>
        <v>plays</v>
      </c>
    </row>
    <row r="2184" spans="1:20" ht="59" hidden="1" x14ac:dyDescent="0.7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 s="9">
        <f>(((I2184/60)/60)/24)+DATE(1970,1,1)</f>
        <v>42146.710752314815</v>
      </c>
      <c r="K2184">
        <v>1429722209</v>
      </c>
      <c r="L2184" s="9">
        <f>(((K2184/60)/60)/24)+DATE(1970,1,1)</f>
        <v>42116.710752314815</v>
      </c>
      <c r="M2184" t="b">
        <v>0</v>
      </c>
      <c r="N2184">
        <v>100</v>
      </c>
      <c r="O2184" t="b">
        <v>1</v>
      </c>
      <c r="P2184" t="s">
        <v>8271</v>
      </c>
      <c r="Q2184">
        <f>D2184/E2184*100</f>
        <v>99.182734269618351</v>
      </c>
      <c r="R2184">
        <f>E2184/N2184</f>
        <v>1008.24</v>
      </c>
      <c r="S2184" t="str">
        <f>LEFT(P2184,FIND("/",P2184)-1)</f>
        <v>theater</v>
      </c>
      <c r="T2184" t="str">
        <f>RIGHT(P2184,LEN(P2184)-FIND("/",P2184))</f>
        <v>plays</v>
      </c>
    </row>
    <row r="2185" spans="1:20" ht="44.25" hidden="1" x14ac:dyDescent="0.7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 s="9">
        <f>(((I2185/60)/60)/24)+DATE(1970,1,1)</f>
        <v>42215.142638888887</v>
      </c>
      <c r="K2185">
        <v>1433042724</v>
      </c>
      <c r="L2185" s="9">
        <f>(((K2185/60)/60)/24)+DATE(1970,1,1)</f>
        <v>42155.142638888887</v>
      </c>
      <c r="M2185" t="b">
        <v>0</v>
      </c>
      <c r="N2185">
        <v>32</v>
      </c>
      <c r="O2185" t="b">
        <v>1</v>
      </c>
      <c r="P2185" t="s">
        <v>8271</v>
      </c>
      <c r="Q2185">
        <f>D2185/E2185*100</f>
        <v>98.76543209876543</v>
      </c>
      <c r="R2185">
        <f>E2185/N2185</f>
        <v>63.28125</v>
      </c>
      <c r="S2185" t="str">
        <f>LEFT(P2185,FIND("/",P2185)-1)</f>
        <v>theater</v>
      </c>
      <c r="T2185" t="str">
        <f>RIGHT(P2185,LEN(P2185)-FIND("/",P2185))</f>
        <v>plays</v>
      </c>
    </row>
    <row r="2186" spans="1:20" ht="44.25" hidden="1" x14ac:dyDescent="0.7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 s="9">
        <f>(((I2186/60)/60)/24)+DATE(1970,1,1)</f>
        <v>42457.660057870366</v>
      </c>
      <c r="K2186">
        <v>1457023829</v>
      </c>
      <c r="L2186" s="9">
        <f>(((K2186/60)/60)/24)+DATE(1970,1,1)</f>
        <v>42432.701724537037</v>
      </c>
      <c r="M2186" t="b">
        <v>0</v>
      </c>
      <c r="N2186">
        <v>3</v>
      </c>
      <c r="O2186" t="b">
        <v>1</v>
      </c>
      <c r="P2186" t="s">
        <v>8271</v>
      </c>
      <c r="Q2186">
        <f>D2186/E2186*100</f>
        <v>1.5384615384615385</v>
      </c>
      <c r="R2186">
        <f>E2186/N2186</f>
        <v>21.666666666666668</v>
      </c>
      <c r="S2186" t="str">
        <f>LEFT(P2186,FIND("/",P2186)-1)</f>
        <v>theater</v>
      </c>
      <c r="T2186" t="str">
        <f>RIGHT(P2186,LEN(P2186)-FIND("/",P2186))</f>
        <v>plays</v>
      </c>
    </row>
    <row r="2187" spans="1:20" ht="59" hidden="1" x14ac:dyDescent="0.75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 s="9">
        <f>(((I2187/60)/60)/24)+DATE(1970,1,1)</f>
        <v>42823.083333333328</v>
      </c>
      <c r="K2187">
        <v>1486522484</v>
      </c>
      <c r="L2187" s="9">
        <f>(((K2187/60)/60)/24)+DATE(1970,1,1)</f>
        <v>42774.121342592596</v>
      </c>
      <c r="M2187" t="b">
        <v>0</v>
      </c>
      <c r="N2187">
        <v>884</v>
      </c>
      <c r="O2187" t="b">
        <v>0</v>
      </c>
      <c r="P2187" t="s">
        <v>8293</v>
      </c>
      <c r="Q2187">
        <f>D2187/E2187*100</f>
        <v>98.59781768141012</v>
      </c>
      <c r="R2187">
        <f>E2187/N2187</f>
        <v>74.575090497737563</v>
      </c>
      <c r="S2187" t="str">
        <f>LEFT(P2187,FIND("/",P2187)-1)</f>
        <v>music</v>
      </c>
      <c r="T2187" t="str">
        <f>RIGHT(P2187,LEN(P2187)-FIND("/",P2187))</f>
        <v>faith</v>
      </c>
    </row>
    <row r="2188" spans="1:20" ht="44.25" hidden="1" x14ac:dyDescent="0.75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 s="9">
        <f>(((I2188/60)/60)/24)+DATE(1970,1,1)</f>
        <v>42839.171990740739</v>
      </c>
      <c r="K2188">
        <v>1486962460</v>
      </c>
      <c r="L2188" s="9">
        <f>(((K2188/60)/60)/24)+DATE(1970,1,1)</f>
        <v>42779.21365740741</v>
      </c>
      <c r="M2188" t="b">
        <v>0</v>
      </c>
      <c r="N2188">
        <v>0</v>
      </c>
      <c r="O2188" t="b">
        <v>0</v>
      </c>
      <c r="P2188" t="s">
        <v>8293</v>
      </c>
      <c r="Q2188" t="e">
        <f>D2188/E2188*100</f>
        <v>#DIV/0!</v>
      </c>
      <c r="R2188" t="e">
        <f>E2188/N2188</f>
        <v>#DIV/0!</v>
      </c>
      <c r="S2188" t="str">
        <f>LEFT(P2188,FIND("/",P2188)-1)</f>
        <v>music</v>
      </c>
      <c r="T2188" t="str">
        <f>RIGHT(P2188,LEN(P2188)-FIND("/",P2188))</f>
        <v>faith</v>
      </c>
    </row>
    <row r="2189" spans="1:20" ht="44.25" hidden="1" x14ac:dyDescent="0.75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 s="9">
        <f>(((I2189/60)/60)/24)+DATE(1970,1,1)</f>
        <v>42832.781689814816</v>
      </c>
      <c r="K2189">
        <v>1489517138</v>
      </c>
      <c r="L2189" s="9">
        <f>(((K2189/60)/60)/24)+DATE(1970,1,1)</f>
        <v>42808.781689814816</v>
      </c>
      <c r="M2189" t="b">
        <v>0</v>
      </c>
      <c r="N2189">
        <v>10</v>
      </c>
      <c r="O2189" t="b">
        <v>0</v>
      </c>
      <c r="P2189" t="s">
        <v>8293</v>
      </c>
      <c r="Q2189">
        <f>D2189/E2189*100</f>
        <v>460.5263157894737</v>
      </c>
      <c r="R2189">
        <f>E2189/N2189</f>
        <v>76</v>
      </c>
      <c r="S2189" t="str">
        <f>LEFT(P2189,FIND("/",P2189)-1)</f>
        <v>music</v>
      </c>
      <c r="T2189" t="str">
        <f>RIGHT(P2189,LEN(P2189)-FIND("/",P2189))</f>
        <v>faith</v>
      </c>
    </row>
    <row r="2190" spans="1:20" ht="29.5" hidden="1" x14ac:dyDescent="0.75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 s="9">
        <f>(((I2190/60)/60)/24)+DATE(1970,1,1)</f>
        <v>42811.773622685185</v>
      </c>
      <c r="K2190">
        <v>1487360041</v>
      </c>
      <c r="L2190" s="9">
        <f>(((K2190/60)/60)/24)+DATE(1970,1,1)</f>
        <v>42783.815289351856</v>
      </c>
      <c r="M2190" t="b">
        <v>0</v>
      </c>
      <c r="N2190">
        <v>101</v>
      </c>
      <c r="O2190" t="b">
        <v>0</v>
      </c>
      <c r="P2190" t="s">
        <v>8293</v>
      </c>
      <c r="Q2190">
        <f>D2190/E2190*100</f>
        <v>91.638029782359681</v>
      </c>
      <c r="R2190">
        <f>E2190/N2190</f>
        <v>86.43564356435644</v>
      </c>
      <c r="S2190" t="str">
        <f>LEFT(P2190,FIND("/",P2190)-1)</f>
        <v>music</v>
      </c>
      <c r="T2190" t="str">
        <f>RIGHT(P2190,LEN(P2190)-FIND("/",P2190))</f>
        <v>faith</v>
      </c>
    </row>
    <row r="2191" spans="1:20" ht="44.25" hidden="1" x14ac:dyDescent="0.75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 s="9">
        <f>(((I2191/60)/60)/24)+DATE(1970,1,1)</f>
        <v>42818.208599537036</v>
      </c>
      <c r="K2191">
        <v>1487743223</v>
      </c>
      <c r="L2191" s="9">
        <f>(((K2191/60)/60)/24)+DATE(1970,1,1)</f>
        <v>42788.2502662037</v>
      </c>
      <c r="M2191" t="b">
        <v>0</v>
      </c>
      <c r="N2191">
        <v>15</v>
      </c>
      <c r="O2191" t="b">
        <v>0</v>
      </c>
      <c r="P2191" t="s">
        <v>8293</v>
      </c>
      <c r="Q2191">
        <f>D2191/E2191*100</f>
        <v>97.222222222222214</v>
      </c>
      <c r="R2191">
        <f>E2191/N2191</f>
        <v>24</v>
      </c>
      <c r="S2191" t="str">
        <f>LEFT(P2191,FIND("/",P2191)-1)</f>
        <v>music</v>
      </c>
      <c r="T2191" t="str">
        <f>RIGHT(P2191,LEN(P2191)-FIND("/",P2191))</f>
        <v>faith</v>
      </c>
    </row>
    <row r="2192" spans="1:20" ht="44.25" hidden="1" x14ac:dyDescent="0.75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 s="9">
        <f>(((I2192/60)/60)/24)+DATE(1970,1,1)</f>
        <v>42852.802303240736</v>
      </c>
      <c r="K2192">
        <v>1488140119</v>
      </c>
      <c r="L2192" s="9">
        <f>(((K2192/60)/60)/24)+DATE(1970,1,1)</f>
        <v>42792.843969907408</v>
      </c>
      <c r="M2192" t="b">
        <v>0</v>
      </c>
      <c r="N2192">
        <v>1</v>
      </c>
      <c r="O2192" t="b">
        <v>0</v>
      </c>
      <c r="P2192" t="s">
        <v>8293</v>
      </c>
      <c r="Q2192">
        <f>D2192/E2192*100</f>
        <v>27777.777777777777</v>
      </c>
      <c r="R2192">
        <f>E2192/N2192</f>
        <v>18</v>
      </c>
      <c r="S2192" t="str">
        <f>LEFT(P2192,FIND("/",P2192)-1)</f>
        <v>music</v>
      </c>
      <c r="T2192" t="str">
        <f>RIGHT(P2192,LEN(P2192)-FIND("/",P2192))</f>
        <v>faith</v>
      </c>
    </row>
    <row r="2193" spans="1:20" ht="44.25" hidden="1" x14ac:dyDescent="0.75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 s="9">
        <f>(((I2193/60)/60)/24)+DATE(1970,1,1)</f>
        <v>42835.84375</v>
      </c>
      <c r="K2193">
        <v>1488935245</v>
      </c>
      <c r="L2193" s="9">
        <f>(((K2193/60)/60)/24)+DATE(1970,1,1)</f>
        <v>42802.046817129631</v>
      </c>
      <c r="M2193" t="b">
        <v>0</v>
      </c>
      <c r="N2193">
        <v>39</v>
      </c>
      <c r="O2193" t="b">
        <v>0</v>
      </c>
      <c r="P2193" t="s">
        <v>8293</v>
      </c>
      <c r="Q2193">
        <f>D2193/E2193*100</f>
        <v>320</v>
      </c>
      <c r="R2193">
        <f>E2193/N2193</f>
        <v>80.128205128205124</v>
      </c>
      <c r="S2193" t="str">
        <f>LEFT(P2193,FIND("/",P2193)-1)</f>
        <v>music</v>
      </c>
      <c r="T2193" t="str">
        <f>RIGHT(P2193,LEN(P2193)-FIND("/",P2193))</f>
        <v>faith</v>
      </c>
    </row>
    <row r="2194" spans="1:20" ht="59" hidden="1" x14ac:dyDescent="0.75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 s="9">
        <f>(((I2194/60)/60)/24)+DATE(1970,1,1)</f>
        <v>42834.492986111116</v>
      </c>
      <c r="K2194">
        <v>1489150194</v>
      </c>
      <c r="L2194" s="9">
        <f>(((K2194/60)/60)/24)+DATE(1970,1,1)</f>
        <v>42804.534652777773</v>
      </c>
      <c r="M2194" t="b">
        <v>0</v>
      </c>
      <c r="N2194">
        <v>7</v>
      </c>
      <c r="O2194" t="b">
        <v>0</v>
      </c>
      <c r="P2194" t="s">
        <v>8293</v>
      </c>
      <c r="Q2194">
        <f>D2194/E2194*100</f>
        <v>225.73363431151245</v>
      </c>
      <c r="R2194">
        <f>E2194/N2194</f>
        <v>253.14285714285714</v>
      </c>
      <c r="S2194" t="str">
        <f>LEFT(P2194,FIND("/",P2194)-1)</f>
        <v>music</v>
      </c>
      <c r="T2194" t="str">
        <f>RIGHT(P2194,LEN(P2194)-FIND("/",P2194))</f>
        <v>faith</v>
      </c>
    </row>
    <row r="2195" spans="1:20" ht="29.5" hidden="1" x14ac:dyDescent="0.75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 s="9">
        <f>(((I2195/60)/60)/24)+DATE(1970,1,1)</f>
        <v>42810.900810185187</v>
      </c>
      <c r="K2195">
        <v>1487111830</v>
      </c>
      <c r="L2195" s="9">
        <f>(((K2195/60)/60)/24)+DATE(1970,1,1)</f>
        <v>42780.942476851851</v>
      </c>
      <c r="M2195" t="b">
        <v>0</v>
      </c>
      <c r="N2195">
        <v>14</v>
      </c>
      <c r="O2195" t="b">
        <v>0</v>
      </c>
      <c r="P2195" t="s">
        <v>8293</v>
      </c>
      <c r="Q2195">
        <f>D2195/E2195*100</f>
        <v>100</v>
      </c>
      <c r="R2195">
        <f>E2195/N2195</f>
        <v>171.42857142857142</v>
      </c>
      <c r="S2195" t="str">
        <f>LEFT(P2195,FIND("/",P2195)-1)</f>
        <v>music</v>
      </c>
      <c r="T2195" t="str">
        <f>RIGHT(P2195,LEN(P2195)-FIND("/",P2195))</f>
        <v>faith</v>
      </c>
    </row>
    <row r="2196" spans="1:20" ht="44.25" hidden="1" x14ac:dyDescent="0.75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 s="9">
        <f>(((I2196/60)/60)/24)+DATE(1970,1,1)</f>
        <v>42831.389374999999</v>
      </c>
      <c r="K2196">
        <v>1488882042</v>
      </c>
      <c r="L2196" s="9">
        <f>(((K2196/60)/60)/24)+DATE(1970,1,1)</f>
        <v>42801.43104166667</v>
      </c>
      <c r="M2196" t="b">
        <v>0</v>
      </c>
      <c r="N2196">
        <v>11</v>
      </c>
      <c r="O2196" t="b">
        <v>0</v>
      </c>
      <c r="P2196" t="s">
        <v>8293</v>
      </c>
      <c r="Q2196">
        <f>D2196/E2196*100</f>
        <v>393.70078740157481</v>
      </c>
      <c r="R2196">
        <f>E2196/N2196</f>
        <v>57.727272727272727</v>
      </c>
      <c r="S2196" t="str">
        <f>LEFT(P2196,FIND("/",P2196)-1)</f>
        <v>music</v>
      </c>
      <c r="T2196" t="str">
        <f>RIGHT(P2196,LEN(P2196)-FIND("/",P2196))</f>
        <v>faith</v>
      </c>
    </row>
    <row r="2197" spans="1:20" ht="44.25" hidden="1" x14ac:dyDescent="0.75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 s="9">
        <f>(((I2197/60)/60)/24)+DATE(1970,1,1)</f>
        <v>42828.041666666672</v>
      </c>
      <c r="K2197">
        <v>1488387008</v>
      </c>
      <c r="L2197" s="9">
        <f>(((K2197/60)/60)/24)+DATE(1970,1,1)</f>
        <v>42795.701481481476</v>
      </c>
      <c r="M2197" t="b">
        <v>0</v>
      </c>
      <c r="N2197">
        <v>38</v>
      </c>
      <c r="O2197" t="b">
        <v>0</v>
      </c>
      <c r="P2197" t="s">
        <v>8293</v>
      </c>
      <c r="Q2197">
        <f>D2197/E2197*100</f>
        <v>298.74526986656042</v>
      </c>
      <c r="R2197">
        <f>E2197/N2197</f>
        <v>264.26315789473682</v>
      </c>
      <c r="S2197" t="str">
        <f>LEFT(P2197,FIND("/",P2197)-1)</f>
        <v>music</v>
      </c>
      <c r="T2197" t="str">
        <f>RIGHT(P2197,LEN(P2197)-FIND("/",P2197))</f>
        <v>faith</v>
      </c>
    </row>
    <row r="2198" spans="1:20" ht="44.25" hidden="1" x14ac:dyDescent="0.75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 s="9">
        <f>(((I2198/60)/60)/24)+DATE(1970,1,1)</f>
        <v>42820.999305555553</v>
      </c>
      <c r="K2198">
        <v>1487734667</v>
      </c>
      <c r="L2198" s="9">
        <f>(((K2198/60)/60)/24)+DATE(1970,1,1)</f>
        <v>42788.151238425926</v>
      </c>
      <c r="M2198" t="b">
        <v>0</v>
      </c>
      <c r="N2198">
        <v>15</v>
      </c>
      <c r="O2198" t="b">
        <v>0</v>
      </c>
      <c r="P2198" t="s">
        <v>8293</v>
      </c>
      <c r="Q2198">
        <f>D2198/E2198*100</f>
        <v>209.20502092050208</v>
      </c>
      <c r="R2198">
        <f>E2198/N2198</f>
        <v>159.33333333333334</v>
      </c>
      <c r="S2198" t="str">
        <f>LEFT(P2198,FIND("/",P2198)-1)</f>
        <v>music</v>
      </c>
      <c r="T2198" t="str">
        <f>RIGHT(P2198,LEN(P2198)-FIND("/",P2198))</f>
        <v>faith</v>
      </c>
    </row>
    <row r="2199" spans="1:20" ht="44.25" hidden="1" x14ac:dyDescent="0.75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 s="9">
        <f>(((I2199/60)/60)/24)+DATE(1970,1,1)</f>
        <v>42834.833333333328</v>
      </c>
      <c r="K2199">
        <v>1489097112</v>
      </c>
      <c r="L2199" s="9">
        <f>(((K2199/60)/60)/24)+DATE(1970,1,1)</f>
        <v>42803.920277777783</v>
      </c>
      <c r="M2199" t="b">
        <v>0</v>
      </c>
      <c r="N2199">
        <v>8</v>
      </c>
      <c r="O2199" t="b">
        <v>0</v>
      </c>
      <c r="P2199" t="s">
        <v>8293</v>
      </c>
      <c r="Q2199">
        <f>D2199/E2199*100</f>
        <v>1071.4285714285713</v>
      </c>
      <c r="R2199">
        <f>E2199/N2199</f>
        <v>35</v>
      </c>
      <c r="S2199" t="str">
        <f>LEFT(P2199,FIND("/",P2199)-1)</f>
        <v>music</v>
      </c>
      <c r="T2199" t="str">
        <f>RIGHT(P2199,LEN(P2199)-FIND("/",P2199))</f>
        <v>faith</v>
      </c>
    </row>
    <row r="2200" spans="1:20" ht="44.25" hidden="1" x14ac:dyDescent="0.75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 s="9">
        <f>(((I2200/60)/60)/24)+DATE(1970,1,1)</f>
        <v>42821.191666666666</v>
      </c>
      <c r="K2200">
        <v>1488038674</v>
      </c>
      <c r="L2200" s="9">
        <f>(((K2200/60)/60)/24)+DATE(1970,1,1)</f>
        <v>42791.669837962967</v>
      </c>
      <c r="M2200" t="b">
        <v>0</v>
      </c>
      <c r="N2200">
        <v>1</v>
      </c>
      <c r="O2200" t="b">
        <v>0</v>
      </c>
      <c r="P2200" t="s">
        <v>8293</v>
      </c>
      <c r="Q2200">
        <f>D2200/E2200*100</f>
        <v>200000</v>
      </c>
      <c r="R2200">
        <f>E2200/N2200</f>
        <v>5</v>
      </c>
      <c r="S2200" t="str">
        <f>LEFT(P2200,FIND("/",P2200)-1)</f>
        <v>music</v>
      </c>
      <c r="T2200" t="str">
        <f>RIGHT(P2200,LEN(P2200)-FIND("/",P2200))</f>
        <v>faith</v>
      </c>
    </row>
    <row r="2201" spans="1:20" ht="59" hidden="1" x14ac:dyDescent="0.75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 s="9">
        <f>(((I2201/60)/60)/24)+DATE(1970,1,1)</f>
        <v>42835.041666666672</v>
      </c>
      <c r="K2201">
        <v>1488847514</v>
      </c>
      <c r="L2201" s="9">
        <f>(((K2201/60)/60)/24)+DATE(1970,1,1)</f>
        <v>42801.031412037039</v>
      </c>
      <c r="M2201" t="b">
        <v>0</v>
      </c>
      <c r="N2201">
        <v>23</v>
      </c>
      <c r="O2201" t="b">
        <v>0</v>
      </c>
      <c r="P2201" t="s">
        <v>8293</v>
      </c>
      <c r="Q2201">
        <f>D2201/E2201*100</f>
        <v>854.09252669039142</v>
      </c>
      <c r="R2201">
        <f>E2201/N2201</f>
        <v>61.086956521739133</v>
      </c>
      <c r="S2201" t="str">
        <f>LEFT(P2201,FIND("/",P2201)-1)</f>
        <v>music</v>
      </c>
      <c r="T2201" t="str">
        <f>RIGHT(P2201,LEN(P2201)-FIND("/",P2201))</f>
        <v>faith</v>
      </c>
    </row>
    <row r="2202" spans="1:20" ht="59" hidden="1" x14ac:dyDescent="0.75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 s="9">
        <f>(((I2202/60)/60)/24)+DATE(1970,1,1)</f>
        <v>42826.027905092589</v>
      </c>
      <c r="K2202">
        <v>1488418811</v>
      </c>
      <c r="L2202" s="9">
        <f>(((K2202/60)/60)/24)+DATE(1970,1,1)</f>
        <v>42796.069571759261</v>
      </c>
      <c r="M2202" t="b">
        <v>0</v>
      </c>
      <c r="N2202">
        <v>0</v>
      </c>
      <c r="O2202" t="b">
        <v>0</v>
      </c>
      <c r="P2202" t="s">
        <v>8293</v>
      </c>
      <c r="Q2202" t="e">
        <f>D2202/E2202*100</f>
        <v>#DIV/0!</v>
      </c>
      <c r="R2202" t="e">
        <f>E2202/N2202</f>
        <v>#DIV/0!</v>
      </c>
      <c r="S2202" t="str">
        <f>LEFT(P2202,FIND("/",P2202)-1)</f>
        <v>music</v>
      </c>
      <c r="T2202" t="str">
        <f>RIGHT(P2202,LEN(P2202)-FIND("/",P2202))</f>
        <v>faith</v>
      </c>
    </row>
    <row r="2203" spans="1:20" ht="44.25" hidden="1" x14ac:dyDescent="0.75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 s="9">
        <f>(((I2203/60)/60)/24)+DATE(1970,1,1)</f>
        <v>42834.991296296299</v>
      </c>
      <c r="K2203">
        <v>1489193248</v>
      </c>
      <c r="L2203" s="9">
        <f>(((K2203/60)/60)/24)+DATE(1970,1,1)</f>
        <v>42805.032962962956</v>
      </c>
      <c r="M2203" t="b">
        <v>0</v>
      </c>
      <c r="N2203">
        <v>22</v>
      </c>
      <c r="O2203" t="b">
        <v>0</v>
      </c>
      <c r="P2203" t="s">
        <v>8293</v>
      </c>
      <c r="Q2203">
        <f>D2203/E2203*100</f>
        <v>494.85352335708626</v>
      </c>
      <c r="R2203">
        <f>E2203/N2203</f>
        <v>114.81818181818181</v>
      </c>
      <c r="S2203" t="str">
        <f>LEFT(P2203,FIND("/",P2203)-1)</f>
        <v>music</v>
      </c>
      <c r="T2203" t="str">
        <f>RIGHT(P2203,LEN(P2203)-FIND("/",P2203))</f>
        <v>faith</v>
      </c>
    </row>
    <row r="2204" spans="1:20" ht="73.75" hidden="1" x14ac:dyDescent="0.75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 s="9">
        <f>(((I2204/60)/60)/24)+DATE(1970,1,1)</f>
        <v>42820.147916666669</v>
      </c>
      <c r="K2204">
        <v>1488430760</v>
      </c>
      <c r="L2204" s="9">
        <f>(((K2204/60)/60)/24)+DATE(1970,1,1)</f>
        <v>42796.207870370374</v>
      </c>
      <c r="M2204" t="b">
        <v>0</v>
      </c>
      <c r="N2204">
        <v>0</v>
      </c>
      <c r="O2204" t="b">
        <v>0</v>
      </c>
      <c r="P2204" t="s">
        <v>8293</v>
      </c>
      <c r="Q2204" t="e">
        <f>D2204/E2204*100</f>
        <v>#DIV/0!</v>
      </c>
      <c r="R2204" t="e">
        <f>E2204/N2204</f>
        <v>#DIV/0!</v>
      </c>
      <c r="S2204" t="str">
        <f>LEFT(P2204,FIND("/",P2204)-1)</f>
        <v>music</v>
      </c>
      <c r="T2204" t="str">
        <f>RIGHT(P2204,LEN(P2204)-FIND("/",P2204))</f>
        <v>faith</v>
      </c>
    </row>
    <row r="2205" spans="1:20" ht="59" hidden="1" x14ac:dyDescent="0.75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 s="9">
        <f>(((I2205/60)/60)/24)+DATE(1970,1,1)</f>
        <v>42836.863946759258</v>
      </c>
      <c r="K2205">
        <v>1489351445</v>
      </c>
      <c r="L2205" s="9">
        <f>(((K2205/60)/60)/24)+DATE(1970,1,1)</f>
        <v>42806.863946759258</v>
      </c>
      <c r="M2205" t="b">
        <v>0</v>
      </c>
      <c r="N2205">
        <v>4</v>
      </c>
      <c r="O2205" t="b">
        <v>0</v>
      </c>
      <c r="P2205" t="s">
        <v>8293</v>
      </c>
      <c r="Q2205">
        <f>D2205/E2205*100</f>
        <v>2363.4259259259261</v>
      </c>
      <c r="R2205">
        <f>E2205/N2205</f>
        <v>54</v>
      </c>
      <c r="S2205" t="str">
        <f>LEFT(P2205,FIND("/",P2205)-1)</f>
        <v>music</v>
      </c>
      <c r="T2205" t="str">
        <f>RIGHT(P2205,LEN(P2205)-FIND("/",P2205))</f>
        <v>faith</v>
      </c>
    </row>
    <row r="2206" spans="1:20" ht="44.25" hidden="1" x14ac:dyDescent="0.75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 s="9">
        <f>(((I2206/60)/60)/24)+DATE(1970,1,1)</f>
        <v>42826.166666666672</v>
      </c>
      <c r="K2206">
        <v>1488418990</v>
      </c>
      <c r="L2206" s="9">
        <f>(((K2206/60)/60)/24)+DATE(1970,1,1)</f>
        <v>42796.071643518517</v>
      </c>
      <c r="M2206" t="b">
        <v>0</v>
      </c>
      <c r="N2206">
        <v>79</v>
      </c>
      <c r="O2206" t="b">
        <v>0</v>
      </c>
      <c r="P2206" t="s">
        <v>8293</v>
      </c>
      <c r="Q2206">
        <f>D2206/E2206*100</f>
        <v>383.7298541826554</v>
      </c>
      <c r="R2206">
        <f>E2206/N2206</f>
        <v>65.974683544303801</v>
      </c>
      <c r="S2206" t="str">
        <f>LEFT(P2206,FIND("/",P2206)-1)</f>
        <v>music</v>
      </c>
      <c r="T2206" t="str">
        <f>RIGHT(P2206,LEN(P2206)-FIND("/",P2206))</f>
        <v>faith</v>
      </c>
    </row>
    <row r="2207" spans="1:20" ht="44.25" hidden="1" x14ac:dyDescent="0.75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 s="9">
        <f>(((I2207/60)/60)/24)+DATE(1970,1,1)</f>
        <v>42829.21876157407</v>
      </c>
      <c r="K2207">
        <v>1488694501</v>
      </c>
      <c r="L2207" s="9">
        <f>(((K2207/60)/60)/24)+DATE(1970,1,1)</f>
        <v>42799.260428240741</v>
      </c>
      <c r="M2207" t="b">
        <v>0</v>
      </c>
      <c r="N2207">
        <v>64</v>
      </c>
      <c r="O2207" t="b">
        <v>0</v>
      </c>
      <c r="P2207" t="s">
        <v>8298</v>
      </c>
      <c r="Q2207">
        <f>D2207/E2207*100</f>
        <v>255.61743341404357</v>
      </c>
      <c r="R2207">
        <f>E2207/N2207</f>
        <v>64.53125</v>
      </c>
      <c r="S2207" t="str">
        <f>LEFT(P2207,FIND("/",P2207)-1)</f>
        <v>food</v>
      </c>
      <c r="T2207" t="str">
        <f>RIGHT(P2207,LEN(P2207)-FIND("/",P2207))</f>
        <v>small batch</v>
      </c>
    </row>
    <row r="2208" spans="1:20" ht="44.25" hidden="1" x14ac:dyDescent="0.75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 s="9">
        <f>(((I2208/60)/60)/24)+DATE(1970,1,1)</f>
        <v>42834.853807870371</v>
      </c>
      <c r="K2208">
        <v>1489181369</v>
      </c>
      <c r="L2208" s="9">
        <f>(((K2208/60)/60)/24)+DATE(1970,1,1)</f>
        <v>42804.895474537043</v>
      </c>
      <c r="M2208" t="b">
        <v>0</v>
      </c>
      <c r="N2208">
        <v>4</v>
      </c>
      <c r="O2208" t="b">
        <v>0</v>
      </c>
      <c r="P2208" t="s">
        <v>8298</v>
      </c>
      <c r="Q2208">
        <f>D2208/E2208*100</f>
        <v>3176.4705882352941</v>
      </c>
      <c r="R2208">
        <f>E2208/N2208</f>
        <v>21.25</v>
      </c>
      <c r="S2208" t="str">
        <f>LEFT(P2208,FIND("/",P2208)-1)</f>
        <v>food</v>
      </c>
      <c r="T2208" t="str">
        <f>RIGHT(P2208,LEN(P2208)-FIND("/",P2208))</f>
        <v>small batch</v>
      </c>
    </row>
    <row r="2209" spans="1:20" ht="44.25" hidden="1" x14ac:dyDescent="0.75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 s="9">
        <f>(((I2209/60)/60)/24)+DATE(1970,1,1)</f>
        <v>42814.755173611105</v>
      </c>
      <c r="K2209">
        <v>1489428447</v>
      </c>
      <c r="L2209" s="9">
        <f>(((K2209/60)/60)/24)+DATE(1970,1,1)</f>
        <v>42807.755173611105</v>
      </c>
      <c r="M2209" t="b">
        <v>0</v>
      </c>
      <c r="N2209">
        <v>4</v>
      </c>
      <c r="O2209" t="b">
        <v>0</v>
      </c>
      <c r="P2209" t="s">
        <v>8298</v>
      </c>
      <c r="Q2209">
        <f>D2209/E2209*100</f>
        <v>208.33333333333334</v>
      </c>
      <c r="R2209">
        <f>E2209/N2209</f>
        <v>30</v>
      </c>
      <c r="S2209" t="str">
        <f>LEFT(P2209,FIND("/",P2209)-1)</f>
        <v>food</v>
      </c>
      <c r="T2209" t="str">
        <f>RIGHT(P2209,LEN(P2209)-FIND("/",P2209))</f>
        <v>small batch</v>
      </c>
    </row>
    <row r="2210" spans="1:20" ht="44.25" hidden="1" x14ac:dyDescent="0.75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 s="9">
        <f>(((I2210/60)/60)/24)+DATE(1970,1,1)</f>
        <v>42820.843576388885</v>
      </c>
      <c r="K2210">
        <v>1487970885</v>
      </c>
      <c r="L2210" s="9">
        <f>(((K2210/60)/60)/24)+DATE(1970,1,1)</f>
        <v>42790.885243055556</v>
      </c>
      <c r="M2210" t="b">
        <v>0</v>
      </c>
      <c r="N2210">
        <v>61</v>
      </c>
      <c r="O2210" t="b">
        <v>0</v>
      </c>
      <c r="P2210" t="s">
        <v>8298</v>
      </c>
      <c r="Q2210">
        <f>D2210/E2210*100</f>
        <v>482.3151125401929</v>
      </c>
      <c r="R2210">
        <f>E2210/N2210</f>
        <v>25.491803278688526</v>
      </c>
      <c r="S2210" t="str">
        <f>LEFT(P2210,FIND("/",P2210)-1)</f>
        <v>food</v>
      </c>
      <c r="T2210" t="str">
        <f>RIGHT(P2210,LEN(P2210)-FIND("/",P2210))</f>
        <v>small batch</v>
      </c>
    </row>
    <row r="2211" spans="1:20" ht="44.25" hidden="1" x14ac:dyDescent="0.75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 s="9">
        <f>(((I2211/60)/60)/24)+DATE(1970,1,1)</f>
        <v>42823.980682870373</v>
      </c>
      <c r="K2211">
        <v>1488241931</v>
      </c>
      <c r="L2211" s="9">
        <f>(((K2211/60)/60)/24)+DATE(1970,1,1)</f>
        <v>42794.022349537037</v>
      </c>
      <c r="M2211" t="b">
        <v>0</v>
      </c>
      <c r="N2211">
        <v>7</v>
      </c>
      <c r="O2211" t="b">
        <v>0</v>
      </c>
      <c r="P2211" t="s">
        <v>8298</v>
      </c>
      <c r="Q2211">
        <f>D2211/E2211*100</f>
        <v>1250</v>
      </c>
      <c r="R2211">
        <f>E2211/N2211</f>
        <v>11.428571428571429</v>
      </c>
      <c r="S2211" t="str">
        <f>LEFT(P2211,FIND("/",P2211)-1)</f>
        <v>food</v>
      </c>
      <c r="T2211" t="str">
        <f>RIGHT(P2211,LEN(P2211)-FIND("/",P2211))</f>
        <v>small batch</v>
      </c>
    </row>
    <row r="2212" spans="1:20" ht="44.25" hidden="1" x14ac:dyDescent="0.75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 s="9">
        <f>(((I2212/60)/60)/24)+DATE(1970,1,1)</f>
        <v>42855.708333333328</v>
      </c>
      <c r="K2212">
        <v>1489106948</v>
      </c>
      <c r="L2212" s="9">
        <f>(((K2212/60)/60)/24)+DATE(1970,1,1)</f>
        <v>42804.034120370372</v>
      </c>
      <c r="M2212" t="b">
        <v>0</v>
      </c>
      <c r="N2212">
        <v>1</v>
      </c>
      <c r="O2212" t="b">
        <v>0</v>
      </c>
      <c r="P2212" t="s">
        <v>8298</v>
      </c>
      <c r="Q2212">
        <f>D2212/E2212*100</f>
        <v>13888.888888888889</v>
      </c>
      <c r="R2212">
        <f>E2212/N2212</f>
        <v>108</v>
      </c>
      <c r="S2212" t="str">
        <f>LEFT(P2212,FIND("/",P2212)-1)</f>
        <v>food</v>
      </c>
      <c r="T2212" t="str">
        <f>RIGHT(P2212,LEN(P2212)-FIND("/",P2212))</f>
        <v>small batch</v>
      </c>
    </row>
    <row r="2213" spans="1:20" ht="44.25" hidden="1" x14ac:dyDescent="0.75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 s="9">
        <f>(((I2213/60)/60)/24)+DATE(1970,1,1)</f>
        <v>42832.733032407406</v>
      </c>
      <c r="K2213">
        <v>1488911734</v>
      </c>
      <c r="L2213" s="9">
        <f>(((K2213/60)/60)/24)+DATE(1970,1,1)</f>
        <v>42801.774699074071</v>
      </c>
      <c r="M2213" t="b">
        <v>0</v>
      </c>
      <c r="N2213">
        <v>46</v>
      </c>
      <c r="O2213" t="b">
        <v>0</v>
      </c>
      <c r="P2213" t="s">
        <v>8303</v>
      </c>
      <c r="Q2213">
        <f>D2213/E2213*100</f>
        <v>216.56050955414011</v>
      </c>
      <c r="R2213">
        <f>E2213/N2213</f>
        <v>34.130434782608695</v>
      </c>
      <c r="S2213" t="str">
        <f>LEFT(P2213,FIND("/",P2213)-1)</f>
        <v>theater</v>
      </c>
      <c r="T2213" t="str">
        <f>RIGHT(P2213,LEN(P2213)-FIND("/",P2213))</f>
        <v>spaces</v>
      </c>
    </row>
    <row r="2214" spans="1:20" ht="44.25" hidden="1" x14ac:dyDescent="0.75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 s="9">
        <f>(((I2214/60)/60)/24)+DATE(1970,1,1)</f>
        <v>42830.760150462964</v>
      </c>
      <c r="K2214">
        <v>1488827677</v>
      </c>
      <c r="L2214" s="9">
        <f>(((K2214/60)/60)/24)+DATE(1970,1,1)</f>
        <v>42800.801817129628</v>
      </c>
      <c r="M2214" t="b">
        <v>1</v>
      </c>
      <c r="N2214">
        <v>26</v>
      </c>
      <c r="O2214" t="b">
        <v>0</v>
      </c>
      <c r="P2214" t="s">
        <v>8303</v>
      </c>
      <c r="Q2214">
        <f>D2214/E2214*100</f>
        <v>290.6131938390003</v>
      </c>
      <c r="R2214">
        <f>E2214/N2214</f>
        <v>132.34615384615384</v>
      </c>
      <c r="S2214" t="str">
        <f>LEFT(P2214,FIND("/",P2214)-1)</f>
        <v>theater</v>
      </c>
      <c r="T2214" t="str">
        <f>RIGHT(P2214,LEN(P2214)-FIND("/",P2214))</f>
        <v>spaces</v>
      </c>
    </row>
    <row r="2215" spans="1:20" ht="29.5" hidden="1" x14ac:dyDescent="0.75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 s="9">
        <f>(((I2215/60)/60)/24)+DATE(1970,1,1)</f>
        <v>42816.648495370369</v>
      </c>
      <c r="K2215">
        <v>1485016430</v>
      </c>
      <c r="L2215" s="9">
        <f>(((K2215/60)/60)/24)+DATE(1970,1,1)</f>
        <v>42756.690162037034</v>
      </c>
      <c r="M2215" t="b">
        <v>0</v>
      </c>
      <c r="N2215">
        <v>45</v>
      </c>
      <c r="O2215" t="b">
        <v>0</v>
      </c>
      <c r="P2215" t="s">
        <v>8303</v>
      </c>
      <c r="Q2215">
        <f>D2215/E2215*100</f>
        <v>96.385542168674704</v>
      </c>
      <c r="R2215">
        <f>E2215/N2215</f>
        <v>922.22222222222217</v>
      </c>
      <c r="S2215" t="str">
        <f>LEFT(P2215,FIND("/",P2215)-1)</f>
        <v>theater</v>
      </c>
      <c r="T2215" t="str">
        <f>RIGHT(P2215,LEN(P2215)-FIND("/",P2215))</f>
        <v>spaces</v>
      </c>
    </row>
    <row r="2216" spans="1:20" ht="44.25" hidden="1" x14ac:dyDescent="0.75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 s="9">
        <f>(((I2216/60)/60)/24)+DATE(1970,1,1)</f>
        <v>42830.820763888885</v>
      </c>
      <c r="K2216">
        <v>1487709714</v>
      </c>
      <c r="L2216" s="9">
        <f>(((K2216/60)/60)/24)+DATE(1970,1,1)</f>
        <v>42787.862430555557</v>
      </c>
      <c r="M2216" t="b">
        <v>0</v>
      </c>
      <c r="N2216">
        <v>7</v>
      </c>
      <c r="O2216" t="b">
        <v>0</v>
      </c>
      <c r="P2216" t="s">
        <v>8303</v>
      </c>
      <c r="Q2216">
        <f>D2216/E2216*100</f>
        <v>1659.3886462882097</v>
      </c>
      <c r="R2216">
        <f>E2216/N2216</f>
        <v>163.57142857142858</v>
      </c>
      <c r="S2216" t="str">
        <f>LEFT(P2216,FIND("/",P2216)-1)</f>
        <v>theater</v>
      </c>
      <c r="T2216" t="str">
        <f>RIGHT(P2216,LEN(P2216)-FIND("/",P2216))</f>
        <v>spaces</v>
      </c>
    </row>
    <row r="2217" spans="1:20" ht="29.5" hidden="1" x14ac:dyDescent="0.75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 s="9">
        <f>(((I2217/60)/60)/24)+DATE(1970,1,1)</f>
        <v>42818.874513888892</v>
      </c>
      <c r="K2217">
        <v>1486504758</v>
      </c>
      <c r="L2217" s="9">
        <f>(((K2217/60)/60)/24)+DATE(1970,1,1)</f>
        <v>42773.916180555556</v>
      </c>
      <c r="M2217" t="b">
        <v>0</v>
      </c>
      <c r="N2217">
        <v>8</v>
      </c>
      <c r="O2217" t="b">
        <v>0</v>
      </c>
      <c r="P2217" t="s">
        <v>8303</v>
      </c>
      <c r="Q2217">
        <f>D2217/E2217*100</f>
        <v>948.82116158711904</v>
      </c>
      <c r="R2217">
        <f>E2217/N2217</f>
        <v>217.375</v>
      </c>
      <c r="S2217" t="str">
        <f>LEFT(P2217,FIND("/",P2217)-1)</f>
        <v>theater</v>
      </c>
      <c r="T2217" t="str">
        <f>RIGHT(P2217,LEN(P2217)-FIND("/",P2217))</f>
        <v>spaces</v>
      </c>
    </row>
    <row r="2218" spans="1:20" ht="44.25" hidden="1" x14ac:dyDescent="0.75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 s="9">
        <f>(((I2218/60)/60)/24)+DATE(1970,1,1)</f>
        <v>42810.784039351856</v>
      </c>
      <c r="K2218">
        <v>1487101741</v>
      </c>
      <c r="L2218" s="9">
        <f>(((K2218/60)/60)/24)+DATE(1970,1,1)</f>
        <v>42780.825706018513</v>
      </c>
      <c r="M2218" t="b">
        <v>0</v>
      </c>
      <c r="N2218">
        <v>117</v>
      </c>
      <c r="O2218" t="b">
        <v>0</v>
      </c>
      <c r="P2218" t="s">
        <v>8271</v>
      </c>
      <c r="Q2218">
        <f>D2218/E2218*100</f>
        <v>92.075379043643736</v>
      </c>
      <c r="R2218">
        <f>E2218/N2218</f>
        <v>139.23931623931625</v>
      </c>
      <c r="S2218" t="str">
        <f>LEFT(P2218,FIND("/",P2218)-1)</f>
        <v>theater</v>
      </c>
      <c r="T2218" t="str">
        <f>RIGHT(P2218,LEN(P2218)-FIND("/",P2218))</f>
        <v>plays</v>
      </c>
    </row>
    <row r="2219" spans="1:20" ht="59" hidden="1" x14ac:dyDescent="0.75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 s="9">
        <f>(((I2219/60)/60)/24)+DATE(1970,1,1)</f>
        <v>42843.801145833335</v>
      </c>
      <c r="K2219">
        <v>1489090419</v>
      </c>
      <c r="L2219" s="9">
        <f>(((K2219/60)/60)/24)+DATE(1970,1,1)</f>
        <v>42803.842812499999</v>
      </c>
      <c r="M2219" t="b">
        <v>0</v>
      </c>
      <c r="N2219">
        <v>1</v>
      </c>
      <c r="O2219" t="b">
        <v>0</v>
      </c>
      <c r="P2219" t="s">
        <v>8271</v>
      </c>
      <c r="Q2219">
        <f>D2219/E2219*100</f>
        <v>12500</v>
      </c>
      <c r="R2219">
        <f>E2219/N2219</f>
        <v>10</v>
      </c>
      <c r="S2219" t="str">
        <f>LEFT(P2219,FIND("/",P2219)-1)</f>
        <v>theater</v>
      </c>
      <c r="T2219" t="str">
        <f>RIGHT(P2219,LEN(P2219)-FIND("/",P2219))</f>
        <v>plays</v>
      </c>
    </row>
    <row r="2220" spans="1:20" ht="44.25" hidden="1" x14ac:dyDescent="0.75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 s="9">
        <f>(((I2220/60)/60)/24)+DATE(1970,1,1)</f>
        <v>42839.207638888889</v>
      </c>
      <c r="K2220">
        <v>1489504916</v>
      </c>
      <c r="L2220" s="9">
        <f>(((K2220/60)/60)/24)+DATE(1970,1,1)</f>
        <v>42808.640231481477</v>
      </c>
      <c r="M2220" t="b">
        <v>0</v>
      </c>
      <c r="N2220">
        <v>4</v>
      </c>
      <c r="O2220" t="b">
        <v>0</v>
      </c>
      <c r="P2220" t="s">
        <v>8271</v>
      </c>
      <c r="Q2220">
        <f>D2220/E2220*100</f>
        <v>2666.666666666667</v>
      </c>
      <c r="R2220">
        <f>E2220/N2220</f>
        <v>93.75</v>
      </c>
      <c r="S2220" t="str">
        <f>LEFT(P2220,FIND("/",P2220)-1)</f>
        <v>theater</v>
      </c>
      <c r="T2220" t="str">
        <f>RIGHT(P2220,LEN(P2220)-FIND("/",P2220))</f>
        <v>plays</v>
      </c>
    </row>
    <row r="2221" spans="1:20" ht="29.5" hidden="1" x14ac:dyDescent="0.75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 s="9">
        <f>(((I2221/60)/60)/24)+DATE(1970,1,1)</f>
        <v>42833.537557870368</v>
      </c>
      <c r="K2221">
        <v>1489067645</v>
      </c>
      <c r="L2221" s="9">
        <f>(((K2221/60)/60)/24)+DATE(1970,1,1)</f>
        <v>42803.579224537039</v>
      </c>
      <c r="M2221" t="b">
        <v>0</v>
      </c>
      <c r="N2221">
        <v>12</v>
      </c>
      <c r="O2221" t="b">
        <v>0</v>
      </c>
      <c r="P2221" t="s">
        <v>8271</v>
      </c>
      <c r="Q2221">
        <f>D2221/E2221*100</f>
        <v>635.65891472868213</v>
      </c>
      <c r="R2221">
        <f>E2221/N2221</f>
        <v>53.75</v>
      </c>
      <c r="S2221" t="str">
        <f>LEFT(P2221,FIND("/",P2221)-1)</f>
        <v>theater</v>
      </c>
      <c r="T2221" t="str">
        <f>RIGHT(P2221,LEN(P2221)-FIND("/",P2221))</f>
        <v>plays</v>
      </c>
    </row>
    <row r="2222" spans="1:20" ht="29.5" hidden="1" x14ac:dyDescent="0.75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 s="9">
        <f>(((I2222/60)/60)/24)+DATE(1970,1,1)</f>
        <v>42846.308564814812</v>
      </c>
      <c r="K2222">
        <v>1487579060</v>
      </c>
      <c r="L2222" s="9">
        <f>(((K2222/60)/60)/24)+DATE(1970,1,1)</f>
        <v>42786.350231481483</v>
      </c>
      <c r="M2222" t="b">
        <v>0</v>
      </c>
      <c r="N2222">
        <v>1</v>
      </c>
      <c r="O2222" t="b">
        <v>0</v>
      </c>
      <c r="P2222" t="s">
        <v>8271</v>
      </c>
      <c r="Q2222">
        <f>D2222/E2222*100</f>
        <v>300000</v>
      </c>
      <c r="R2222">
        <f>E2222/N2222</f>
        <v>10</v>
      </c>
      <c r="S2222" t="str">
        <f>LEFT(P2222,FIND("/",P2222)-1)</f>
        <v>theater</v>
      </c>
      <c r="T2222" t="str">
        <f>RIGHT(P2222,LEN(P2222)-FIND("/",P2222))</f>
        <v>plays</v>
      </c>
    </row>
    <row r="2223" spans="1:20" ht="44.25" hidden="1" x14ac:dyDescent="0.75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 s="9">
        <f>(((I2223/60)/60)/24)+DATE(1970,1,1)</f>
        <v>42818.523541666669</v>
      </c>
      <c r="K2223">
        <v>1487770434</v>
      </c>
      <c r="L2223" s="9">
        <f>(((K2223/60)/60)/24)+DATE(1970,1,1)</f>
        <v>42788.565208333333</v>
      </c>
      <c r="M2223" t="b">
        <v>0</v>
      </c>
      <c r="N2223">
        <v>16</v>
      </c>
      <c r="O2223" t="b">
        <v>0</v>
      </c>
      <c r="P2223" t="s">
        <v>8271</v>
      </c>
      <c r="Q2223">
        <f>D2223/E2223*100</f>
        <v>92.592592592592595</v>
      </c>
      <c r="R2223">
        <f>E2223/N2223</f>
        <v>33.75</v>
      </c>
      <c r="S2223" t="str">
        <f>LEFT(P2223,FIND("/",P2223)-1)</f>
        <v>theater</v>
      </c>
      <c r="T2223" t="str">
        <f>RIGHT(P2223,LEN(P2223)-FIND("/",P2223))</f>
        <v>plays</v>
      </c>
    </row>
    <row r="2224" spans="1:20" ht="44.25" hidden="1" x14ac:dyDescent="0.75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 s="9">
        <f>(((I2224/60)/60)/24)+DATE(1970,1,1)</f>
        <v>42821.678460648152</v>
      </c>
      <c r="K2224">
        <v>1488820619</v>
      </c>
      <c r="L2224" s="9">
        <f>(((K2224/60)/60)/24)+DATE(1970,1,1)</f>
        <v>42800.720127314817</v>
      </c>
      <c r="M2224" t="b">
        <v>0</v>
      </c>
      <c r="N2224">
        <v>12</v>
      </c>
      <c r="O2224" t="b">
        <v>0</v>
      </c>
      <c r="P2224" t="s">
        <v>8271</v>
      </c>
      <c r="Q2224">
        <f>D2224/E2224*100</f>
        <v>444.44444444444446</v>
      </c>
      <c r="R2224">
        <f>E2224/N2224</f>
        <v>18.75</v>
      </c>
      <c r="S2224" t="str">
        <f>LEFT(P2224,FIND("/",P2224)-1)</f>
        <v>theater</v>
      </c>
      <c r="T2224" t="str">
        <f>RIGHT(P2224,LEN(P2224)-FIND("/",P2224))</f>
        <v>plays</v>
      </c>
    </row>
    <row r="2225" spans="1:20" ht="44.25" hidden="1" x14ac:dyDescent="0.75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 s="9">
        <f>(((I2225/60)/60)/24)+DATE(1970,1,1)</f>
        <v>42829.151863425926</v>
      </c>
      <c r="K2225">
        <v>1489376321</v>
      </c>
      <c r="L2225" s="9">
        <f>(((K2225/60)/60)/24)+DATE(1970,1,1)</f>
        <v>42807.151863425926</v>
      </c>
      <c r="M2225" t="b">
        <v>0</v>
      </c>
      <c r="N2225">
        <v>7</v>
      </c>
      <c r="O2225" t="b">
        <v>0</v>
      </c>
      <c r="P2225" t="s">
        <v>8271</v>
      </c>
      <c r="Q2225">
        <f>D2225/E2225*100</f>
        <v>479.62962962962968</v>
      </c>
      <c r="R2225">
        <f>E2225/N2225</f>
        <v>23.142857142857142</v>
      </c>
      <c r="S2225" t="str">
        <f>LEFT(P2225,FIND("/",P2225)-1)</f>
        <v>theater</v>
      </c>
      <c r="T2225" t="str">
        <f>RIGHT(P2225,LEN(P2225)-FIND("/",P2225))</f>
        <v>plays</v>
      </c>
    </row>
    <row r="2226" spans="1:20" ht="44.25" hidden="1" x14ac:dyDescent="0.75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 s="9">
        <f>(((I2226/60)/60)/24)+DATE(1970,1,1)</f>
        <v>42825.957638888889</v>
      </c>
      <c r="K2226">
        <v>1487847954</v>
      </c>
      <c r="L2226" s="9">
        <f>(((K2226/60)/60)/24)+DATE(1970,1,1)</f>
        <v>42789.462430555555</v>
      </c>
      <c r="M2226" t="b">
        <v>0</v>
      </c>
      <c r="N2226">
        <v>22</v>
      </c>
      <c r="O2226" t="b">
        <v>0</v>
      </c>
      <c r="P2226" t="s">
        <v>8271</v>
      </c>
      <c r="Q2226">
        <f>D2226/E2226*100</f>
        <v>78.247261345852891</v>
      </c>
      <c r="R2226">
        <f>E2226/N2226</f>
        <v>29.045454545454547</v>
      </c>
      <c r="S2226" t="str">
        <f>LEFT(P2226,FIND("/",P2226)-1)</f>
        <v>theater</v>
      </c>
      <c r="T2226" t="str">
        <f>RIGHT(P2226,LEN(P2226)-FIND("/",P2226))</f>
        <v>plays</v>
      </c>
    </row>
    <row r="2227" spans="1:20" ht="29.5" hidden="1" x14ac:dyDescent="0.75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 s="9">
        <f>(((I2227/60)/60)/24)+DATE(1970,1,1)</f>
        <v>42858.8</v>
      </c>
      <c r="K2227">
        <v>1489439669</v>
      </c>
      <c r="L2227" s="9">
        <f>(((K2227/60)/60)/24)+DATE(1970,1,1)</f>
        <v>42807.885057870371</v>
      </c>
      <c r="M2227" t="b">
        <v>0</v>
      </c>
      <c r="N2227">
        <v>1</v>
      </c>
      <c r="O2227" t="b">
        <v>0</v>
      </c>
      <c r="P2227" t="s">
        <v>8271</v>
      </c>
      <c r="Q2227">
        <f>D2227/E2227*100</f>
        <v>3000</v>
      </c>
      <c r="R2227">
        <f>E2227/N2227</f>
        <v>50</v>
      </c>
      <c r="S2227" t="str">
        <f>LEFT(P2227,FIND("/",P2227)-1)</f>
        <v>theater</v>
      </c>
      <c r="T2227" t="str">
        <f>RIGHT(P2227,LEN(P2227)-FIND("/",P2227))</f>
        <v>plays</v>
      </c>
    </row>
    <row r="2228" spans="1:20" ht="59" hidden="1" x14ac:dyDescent="0.75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 s="9">
        <f>(((I2228/60)/60)/24)+DATE(1970,1,1)</f>
        <v>42828.645914351851</v>
      </c>
      <c r="K2228">
        <v>1489591807</v>
      </c>
      <c r="L2228" s="9">
        <f>(((K2228/60)/60)/24)+DATE(1970,1,1)</f>
        <v>42809.645914351851</v>
      </c>
      <c r="M2228" t="b">
        <v>0</v>
      </c>
      <c r="N2228">
        <v>0</v>
      </c>
      <c r="O2228" t="b">
        <v>0</v>
      </c>
      <c r="P2228" t="s">
        <v>8271</v>
      </c>
      <c r="Q2228" t="e">
        <f>D2228/E2228*100</f>
        <v>#DIV/0!</v>
      </c>
      <c r="R2228" t="e">
        <f>E2228/N2228</f>
        <v>#DIV/0!</v>
      </c>
      <c r="S2228" t="str">
        <f>LEFT(P2228,FIND("/",P2228)-1)</f>
        <v>theater</v>
      </c>
      <c r="T2228" t="str">
        <f>RIGHT(P2228,LEN(P2228)-FIND("/",P2228))</f>
        <v>plays</v>
      </c>
    </row>
    <row r="2229" spans="1:20" ht="44.25" hidden="1" x14ac:dyDescent="0.75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 s="9">
        <f>(((I2229/60)/60)/24)+DATE(1970,1,1)</f>
        <v>42819.189583333333</v>
      </c>
      <c r="K2229">
        <v>1487485760</v>
      </c>
      <c r="L2229" s="9">
        <f>(((K2229/60)/60)/24)+DATE(1970,1,1)</f>
        <v>42785.270370370374</v>
      </c>
      <c r="M2229" t="b">
        <v>0</v>
      </c>
      <c r="N2229">
        <v>6</v>
      </c>
      <c r="O2229" t="b">
        <v>0</v>
      </c>
      <c r="P2229" t="s">
        <v>8271</v>
      </c>
      <c r="Q2229">
        <f>D2229/E2229*100</f>
        <v>1851.851851851852</v>
      </c>
      <c r="R2229">
        <f>E2229/N2229</f>
        <v>450</v>
      </c>
      <c r="S2229" t="str">
        <f>LEFT(P2229,FIND("/",P2229)-1)</f>
        <v>theater</v>
      </c>
      <c r="T2229" t="str">
        <f>RIGHT(P2229,LEN(P2229)-FIND("/",P2229))</f>
        <v>plays</v>
      </c>
    </row>
    <row r="2230" spans="1:20" ht="59" hidden="1" x14ac:dyDescent="0.75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 s="9">
        <f>(((I2230/60)/60)/24)+DATE(1970,1,1)</f>
        <v>42832.677118055552</v>
      </c>
      <c r="K2230">
        <v>1488993303</v>
      </c>
      <c r="L2230" s="9">
        <f>(((K2230/60)/60)/24)+DATE(1970,1,1)</f>
        <v>42802.718784722223</v>
      </c>
      <c r="M2230" t="b">
        <v>0</v>
      </c>
      <c r="N2230">
        <v>4</v>
      </c>
      <c r="O2230" t="b">
        <v>0</v>
      </c>
      <c r="P2230" t="s">
        <v>8271</v>
      </c>
      <c r="Q2230">
        <f>D2230/E2230*100</f>
        <v>10416.666666666668</v>
      </c>
      <c r="R2230">
        <f>E2230/N2230</f>
        <v>24</v>
      </c>
      <c r="S2230" t="str">
        <f>LEFT(P2230,FIND("/",P2230)-1)</f>
        <v>theater</v>
      </c>
      <c r="T2230" t="str">
        <f>RIGHT(P2230,LEN(P2230)-FIND("/",P2230))</f>
        <v>plays</v>
      </c>
    </row>
    <row r="2231" spans="1:20" ht="59" hidden="1" x14ac:dyDescent="0.75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 s="9">
        <f>(((I2231/60)/60)/24)+DATE(1970,1,1)</f>
        <v>42841.833333333328</v>
      </c>
      <c r="K2231">
        <v>1488823488</v>
      </c>
      <c r="L2231" s="9">
        <f>(((K2231/60)/60)/24)+DATE(1970,1,1)</f>
        <v>42800.753333333334</v>
      </c>
      <c r="M2231" t="b">
        <v>0</v>
      </c>
      <c r="N2231">
        <v>8</v>
      </c>
      <c r="O2231" t="b">
        <v>0</v>
      </c>
      <c r="P2231" t="s">
        <v>8271</v>
      </c>
      <c r="Q2231">
        <f>D2231/E2231*100</f>
        <v>193.79844961240309</v>
      </c>
      <c r="R2231">
        <f>E2231/N2231</f>
        <v>32.25</v>
      </c>
      <c r="S2231" t="str">
        <f>LEFT(P2231,FIND("/",P2231)-1)</f>
        <v>theater</v>
      </c>
      <c r="T2231" t="str">
        <f>RIGHT(P2231,LEN(P2231)-FIND("/",P2231))</f>
        <v>plays</v>
      </c>
    </row>
    <row r="2232" spans="1:20" ht="44.25" hidden="1" x14ac:dyDescent="0.75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 s="9">
        <f>(((I2232/60)/60)/24)+DATE(1970,1,1)</f>
        <v>42813.471516203703</v>
      </c>
      <c r="K2232">
        <v>1487333939</v>
      </c>
      <c r="L2232" s="9">
        <f>(((K2232/60)/60)/24)+DATE(1970,1,1)</f>
        <v>42783.513182870374</v>
      </c>
      <c r="M2232" t="b">
        <v>0</v>
      </c>
      <c r="N2232">
        <v>3</v>
      </c>
      <c r="O2232" t="b">
        <v>0</v>
      </c>
      <c r="P2232" t="s">
        <v>8271</v>
      </c>
      <c r="Q2232">
        <f>D2232/E2232*100</f>
        <v>6111.1111111111113</v>
      </c>
      <c r="R2232">
        <f>E2232/N2232</f>
        <v>15</v>
      </c>
      <c r="S2232" t="str">
        <f>LEFT(P2232,FIND("/",P2232)-1)</f>
        <v>theater</v>
      </c>
      <c r="T2232" t="str">
        <f>RIGHT(P2232,LEN(P2232)-FIND("/",P2232))</f>
        <v>plays</v>
      </c>
    </row>
    <row r="2233" spans="1:20" ht="59" hidden="1" x14ac:dyDescent="0.7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 s="9">
        <f>(((I2233/60)/60)/24)+DATE(1970,1,1)</f>
        <v>42834.358287037037</v>
      </c>
      <c r="K2233">
        <v>1489480556</v>
      </c>
      <c r="L2233" s="9">
        <f>(((K2233/60)/60)/24)+DATE(1970,1,1)</f>
        <v>42808.358287037037</v>
      </c>
      <c r="M2233" t="b">
        <v>0</v>
      </c>
      <c r="N2233">
        <v>0</v>
      </c>
      <c r="O2233" t="b">
        <v>0</v>
      </c>
      <c r="P2233" t="s">
        <v>8271</v>
      </c>
      <c r="Q2233" t="e">
        <f>D2233/E2233*100</f>
        <v>#DIV/0!</v>
      </c>
      <c r="R2233" t="e">
        <f>E2233/N2233</f>
        <v>#DIV/0!</v>
      </c>
      <c r="S2233" t="str">
        <f>LEFT(P2233,FIND("/",P2233)-1)</f>
        <v>theater</v>
      </c>
      <c r="T2233" t="str">
        <f>RIGHT(P2233,LEN(P2233)-FIND("/",P2233))</f>
        <v>plays</v>
      </c>
    </row>
    <row r="2234" spans="1:20" ht="59" hidden="1" x14ac:dyDescent="0.75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 s="9">
        <f>(((I2234/60)/60)/24)+DATE(1970,1,1)</f>
        <v>42813.25</v>
      </c>
      <c r="K2234">
        <v>1488459307</v>
      </c>
      <c r="L2234" s="9">
        <f>(((K2234/60)/60)/24)+DATE(1970,1,1)</f>
        <v>42796.538275462968</v>
      </c>
      <c r="M2234" t="b">
        <v>0</v>
      </c>
      <c r="N2234">
        <v>30</v>
      </c>
      <c r="O2234" t="b">
        <v>0</v>
      </c>
      <c r="P2234" t="s">
        <v>8271</v>
      </c>
      <c r="Q2234">
        <f>D2234/E2234*100</f>
        <v>132.62599469496021</v>
      </c>
      <c r="R2234">
        <f>E2234/N2234</f>
        <v>251.33333333333334</v>
      </c>
      <c r="S2234" t="str">
        <f>LEFT(P2234,FIND("/",P2234)-1)</f>
        <v>theater</v>
      </c>
      <c r="T2234" t="str">
        <f>RIGHT(P2234,LEN(P2234)-FIND("/",P2234))</f>
        <v>plays</v>
      </c>
    </row>
    <row r="2235" spans="1:20" ht="44.25" hidden="1" x14ac:dyDescent="0.75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 s="9">
        <f>(((I2235/60)/60)/24)+DATE(1970,1,1)</f>
        <v>42821.999236111107</v>
      </c>
      <c r="K2235">
        <v>1485478734</v>
      </c>
      <c r="L2235" s="9">
        <f>(((K2235/60)/60)/24)+DATE(1970,1,1)</f>
        <v>42762.040902777779</v>
      </c>
      <c r="M2235" t="b">
        <v>0</v>
      </c>
      <c r="N2235">
        <v>0</v>
      </c>
      <c r="O2235" t="b">
        <v>0</v>
      </c>
      <c r="P2235" t="s">
        <v>8271</v>
      </c>
      <c r="Q2235" t="e">
        <f>D2235/E2235*100</f>
        <v>#DIV/0!</v>
      </c>
      <c r="R2235" t="e">
        <f>E2235/N2235</f>
        <v>#DIV/0!</v>
      </c>
      <c r="S2235" t="str">
        <f>LEFT(P2235,FIND("/",P2235)-1)</f>
        <v>theater</v>
      </c>
      <c r="T2235" t="str">
        <f>RIGHT(P2235,LEN(P2235)-FIND("/",P2235))</f>
        <v>plays</v>
      </c>
    </row>
    <row r="2236" spans="1:20" ht="44.25" hidden="1" x14ac:dyDescent="0.75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 s="9">
        <f>(((I2236/60)/60)/24)+DATE(1970,1,1)</f>
        <v>42841.640810185185</v>
      </c>
      <c r="K2236">
        <v>1488471766</v>
      </c>
      <c r="L2236" s="9">
        <f>(((K2236/60)/60)/24)+DATE(1970,1,1)</f>
        <v>42796.682476851856</v>
      </c>
      <c r="M2236" t="b">
        <v>0</v>
      </c>
      <c r="N2236">
        <v>12</v>
      </c>
      <c r="O2236" t="b">
        <v>0</v>
      </c>
      <c r="P2236" t="s">
        <v>8271</v>
      </c>
      <c r="Q2236">
        <f>D2236/E2236*100</f>
        <v>952.38095238095241</v>
      </c>
      <c r="R2236">
        <f>E2236/N2236</f>
        <v>437.5</v>
      </c>
      <c r="S2236" t="str">
        <f>LEFT(P2236,FIND("/",P2236)-1)</f>
        <v>theater</v>
      </c>
      <c r="T2236" t="str">
        <f>RIGHT(P2236,LEN(P2236)-FIND("/",P2236))</f>
        <v>plays</v>
      </c>
    </row>
    <row r="2237" spans="1:20" ht="44.25" x14ac:dyDescent="0.75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 s="9">
        <f>(((I2237/60)/60)/24)+DATE(1970,1,1)</f>
        <v>42231.913090277783</v>
      </c>
      <c r="K2237">
        <v>1434491691</v>
      </c>
      <c r="L2237" s="9">
        <f>(((K2237/60)/60)/24)+DATE(1970,1,1)</f>
        <v>42171.913090277783</v>
      </c>
      <c r="M2237" t="b">
        <v>0</v>
      </c>
      <c r="N2237">
        <v>0</v>
      </c>
      <c r="O2237" t="b">
        <v>0</v>
      </c>
      <c r="P2237" t="s">
        <v>8268</v>
      </c>
      <c r="Q2237" t="e">
        <f>D2237/E2237*100</f>
        <v>#DIV/0!</v>
      </c>
      <c r="R2237" t="e">
        <f>E2237/N2237</f>
        <v>#DIV/0!</v>
      </c>
      <c r="S2237" t="str">
        <f>LEFT(P2237,FIND("/",P2237)-1)</f>
        <v>film &amp; video</v>
      </c>
      <c r="T2237" t="str">
        <f>RIGHT(P2237,LEN(P2237)-FIND("/",P2237))</f>
        <v>drama</v>
      </c>
    </row>
    <row r="2238" spans="1:20" ht="44.25" x14ac:dyDescent="0.75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 s="9">
        <f>(((I2238/60)/60)/24)+DATE(1970,1,1)</f>
        <v>41822.687442129631</v>
      </c>
      <c r="K2238">
        <v>1401726595</v>
      </c>
      <c r="L2238" s="9">
        <f>(((K2238/60)/60)/24)+DATE(1970,1,1)</f>
        <v>41792.687442129631</v>
      </c>
      <c r="M2238" t="b">
        <v>0</v>
      </c>
      <c r="N2238">
        <v>1</v>
      </c>
      <c r="O2238" t="b">
        <v>0</v>
      </c>
      <c r="P2238" t="s">
        <v>8268</v>
      </c>
      <c r="Q2238">
        <f>D2238/E2238*100</f>
        <v>1000000</v>
      </c>
      <c r="R2238">
        <f>E2238/N2238</f>
        <v>5</v>
      </c>
      <c r="S2238" t="str">
        <f>LEFT(P2238,FIND("/",P2238)-1)</f>
        <v>film &amp; video</v>
      </c>
      <c r="T2238" t="str">
        <f>RIGHT(P2238,LEN(P2238)-FIND("/",P2238))</f>
        <v>drama</v>
      </c>
    </row>
    <row r="2239" spans="1:20" ht="44.25" x14ac:dyDescent="0.75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 s="9">
        <f>(((I2239/60)/60)/24)+DATE(1970,1,1)</f>
        <v>41867.987500000003</v>
      </c>
      <c r="K2239">
        <v>1405393356</v>
      </c>
      <c r="L2239" s="9">
        <f>(((K2239/60)/60)/24)+DATE(1970,1,1)</f>
        <v>41835.126805555556</v>
      </c>
      <c r="M2239" t="b">
        <v>0</v>
      </c>
      <c r="N2239">
        <v>10</v>
      </c>
      <c r="O2239" t="b">
        <v>0</v>
      </c>
      <c r="P2239" t="s">
        <v>8268</v>
      </c>
      <c r="Q2239">
        <f>D2239/E2239*100</f>
        <v>643.67816091954023</v>
      </c>
      <c r="R2239">
        <f>E2239/N2239</f>
        <v>43.5</v>
      </c>
      <c r="S2239" t="str">
        <f>LEFT(P2239,FIND("/",P2239)-1)</f>
        <v>film &amp; video</v>
      </c>
      <c r="T2239" t="str">
        <f>RIGHT(P2239,LEN(P2239)-FIND("/",P2239))</f>
        <v>drama</v>
      </c>
    </row>
    <row r="2240" spans="1:20" ht="59" x14ac:dyDescent="0.75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 s="9">
        <f>(((I2240/60)/60)/24)+DATE(1970,1,1)</f>
        <v>42278</v>
      </c>
      <c r="K2240">
        <v>1440716654</v>
      </c>
      <c r="L2240" s="9">
        <f>(((K2240/60)/60)/24)+DATE(1970,1,1)</f>
        <v>42243.961273148147</v>
      </c>
      <c r="M2240" t="b">
        <v>0</v>
      </c>
      <c r="N2240">
        <v>0</v>
      </c>
      <c r="O2240" t="b">
        <v>0</v>
      </c>
      <c r="P2240" t="s">
        <v>8268</v>
      </c>
      <c r="Q2240" t="e">
        <f>D2240/E2240*100</f>
        <v>#DIV/0!</v>
      </c>
      <c r="R2240" t="e">
        <f>E2240/N2240</f>
        <v>#DIV/0!</v>
      </c>
      <c r="S2240" t="str">
        <f>LEFT(P2240,FIND("/",P2240)-1)</f>
        <v>film &amp; video</v>
      </c>
      <c r="T2240" t="str">
        <f>RIGHT(P2240,LEN(P2240)-FIND("/",P2240))</f>
        <v>drama</v>
      </c>
    </row>
    <row r="2241" spans="1:20" ht="44.25" x14ac:dyDescent="0.75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 s="9">
        <f>(((I2241/60)/60)/24)+DATE(1970,1,1)</f>
        <v>41901.762743055559</v>
      </c>
      <c r="K2241">
        <v>1405966701</v>
      </c>
      <c r="L2241" s="9">
        <f>(((K2241/60)/60)/24)+DATE(1970,1,1)</f>
        <v>41841.762743055559</v>
      </c>
      <c r="M2241" t="b">
        <v>0</v>
      </c>
      <c r="N2241">
        <v>7</v>
      </c>
      <c r="O2241" t="b">
        <v>0</v>
      </c>
      <c r="P2241" t="s">
        <v>8268</v>
      </c>
      <c r="Q2241">
        <f>D2241/E2241*100</f>
        <v>18750</v>
      </c>
      <c r="R2241">
        <f>E2241/N2241</f>
        <v>91.428571428571431</v>
      </c>
      <c r="S2241" t="str">
        <f>LEFT(P2241,FIND("/",P2241)-1)</f>
        <v>film &amp; video</v>
      </c>
      <c r="T2241" t="str">
        <f>RIGHT(P2241,LEN(P2241)-FIND("/",P2241))</f>
        <v>drama</v>
      </c>
    </row>
    <row r="2242" spans="1:20" ht="29.5" x14ac:dyDescent="0.75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 s="9">
        <f>(((I2242/60)/60)/24)+DATE(1970,1,1)</f>
        <v>42381.658842592587</v>
      </c>
      <c r="K2242">
        <v>1450021724</v>
      </c>
      <c r="L2242" s="9">
        <f>(((K2242/60)/60)/24)+DATE(1970,1,1)</f>
        <v>42351.658842592587</v>
      </c>
      <c r="M2242" t="b">
        <v>0</v>
      </c>
      <c r="N2242">
        <v>0</v>
      </c>
      <c r="O2242" t="b">
        <v>0</v>
      </c>
      <c r="P2242" t="s">
        <v>8268</v>
      </c>
      <c r="Q2242" t="e">
        <f>D2242/E2242*100</f>
        <v>#DIV/0!</v>
      </c>
      <c r="R2242" t="e">
        <f>E2242/N2242</f>
        <v>#DIV/0!</v>
      </c>
      <c r="S2242" t="str">
        <f>LEFT(P2242,FIND("/",P2242)-1)</f>
        <v>film &amp; video</v>
      </c>
      <c r="T2242" t="str">
        <f>RIGHT(P2242,LEN(P2242)-FIND("/",P2242))</f>
        <v>drama</v>
      </c>
    </row>
    <row r="2243" spans="1:20" ht="44.25" x14ac:dyDescent="0.75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 s="9">
        <f>(((I2243/60)/60)/24)+DATE(1970,1,1)</f>
        <v>42751.075949074075</v>
      </c>
      <c r="K2243">
        <v>1481939362</v>
      </c>
      <c r="L2243" s="9">
        <f>(((K2243/60)/60)/24)+DATE(1970,1,1)</f>
        <v>42721.075949074075</v>
      </c>
      <c r="M2243" t="b">
        <v>0</v>
      </c>
      <c r="N2243">
        <v>1</v>
      </c>
      <c r="O2243" t="b">
        <v>0</v>
      </c>
      <c r="P2243" t="s">
        <v>8268</v>
      </c>
      <c r="Q2243">
        <f>D2243/E2243*100</f>
        <v>166.66666666666669</v>
      </c>
      <c r="R2243">
        <f>E2243/N2243</f>
        <v>3000</v>
      </c>
      <c r="S2243" t="str">
        <f>LEFT(P2243,FIND("/",P2243)-1)</f>
        <v>film &amp; video</v>
      </c>
      <c r="T2243" t="str">
        <f>RIGHT(P2243,LEN(P2243)-FIND("/",P2243))</f>
        <v>drama</v>
      </c>
    </row>
    <row r="2244" spans="1:20" ht="44.25" x14ac:dyDescent="0.75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 s="9">
        <f>(((I2244/60)/60)/24)+DATE(1970,1,1)</f>
        <v>42220.927488425921</v>
      </c>
      <c r="K2244">
        <v>1433542535</v>
      </c>
      <c r="L2244" s="9">
        <f>(((K2244/60)/60)/24)+DATE(1970,1,1)</f>
        <v>42160.927488425921</v>
      </c>
      <c r="M2244" t="b">
        <v>0</v>
      </c>
      <c r="N2244">
        <v>2</v>
      </c>
      <c r="O2244" t="b">
        <v>0</v>
      </c>
      <c r="P2244" t="s">
        <v>8268</v>
      </c>
      <c r="Q2244">
        <f>D2244/E2244*100</f>
        <v>1000000</v>
      </c>
      <c r="R2244">
        <f>E2244/N2244</f>
        <v>5.5</v>
      </c>
      <c r="S2244" t="str">
        <f>LEFT(P2244,FIND("/",P2244)-1)</f>
        <v>film &amp; video</v>
      </c>
      <c r="T2244" t="str">
        <f>RIGHT(P2244,LEN(P2244)-FIND("/",P2244))</f>
        <v>drama</v>
      </c>
    </row>
    <row r="2245" spans="1:20" ht="44.25" x14ac:dyDescent="0.75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 s="9">
        <f>(((I2245/60)/60)/24)+DATE(1970,1,1)</f>
        <v>42082.793634259258</v>
      </c>
      <c r="K2245">
        <v>1424203370</v>
      </c>
      <c r="L2245" s="9">
        <f>(((K2245/60)/60)/24)+DATE(1970,1,1)</f>
        <v>42052.83530092593</v>
      </c>
      <c r="M2245" t="b">
        <v>0</v>
      </c>
      <c r="N2245">
        <v>3</v>
      </c>
      <c r="O2245" t="b">
        <v>0</v>
      </c>
      <c r="P2245" t="s">
        <v>8268</v>
      </c>
      <c r="Q2245">
        <f>D2245/E2245*100</f>
        <v>2461.5384615384619</v>
      </c>
      <c r="R2245">
        <f>E2245/N2245</f>
        <v>108.33333333333333</v>
      </c>
      <c r="S2245" t="str">
        <f>LEFT(P2245,FIND("/",P2245)-1)</f>
        <v>film &amp; video</v>
      </c>
      <c r="T2245" t="str">
        <f>RIGHT(P2245,LEN(P2245)-FIND("/",P2245))</f>
        <v>drama</v>
      </c>
    </row>
    <row r="2246" spans="1:20" ht="44.25" x14ac:dyDescent="0.75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 s="9">
        <f>(((I2246/60)/60)/24)+DATE(1970,1,1)</f>
        <v>41930.505312499998</v>
      </c>
      <c r="K2246">
        <v>1411042059</v>
      </c>
      <c r="L2246" s="9">
        <f>(((K2246/60)/60)/24)+DATE(1970,1,1)</f>
        <v>41900.505312499998</v>
      </c>
      <c r="M2246" t="b">
        <v>0</v>
      </c>
      <c r="N2246">
        <v>10</v>
      </c>
      <c r="O2246" t="b">
        <v>0</v>
      </c>
      <c r="P2246" t="s">
        <v>8268</v>
      </c>
      <c r="Q2246">
        <f>D2246/E2246*100</f>
        <v>446.42857142857144</v>
      </c>
      <c r="R2246">
        <f>E2246/N2246</f>
        <v>56</v>
      </c>
      <c r="S2246" t="str">
        <f>LEFT(P2246,FIND("/",P2246)-1)</f>
        <v>film &amp; video</v>
      </c>
      <c r="T2246" t="str">
        <f>RIGHT(P2246,LEN(P2246)-FIND("/",P2246))</f>
        <v>drama</v>
      </c>
    </row>
    <row r="2247" spans="1:20" ht="59" x14ac:dyDescent="0.75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 s="9">
        <f>(((I2247/60)/60)/24)+DATE(1970,1,1)</f>
        <v>42246.227777777778</v>
      </c>
      <c r="K2247">
        <v>1438385283</v>
      </c>
      <c r="L2247" s="9">
        <f>(((K2247/60)/60)/24)+DATE(1970,1,1)</f>
        <v>42216.977812500001</v>
      </c>
      <c r="M2247" t="b">
        <v>0</v>
      </c>
      <c r="N2247">
        <v>10</v>
      </c>
      <c r="O2247" t="b">
        <v>0</v>
      </c>
      <c r="P2247" t="s">
        <v>8268</v>
      </c>
      <c r="Q2247">
        <f>D2247/E2247*100</f>
        <v>3076.9230769230771</v>
      </c>
      <c r="R2247">
        <f>E2247/N2247</f>
        <v>32.5</v>
      </c>
      <c r="S2247" t="str">
        <f>LEFT(P2247,FIND("/",P2247)-1)</f>
        <v>film &amp; video</v>
      </c>
      <c r="T2247" t="str">
        <f>RIGHT(P2247,LEN(P2247)-FIND("/",P2247))</f>
        <v>drama</v>
      </c>
    </row>
    <row r="2248" spans="1:20" ht="44.25" x14ac:dyDescent="0.75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 s="9">
        <f>(((I2248/60)/60)/24)+DATE(1970,1,1)</f>
        <v>42594.180717592593</v>
      </c>
      <c r="K2248">
        <v>1465791614</v>
      </c>
      <c r="L2248" s="9">
        <f>(((K2248/60)/60)/24)+DATE(1970,1,1)</f>
        <v>42534.180717592593</v>
      </c>
      <c r="M2248" t="b">
        <v>0</v>
      </c>
      <c r="N2248">
        <v>1</v>
      </c>
      <c r="O2248" t="b">
        <v>0</v>
      </c>
      <c r="P2248" t="s">
        <v>8268</v>
      </c>
      <c r="Q2248">
        <f>D2248/E2248*100</f>
        <v>5000000</v>
      </c>
      <c r="R2248">
        <f>E2248/N2248</f>
        <v>1</v>
      </c>
      <c r="S2248" t="str">
        <f>LEFT(P2248,FIND("/",P2248)-1)</f>
        <v>film &amp; video</v>
      </c>
      <c r="T2248" t="str">
        <f>RIGHT(P2248,LEN(P2248)-FIND("/",P2248))</f>
        <v>drama</v>
      </c>
    </row>
    <row r="2249" spans="1:20" ht="44.25" x14ac:dyDescent="0.75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 s="9">
        <f>(((I2249/60)/60)/24)+DATE(1970,1,1)</f>
        <v>42082.353275462956</v>
      </c>
      <c r="K2249">
        <v>1423733323</v>
      </c>
      <c r="L2249" s="9">
        <f>(((K2249/60)/60)/24)+DATE(1970,1,1)</f>
        <v>42047.394942129627</v>
      </c>
      <c r="M2249" t="b">
        <v>0</v>
      </c>
      <c r="N2249">
        <v>0</v>
      </c>
      <c r="O2249" t="b">
        <v>0</v>
      </c>
      <c r="P2249" t="s">
        <v>8268</v>
      </c>
      <c r="Q2249" t="e">
        <f>D2249/E2249*100</f>
        <v>#DIV/0!</v>
      </c>
      <c r="R2249" t="e">
        <f>E2249/N2249</f>
        <v>#DIV/0!</v>
      </c>
      <c r="S2249" t="str">
        <f>LEFT(P2249,FIND("/",P2249)-1)</f>
        <v>film &amp; video</v>
      </c>
      <c r="T2249" t="str">
        <f>RIGHT(P2249,LEN(P2249)-FIND("/",P2249))</f>
        <v>drama</v>
      </c>
    </row>
    <row r="2250" spans="1:20" ht="44.25" x14ac:dyDescent="0.75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 s="9">
        <f>(((I2250/60)/60)/24)+DATE(1970,1,1)</f>
        <v>42063.573009259257</v>
      </c>
      <c r="K2250">
        <v>1422539108</v>
      </c>
      <c r="L2250" s="9">
        <f>(((K2250/60)/60)/24)+DATE(1970,1,1)</f>
        <v>42033.573009259257</v>
      </c>
      <c r="M2250" t="b">
        <v>0</v>
      </c>
      <c r="N2250">
        <v>0</v>
      </c>
      <c r="O2250" t="b">
        <v>0</v>
      </c>
      <c r="P2250" t="s">
        <v>8268</v>
      </c>
      <c r="Q2250" t="e">
        <f>D2250/E2250*100</f>
        <v>#DIV/0!</v>
      </c>
      <c r="R2250" t="e">
        <f>E2250/N2250</f>
        <v>#DIV/0!</v>
      </c>
      <c r="S2250" t="str">
        <f>LEFT(P2250,FIND("/",P2250)-1)</f>
        <v>film &amp; video</v>
      </c>
      <c r="T2250" t="str">
        <f>RIGHT(P2250,LEN(P2250)-FIND("/",P2250))</f>
        <v>drama</v>
      </c>
    </row>
    <row r="2251" spans="1:20" ht="44.25" x14ac:dyDescent="0.75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 s="9">
        <f>(((I2251/60)/60)/24)+DATE(1970,1,1)</f>
        <v>42132.758981481486</v>
      </c>
      <c r="K2251">
        <v>1425924776</v>
      </c>
      <c r="L2251" s="9">
        <f>(((K2251/60)/60)/24)+DATE(1970,1,1)</f>
        <v>42072.758981481486</v>
      </c>
      <c r="M2251" t="b">
        <v>0</v>
      </c>
      <c r="N2251">
        <v>0</v>
      </c>
      <c r="O2251" t="b">
        <v>0</v>
      </c>
      <c r="P2251" t="s">
        <v>8268</v>
      </c>
      <c r="Q2251" t="e">
        <f>D2251/E2251*100</f>
        <v>#DIV/0!</v>
      </c>
      <c r="R2251" t="e">
        <f>E2251/N2251</f>
        <v>#DIV/0!</v>
      </c>
      <c r="S2251" t="str">
        <f>LEFT(P2251,FIND("/",P2251)-1)</f>
        <v>film &amp; video</v>
      </c>
      <c r="T2251" t="str">
        <f>RIGHT(P2251,LEN(P2251)-FIND("/",P2251))</f>
        <v>drama</v>
      </c>
    </row>
    <row r="2252" spans="1:20" ht="44.25" x14ac:dyDescent="0.75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 s="9">
        <f>(((I2252/60)/60)/24)+DATE(1970,1,1)</f>
        <v>41880.777905092589</v>
      </c>
      <c r="K2252">
        <v>1407177611</v>
      </c>
      <c r="L2252" s="9">
        <f>(((K2252/60)/60)/24)+DATE(1970,1,1)</f>
        <v>41855.777905092589</v>
      </c>
      <c r="M2252" t="b">
        <v>0</v>
      </c>
      <c r="N2252">
        <v>26</v>
      </c>
      <c r="O2252" t="b">
        <v>0</v>
      </c>
      <c r="P2252" t="s">
        <v>8268</v>
      </c>
      <c r="Q2252">
        <f>D2252/E2252*100</f>
        <v>1542.0200462606012</v>
      </c>
      <c r="R2252">
        <f>E2252/N2252</f>
        <v>49.884615384615387</v>
      </c>
      <c r="S2252" t="str">
        <f>LEFT(P2252,FIND("/",P2252)-1)</f>
        <v>film &amp; video</v>
      </c>
      <c r="T2252" t="str">
        <f>RIGHT(P2252,LEN(P2252)-FIND("/",P2252))</f>
        <v>drama</v>
      </c>
    </row>
    <row r="2253" spans="1:20" ht="44.25" x14ac:dyDescent="0.75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 s="9">
        <f>(((I2253/60)/60)/24)+DATE(1970,1,1)</f>
        <v>42221.824062500003</v>
      </c>
      <c r="K2253">
        <v>1436211999</v>
      </c>
      <c r="L2253" s="9">
        <f>(((K2253/60)/60)/24)+DATE(1970,1,1)</f>
        <v>42191.824062500003</v>
      </c>
      <c r="M2253" t="b">
        <v>0</v>
      </c>
      <c r="N2253">
        <v>0</v>
      </c>
      <c r="O2253" t="b">
        <v>0</v>
      </c>
      <c r="P2253" t="s">
        <v>8268</v>
      </c>
      <c r="Q2253" t="e">
        <f>D2253/E2253*100</f>
        <v>#DIV/0!</v>
      </c>
      <c r="R2253" t="e">
        <f>E2253/N2253</f>
        <v>#DIV/0!</v>
      </c>
      <c r="S2253" t="str">
        <f>LEFT(P2253,FIND("/",P2253)-1)</f>
        <v>film &amp; video</v>
      </c>
      <c r="T2253" t="str">
        <f>RIGHT(P2253,LEN(P2253)-FIND("/",P2253))</f>
        <v>drama</v>
      </c>
    </row>
    <row r="2254" spans="1:20" ht="29.5" x14ac:dyDescent="0.75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 s="9">
        <f>(((I2254/60)/60)/24)+DATE(1970,1,1)</f>
        <v>42087.00608796296</v>
      </c>
      <c r="K2254">
        <v>1425690526</v>
      </c>
      <c r="L2254" s="9">
        <f>(((K2254/60)/60)/24)+DATE(1970,1,1)</f>
        <v>42070.047754629632</v>
      </c>
      <c r="M2254" t="b">
        <v>0</v>
      </c>
      <c r="N2254">
        <v>7</v>
      </c>
      <c r="O2254" t="b">
        <v>0</v>
      </c>
      <c r="P2254" t="s">
        <v>8268</v>
      </c>
      <c r="Q2254">
        <f>D2254/E2254*100</f>
        <v>250</v>
      </c>
      <c r="R2254">
        <f>E2254/N2254</f>
        <v>25.714285714285715</v>
      </c>
      <c r="S2254" t="str">
        <f>LEFT(P2254,FIND("/",P2254)-1)</f>
        <v>film &amp; video</v>
      </c>
      <c r="T2254" t="str">
        <f>RIGHT(P2254,LEN(P2254)-FIND("/",P2254))</f>
        <v>drama</v>
      </c>
    </row>
    <row r="2255" spans="1:20" ht="29.5" x14ac:dyDescent="0.75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 s="9">
        <f>(((I2255/60)/60)/24)+DATE(1970,1,1)</f>
        <v>42334.997048611112</v>
      </c>
      <c r="K2255">
        <v>1445986545</v>
      </c>
      <c r="L2255" s="9">
        <f>(((K2255/60)/60)/24)+DATE(1970,1,1)</f>
        <v>42304.955381944441</v>
      </c>
      <c r="M2255" t="b">
        <v>0</v>
      </c>
      <c r="N2255">
        <v>0</v>
      </c>
      <c r="O2255" t="b">
        <v>0</v>
      </c>
      <c r="P2255" t="s">
        <v>8268</v>
      </c>
      <c r="Q2255" t="e">
        <f>D2255/E2255*100</f>
        <v>#DIV/0!</v>
      </c>
      <c r="R2255" t="e">
        <f>E2255/N2255</f>
        <v>#DIV/0!</v>
      </c>
      <c r="S2255" t="str">
        <f>LEFT(P2255,FIND("/",P2255)-1)</f>
        <v>film &amp; video</v>
      </c>
      <c r="T2255" t="str">
        <f>RIGHT(P2255,LEN(P2255)-FIND("/",P2255))</f>
        <v>drama</v>
      </c>
    </row>
    <row r="2256" spans="1:20" ht="29.5" x14ac:dyDescent="0.75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 s="9">
        <f>(((I2256/60)/60)/24)+DATE(1970,1,1)</f>
        <v>42433.080497685187</v>
      </c>
      <c r="K2256">
        <v>1454464555</v>
      </c>
      <c r="L2256" s="9">
        <f>(((K2256/60)/60)/24)+DATE(1970,1,1)</f>
        <v>42403.080497685187</v>
      </c>
      <c r="M2256" t="b">
        <v>0</v>
      </c>
      <c r="N2256">
        <v>2</v>
      </c>
      <c r="O2256" t="b">
        <v>0</v>
      </c>
      <c r="P2256" t="s">
        <v>8268</v>
      </c>
      <c r="Q2256">
        <f>D2256/E2256*100</f>
        <v>500</v>
      </c>
      <c r="R2256">
        <f>E2256/N2256</f>
        <v>100</v>
      </c>
      <c r="S2256" t="str">
        <f>LEFT(P2256,FIND("/",P2256)-1)</f>
        <v>film &amp; video</v>
      </c>
      <c r="T2256" t="str">
        <f>RIGHT(P2256,LEN(P2256)-FIND("/",P2256))</f>
        <v>drama</v>
      </c>
    </row>
    <row r="2257" spans="1:20" ht="44.25" x14ac:dyDescent="0.75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 s="9">
        <f>(((I2257/60)/60)/24)+DATE(1970,1,1)</f>
        <v>42107.791666666672</v>
      </c>
      <c r="K2257">
        <v>1425512843</v>
      </c>
      <c r="L2257" s="9">
        <f>(((K2257/60)/60)/24)+DATE(1970,1,1)</f>
        <v>42067.991238425922</v>
      </c>
      <c r="M2257" t="b">
        <v>0</v>
      </c>
      <c r="N2257">
        <v>13</v>
      </c>
      <c r="O2257" t="b">
        <v>0</v>
      </c>
      <c r="P2257" t="s">
        <v>8268</v>
      </c>
      <c r="Q2257">
        <f>D2257/E2257*100</f>
        <v>299.25187032418955</v>
      </c>
      <c r="R2257">
        <f>E2257/N2257</f>
        <v>30.846153846153847</v>
      </c>
      <c r="S2257" t="str">
        <f>LEFT(P2257,FIND("/",P2257)-1)</f>
        <v>film &amp; video</v>
      </c>
      <c r="T2257" t="str">
        <f>RIGHT(P2257,LEN(P2257)-FIND("/",P2257))</f>
        <v>drama</v>
      </c>
    </row>
    <row r="2258" spans="1:20" ht="44.25" x14ac:dyDescent="0.75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 s="9">
        <f>(((I2258/60)/60)/24)+DATE(1970,1,1)</f>
        <v>42177.741840277777</v>
      </c>
      <c r="K2258">
        <v>1432403295</v>
      </c>
      <c r="L2258" s="9">
        <f>(((K2258/60)/60)/24)+DATE(1970,1,1)</f>
        <v>42147.741840277777</v>
      </c>
      <c r="M2258" t="b">
        <v>0</v>
      </c>
      <c r="N2258">
        <v>4</v>
      </c>
      <c r="O2258" t="b">
        <v>0</v>
      </c>
      <c r="P2258" t="s">
        <v>8268</v>
      </c>
      <c r="Q2258">
        <f>D2258/E2258*100</f>
        <v>474.0997229916897</v>
      </c>
      <c r="R2258">
        <f>E2258/N2258</f>
        <v>180.5</v>
      </c>
      <c r="S2258" t="str">
        <f>LEFT(P2258,FIND("/",P2258)-1)</f>
        <v>film &amp; video</v>
      </c>
      <c r="T2258" t="str">
        <f>RIGHT(P2258,LEN(P2258)-FIND("/",P2258))</f>
        <v>drama</v>
      </c>
    </row>
    <row r="2259" spans="1:20" ht="44.25" x14ac:dyDescent="0.75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 s="9">
        <f>(((I2259/60)/60)/24)+DATE(1970,1,1)</f>
        <v>42742.011944444443</v>
      </c>
      <c r="K2259">
        <v>1481156232</v>
      </c>
      <c r="L2259" s="9">
        <f>(((K2259/60)/60)/24)+DATE(1970,1,1)</f>
        <v>42712.011944444443</v>
      </c>
      <c r="M2259" t="b">
        <v>0</v>
      </c>
      <c r="N2259">
        <v>0</v>
      </c>
      <c r="O2259" t="b">
        <v>0</v>
      </c>
      <c r="P2259" t="s">
        <v>8268</v>
      </c>
      <c r="Q2259" t="e">
        <f>D2259/E2259*100</f>
        <v>#DIV/0!</v>
      </c>
      <c r="R2259" t="e">
        <f>E2259/N2259</f>
        <v>#DIV/0!</v>
      </c>
      <c r="S2259" t="str">
        <f>LEFT(P2259,FIND("/",P2259)-1)</f>
        <v>film &amp; video</v>
      </c>
      <c r="T2259" t="str">
        <f>RIGHT(P2259,LEN(P2259)-FIND("/",P2259))</f>
        <v>drama</v>
      </c>
    </row>
    <row r="2260" spans="1:20" x14ac:dyDescent="0.75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 s="9">
        <f>(((I2260/60)/60)/24)+DATE(1970,1,1)</f>
        <v>41969.851967592593</v>
      </c>
      <c r="K2260">
        <v>1414438010</v>
      </c>
      <c r="L2260" s="9">
        <f>(((K2260/60)/60)/24)+DATE(1970,1,1)</f>
        <v>41939.810300925928</v>
      </c>
      <c r="M2260" t="b">
        <v>0</v>
      </c>
      <c r="N2260">
        <v>12</v>
      </c>
      <c r="O2260" t="b">
        <v>0</v>
      </c>
      <c r="P2260" t="s">
        <v>8268</v>
      </c>
      <c r="Q2260">
        <f>D2260/E2260*100</f>
        <v>278.89335118250779</v>
      </c>
      <c r="R2260">
        <f>E2260/N2260</f>
        <v>373.5</v>
      </c>
      <c r="S2260" t="str">
        <f>LEFT(P2260,FIND("/",P2260)-1)</f>
        <v>film &amp; video</v>
      </c>
      <c r="T2260" t="str">
        <f>RIGHT(P2260,LEN(P2260)-FIND("/",P2260))</f>
        <v>drama</v>
      </c>
    </row>
    <row r="2261" spans="1:20" ht="44.25" x14ac:dyDescent="0.75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 s="9">
        <f>(((I2261/60)/60)/24)+DATE(1970,1,1)</f>
        <v>41883.165972222225</v>
      </c>
      <c r="K2261">
        <v>1404586762</v>
      </c>
      <c r="L2261" s="9">
        <f>(((K2261/60)/60)/24)+DATE(1970,1,1)</f>
        <v>41825.791226851856</v>
      </c>
      <c r="M2261" t="b">
        <v>0</v>
      </c>
      <c r="N2261">
        <v>2</v>
      </c>
      <c r="O2261" t="b">
        <v>0</v>
      </c>
      <c r="P2261" t="s">
        <v>8268</v>
      </c>
      <c r="Q2261">
        <f>D2261/E2261*100</f>
        <v>2941.1764705882351</v>
      </c>
      <c r="R2261">
        <f>E2261/N2261</f>
        <v>25.5</v>
      </c>
      <c r="S2261" t="str">
        <f>LEFT(P2261,FIND("/",P2261)-1)</f>
        <v>film &amp; video</v>
      </c>
      <c r="T2261" t="str">
        <f>RIGHT(P2261,LEN(P2261)-FIND("/",P2261))</f>
        <v>drama</v>
      </c>
    </row>
    <row r="2262" spans="1:20" x14ac:dyDescent="0.75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 s="9">
        <f>(((I2262/60)/60)/24)+DATE(1970,1,1)</f>
        <v>42600.91133101852</v>
      </c>
      <c r="K2262">
        <v>1468965139</v>
      </c>
      <c r="L2262" s="9">
        <f>(((K2262/60)/60)/24)+DATE(1970,1,1)</f>
        <v>42570.91133101852</v>
      </c>
      <c r="M2262" t="b">
        <v>0</v>
      </c>
      <c r="N2262">
        <v>10</v>
      </c>
      <c r="O2262" t="b">
        <v>0</v>
      </c>
      <c r="P2262" t="s">
        <v>8268</v>
      </c>
      <c r="Q2262">
        <f>D2262/E2262*100</f>
        <v>1818.1818181818182</v>
      </c>
      <c r="R2262">
        <f>E2262/N2262</f>
        <v>220</v>
      </c>
      <c r="S2262" t="str">
        <f>LEFT(P2262,FIND("/",P2262)-1)</f>
        <v>film &amp; video</v>
      </c>
      <c r="T2262" t="str">
        <f>RIGHT(P2262,LEN(P2262)-FIND("/",P2262))</f>
        <v>drama</v>
      </c>
    </row>
    <row r="2263" spans="1:20" ht="44.25" x14ac:dyDescent="0.75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 s="9">
        <f>(((I2263/60)/60)/24)+DATE(1970,1,1)</f>
        <v>42797.833333333328</v>
      </c>
      <c r="K2263">
        <v>1485977434</v>
      </c>
      <c r="L2263" s="9">
        <f>(((K2263/60)/60)/24)+DATE(1970,1,1)</f>
        <v>42767.812893518523</v>
      </c>
      <c r="M2263" t="b">
        <v>0</v>
      </c>
      <c r="N2263">
        <v>0</v>
      </c>
      <c r="O2263" t="b">
        <v>0</v>
      </c>
      <c r="P2263" t="s">
        <v>8268</v>
      </c>
      <c r="Q2263" t="e">
        <f>D2263/E2263*100</f>
        <v>#DIV/0!</v>
      </c>
      <c r="R2263" t="e">
        <f>E2263/N2263</f>
        <v>#DIV/0!</v>
      </c>
      <c r="S2263" t="str">
        <f>LEFT(P2263,FIND("/",P2263)-1)</f>
        <v>film &amp; video</v>
      </c>
      <c r="T2263" t="str">
        <f>RIGHT(P2263,LEN(P2263)-FIND("/",P2263))</f>
        <v>drama</v>
      </c>
    </row>
    <row r="2264" spans="1:20" ht="44.25" x14ac:dyDescent="0.75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 s="9">
        <f>(((I2264/60)/60)/24)+DATE(1970,1,1)</f>
        <v>42206.290972222225</v>
      </c>
      <c r="K2264">
        <v>1435383457</v>
      </c>
      <c r="L2264" s="9">
        <f>(((K2264/60)/60)/24)+DATE(1970,1,1)</f>
        <v>42182.234456018516</v>
      </c>
      <c r="M2264" t="b">
        <v>0</v>
      </c>
      <c r="N2264">
        <v>5</v>
      </c>
      <c r="O2264" t="b">
        <v>0</v>
      </c>
      <c r="P2264" t="s">
        <v>8268</v>
      </c>
      <c r="Q2264">
        <f>D2264/E2264*100</f>
        <v>625</v>
      </c>
      <c r="R2264">
        <f>E2264/N2264</f>
        <v>160</v>
      </c>
      <c r="S2264" t="str">
        <f>LEFT(P2264,FIND("/",P2264)-1)</f>
        <v>film &amp; video</v>
      </c>
      <c r="T2264" t="str">
        <f>RIGHT(P2264,LEN(P2264)-FIND("/",P2264))</f>
        <v>drama</v>
      </c>
    </row>
    <row r="2265" spans="1:20" ht="59" x14ac:dyDescent="0.75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 s="9">
        <f>(((I2265/60)/60)/24)+DATE(1970,1,1)</f>
        <v>41887.18304398148</v>
      </c>
      <c r="K2265">
        <v>1407299015</v>
      </c>
      <c r="L2265" s="9">
        <f>(((K2265/60)/60)/24)+DATE(1970,1,1)</f>
        <v>41857.18304398148</v>
      </c>
      <c r="M2265" t="b">
        <v>0</v>
      </c>
      <c r="N2265">
        <v>0</v>
      </c>
      <c r="O2265" t="b">
        <v>0</v>
      </c>
      <c r="P2265" t="s">
        <v>8268</v>
      </c>
      <c r="Q2265" t="e">
        <f>D2265/E2265*100</f>
        <v>#DIV/0!</v>
      </c>
      <c r="R2265" t="e">
        <f>E2265/N2265</f>
        <v>#DIV/0!</v>
      </c>
      <c r="S2265" t="str">
        <f>LEFT(P2265,FIND("/",P2265)-1)</f>
        <v>film &amp; video</v>
      </c>
      <c r="T2265" t="str">
        <f>RIGHT(P2265,LEN(P2265)-FIND("/",P2265))</f>
        <v>drama</v>
      </c>
    </row>
    <row r="2266" spans="1:20" ht="44.25" x14ac:dyDescent="0.75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 s="9">
        <f>(((I2266/60)/60)/24)+DATE(1970,1,1)</f>
        <v>42616.690706018519</v>
      </c>
      <c r="K2266">
        <v>1467736477</v>
      </c>
      <c r="L2266" s="9">
        <f>(((K2266/60)/60)/24)+DATE(1970,1,1)</f>
        <v>42556.690706018519</v>
      </c>
      <c r="M2266" t="b">
        <v>0</v>
      </c>
      <c r="N2266">
        <v>5</v>
      </c>
      <c r="O2266" t="b">
        <v>0</v>
      </c>
      <c r="P2266" t="s">
        <v>8268</v>
      </c>
      <c r="Q2266">
        <f>D2266/E2266*100</f>
        <v>144927.53623188406</v>
      </c>
      <c r="R2266">
        <f>E2266/N2266</f>
        <v>69</v>
      </c>
      <c r="S2266" t="str">
        <f>LEFT(P2266,FIND("/",P2266)-1)</f>
        <v>film &amp; video</v>
      </c>
      <c r="T2266" t="str">
        <f>RIGHT(P2266,LEN(P2266)-FIND("/",P2266))</f>
        <v>drama</v>
      </c>
    </row>
    <row r="2267" spans="1:20" x14ac:dyDescent="0.75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 s="9">
        <f>(((I2267/60)/60)/24)+DATE(1970,1,1)</f>
        <v>42537.650995370372</v>
      </c>
      <c r="K2267">
        <v>1465227446</v>
      </c>
      <c r="L2267" s="9">
        <f>(((K2267/60)/60)/24)+DATE(1970,1,1)</f>
        <v>42527.650995370372</v>
      </c>
      <c r="M2267" t="b">
        <v>0</v>
      </c>
      <c r="N2267">
        <v>1</v>
      </c>
      <c r="O2267" t="b">
        <v>0</v>
      </c>
      <c r="P2267" t="s">
        <v>8268</v>
      </c>
      <c r="Q2267">
        <f>D2267/E2267*100</f>
        <v>24000</v>
      </c>
      <c r="R2267">
        <f>E2267/N2267</f>
        <v>50</v>
      </c>
      <c r="S2267" t="str">
        <f>LEFT(P2267,FIND("/",P2267)-1)</f>
        <v>film &amp; video</v>
      </c>
      <c r="T2267" t="str">
        <f>RIGHT(P2267,LEN(P2267)-FIND("/",P2267))</f>
        <v>drama</v>
      </c>
    </row>
    <row r="2268" spans="1:20" ht="44.25" x14ac:dyDescent="0.75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 s="9">
        <f>(((I2268/60)/60)/24)+DATE(1970,1,1)</f>
        <v>42279.441412037035</v>
      </c>
      <c r="K2268">
        <v>1440326138</v>
      </c>
      <c r="L2268" s="9">
        <f>(((K2268/60)/60)/24)+DATE(1970,1,1)</f>
        <v>42239.441412037035</v>
      </c>
      <c r="M2268" t="b">
        <v>0</v>
      </c>
      <c r="N2268">
        <v>3</v>
      </c>
      <c r="O2268" t="b">
        <v>0</v>
      </c>
      <c r="P2268" t="s">
        <v>8268</v>
      </c>
      <c r="Q2268">
        <f>D2268/E2268*100</f>
        <v>2000</v>
      </c>
      <c r="R2268">
        <f>E2268/N2268</f>
        <v>83.333333333333329</v>
      </c>
      <c r="S2268" t="str">
        <f>LEFT(P2268,FIND("/",P2268)-1)</f>
        <v>film &amp; video</v>
      </c>
      <c r="T2268" t="str">
        <f>RIGHT(P2268,LEN(P2268)-FIND("/",P2268))</f>
        <v>drama</v>
      </c>
    </row>
    <row r="2269" spans="1:20" ht="59" x14ac:dyDescent="0.75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 s="9">
        <f>(((I2269/60)/60)/24)+DATE(1970,1,1)</f>
        <v>41929.792037037041</v>
      </c>
      <c r="K2269">
        <v>1410980432</v>
      </c>
      <c r="L2269" s="9">
        <f>(((K2269/60)/60)/24)+DATE(1970,1,1)</f>
        <v>41899.792037037041</v>
      </c>
      <c r="M2269" t="b">
        <v>0</v>
      </c>
      <c r="N2269">
        <v>3</v>
      </c>
      <c r="O2269" t="b">
        <v>0</v>
      </c>
      <c r="P2269" t="s">
        <v>8268</v>
      </c>
      <c r="Q2269">
        <f>D2269/E2269*100</f>
        <v>5882352.9411764704</v>
      </c>
      <c r="R2269">
        <f>E2269/N2269</f>
        <v>5.666666666666667</v>
      </c>
      <c r="S2269" t="str">
        <f>LEFT(P2269,FIND("/",P2269)-1)</f>
        <v>film &amp; video</v>
      </c>
      <c r="T2269" t="str">
        <f>RIGHT(P2269,LEN(P2269)-FIND("/",P2269))</f>
        <v>drama</v>
      </c>
    </row>
    <row r="2270" spans="1:20" ht="59" x14ac:dyDescent="0.75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 s="9">
        <f>(((I2270/60)/60)/24)+DATE(1970,1,1)</f>
        <v>41971.976458333331</v>
      </c>
      <c r="K2270">
        <v>1412029566</v>
      </c>
      <c r="L2270" s="9">
        <f>(((K2270/60)/60)/24)+DATE(1970,1,1)</f>
        <v>41911.934791666667</v>
      </c>
      <c r="M2270" t="b">
        <v>0</v>
      </c>
      <c r="N2270">
        <v>0</v>
      </c>
      <c r="O2270" t="b">
        <v>0</v>
      </c>
      <c r="P2270" t="s">
        <v>8268</v>
      </c>
      <c r="Q2270" t="e">
        <f>D2270/E2270*100</f>
        <v>#DIV/0!</v>
      </c>
      <c r="R2270" t="e">
        <f>E2270/N2270</f>
        <v>#DIV/0!</v>
      </c>
      <c r="S2270" t="str">
        <f>LEFT(P2270,FIND("/",P2270)-1)</f>
        <v>film &amp; video</v>
      </c>
      <c r="T2270" t="str">
        <f>RIGHT(P2270,LEN(P2270)-FIND("/",P2270))</f>
        <v>drama</v>
      </c>
    </row>
    <row r="2271" spans="1:20" ht="44.25" x14ac:dyDescent="0.75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 s="9">
        <f>(((I2271/60)/60)/24)+DATE(1970,1,1)</f>
        <v>42435.996886574074</v>
      </c>
      <c r="K2271">
        <v>1452124531</v>
      </c>
      <c r="L2271" s="9">
        <f>(((K2271/60)/60)/24)+DATE(1970,1,1)</f>
        <v>42375.996886574074</v>
      </c>
      <c r="M2271" t="b">
        <v>0</v>
      </c>
      <c r="N2271">
        <v>3</v>
      </c>
      <c r="O2271" t="b">
        <v>0</v>
      </c>
      <c r="P2271" t="s">
        <v>8268</v>
      </c>
      <c r="Q2271">
        <f>D2271/E2271*100</f>
        <v>83333.333333333343</v>
      </c>
      <c r="R2271">
        <f>E2271/N2271</f>
        <v>1</v>
      </c>
      <c r="S2271" t="str">
        <f>LEFT(P2271,FIND("/",P2271)-1)</f>
        <v>film &amp; video</v>
      </c>
      <c r="T2271" t="str">
        <f>RIGHT(P2271,LEN(P2271)-FIND("/",P2271))</f>
        <v>drama</v>
      </c>
    </row>
    <row r="2272" spans="1:20" ht="44.25" x14ac:dyDescent="0.75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 s="9">
        <f>(((I2272/60)/60)/24)+DATE(1970,1,1)</f>
        <v>42195.67050925926</v>
      </c>
      <c r="K2272">
        <v>1431360332</v>
      </c>
      <c r="L2272" s="9">
        <f>(((K2272/60)/60)/24)+DATE(1970,1,1)</f>
        <v>42135.67050925926</v>
      </c>
      <c r="M2272" t="b">
        <v>0</v>
      </c>
      <c r="N2272">
        <v>0</v>
      </c>
      <c r="O2272" t="b">
        <v>0</v>
      </c>
      <c r="P2272" t="s">
        <v>8268</v>
      </c>
      <c r="Q2272" t="e">
        <f>D2272/E2272*100</f>
        <v>#DIV/0!</v>
      </c>
      <c r="R2272" t="e">
        <f>E2272/N2272</f>
        <v>#DIV/0!</v>
      </c>
      <c r="S2272" t="str">
        <f>LEFT(P2272,FIND("/",P2272)-1)</f>
        <v>film &amp; video</v>
      </c>
      <c r="T2272" t="str">
        <f>RIGHT(P2272,LEN(P2272)-FIND("/",P2272))</f>
        <v>drama</v>
      </c>
    </row>
    <row r="2273" spans="1:20" ht="44.25" x14ac:dyDescent="0.75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 s="9">
        <f>(((I2273/60)/60)/24)+DATE(1970,1,1)</f>
        <v>42287.875</v>
      </c>
      <c r="K2273">
        <v>1442062898</v>
      </c>
      <c r="L2273" s="9">
        <f>(((K2273/60)/60)/24)+DATE(1970,1,1)</f>
        <v>42259.542800925927</v>
      </c>
      <c r="M2273" t="b">
        <v>0</v>
      </c>
      <c r="N2273">
        <v>19</v>
      </c>
      <c r="O2273" t="b">
        <v>0</v>
      </c>
      <c r="P2273" t="s">
        <v>8268</v>
      </c>
      <c r="Q2273">
        <f>D2273/E2273*100</f>
        <v>238.90784982935153</v>
      </c>
      <c r="R2273">
        <f>E2273/N2273</f>
        <v>77.10526315789474</v>
      </c>
      <c r="S2273" t="str">
        <f>LEFT(P2273,FIND("/",P2273)-1)</f>
        <v>film &amp; video</v>
      </c>
      <c r="T2273" t="str">
        <f>RIGHT(P2273,LEN(P2273)-FIND("/",P2273))</f>
        <v>drama</v>
      </c>
    </row>
    <row r="2274" spans="1:20" ht="44.25" x14ac:dyDescent="0.75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 s="9">
        <f>(((I2274/60)/60)/24)+DATE(1970,1,1)</f>
        <v>42783.875</v>
      </c>
      <c r="K2274">
        <v>1483734100</v>
      </c>
      <c r="L2274" s="9">
        <f>(((K2274/60)/60)/24)+DATE(1970,1,1)</f>
        <v>42741.848379629635</v>
      </c>
      <c r="M2274" t="b">
        <v>0</v>
      </c>
      <c r="N2274">
        <v>8</v>
      </c>
      <c r="O2274" t="b">
        <v>0</v>
      </c>
      <c r="P2274" t="s">
        <v>8268</v>
      </c>
      <c r="Q2274">
        <f>D2274/E2274*100</f>
        <v>954.19847328244282</v>
      </c>
      <c r="R2274">
        <f>E2274/N2274</f>
        <v>32.75</v>
      </c>
      <c r="S2274" t="str">
        <f>LEFT(P2274,FIND("/",P2274)-1)</f>
        <v>film &amp; video</v>
      </c>
      <c r="T2274" t="str">
        <f>RIGHT(P2274,LEN(P2274)-FIND("/",P2274))</f>
        <v>drama</v>
      </c>
    </row>
    <row r="2275" spans="1:20" ht="44.25" x14ac:dyDescent="0.75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 s="9">
        <f>(((I2275/60)/60)/24)+DATE(1970,1,1)</f>
        <v>41917.383356481485</v>
      </c>
      <c r="K2275">
        <v>1409908322</v>
      </c>
      <c r="L2275" s="9">
        <f>(((K2275/60)/60)/24)+DATE(1970,1,1)</f>
        <v>41887.383356481485</v>
      </c>
      <c r="M2275" t="b">
        <v>0</v>
      </c>
      <c r="N2275">
        <v>6</v>
      </c>
      <c r="O2275" t="b">
        <v>0</v>
      </c>
      <c r="P2275" t="s">
        <v>8268</v>
      </c>
      <c r="Q2275">
        <f>D2275/E2275*100</f>
        <v>8960.5734767025078</v>
      </c>
      <c r="R2275">
        <f>E2275/N2275</f>
        <v>46.5</v>
      </c>
      <c r="S2275" t="str">
        <f>LEFT(P2275,FIND("/",P2275)-1)</f>
        <v>film &amp; video</v>
      </c>
      <c r="T2275" t="str">
        <f>RIGHT(P2275,LEN(P2275)-FIND("/",P2275))</f>
        <v>drama</v>
      </c>
    </row>
    <row r="2276" spans="1:20" ht="44.25" x14ac:dyDescent="0.75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 s="9">
        <f>(((I2276/60)/60)/24)+DATE(1970,1,1)</f>
        <v>42614.123865740738</v>
      </c>
      <c r="K2276">
        <v>1470106702</v>
      </c>
      <c r="L2276" s="9">
        <f>(((K2276/60)/60)/24)+DATE(1970,1,1)</f>
        <v>42584.123865740738</v>
      </c>
      <c r="M2276" t="b">
        <v>0</v>
      </c>
      <c r="N2276">
        <v>0</v>
      </c>
      <c r="O2276" t="b">
        <v>0</v>
      </c>
      <c r="P2276" t="s">
        <v>8268</v>
      </c>
      <c r="Q2276" t="e">
        <f>D2276/E2276*100</f>
        <v>#DIV/0!</v>
      </c>
      <c r="R2276" t="e">
        <f>E2276/N2276</f>
        <v>#DIV/0!</v>
      </c>
      <c r="S2276" t="str">
        <f>LEFT(P2276,FIND("/",P2276)-1)</f>
        <v>film &amp; video</v>
      </c>
      <c r="T2276" t="str">
        <f>RIGHT(P2276,LEN(P2276)-FIND("/",P2276))</f>
        <v>drama</v>
      </c>
    </row>
    <row r="2277" spans="1:20" ht="29.5" x14ac:dyDescent="0.75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 s="9">
        <f>(((I2277/60)/60)/24)+DATE(1970,1,1)</f>
        <v>41897.083368055559</v>
      </c>
      <c r="K2277">
        <v>1408154403</v>
      </c>
      <c r="L2277" s="9">
        <f>(((K2277/60)/60)/24)+DATE(1970,1,1)</f>
        <v>41867.083368055559</v>
      </c>
      <c r="M2277" t="b">
        <v>0</v>
      </c>
      <c r="N2277">
        <v>18</v>
      </c>
      <c r="O2277" t="b">
        <v>0</v>
      </c>
      <c r="P2277" t="s">
        <v>8268</v>
      </c>
      <c r="Q2277">
        <f>D2277/E2277*100</f>
        <v>381.78867996563901</v>
      </c>
      <c r="R2277">
        <f>E2277/N2277</f>
        <v>87.308333333333337</v>
      </c>
      <c r="S2277" t="str">
        <f>LEFT(P2277,FIND("/",P2277)-1)</f>
        <v>film &amp; video</v>
      </c>
      <c r="T2277" t="str">
        <f>RIGHT(P2277,LEN(P2277)-FIND("/",P2277))</f>
        <v>drama</v>
      </c>
    </row>
    <row r="2278" spans="1:20" ht="44.25" x14ac:dyDescent="0.75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 s="9">
        <f>(((I2278/60)/60)/24)+DATE(1970,1,1)</f>
        <v>42043.818622685183</v>
      </c>
      <c r="K2278">
        <v>1421696329</v>
      </c>
      <c r="L2278" s="9">
        <f>(((K2278/60)/60)/24)+DATE(1970,1,1)</f>
        <v>42023.818622685183</v>
      </c>
      <c r="M2278" t="b">
        <v>0</v>
      </c>
      <c r="N2278">
        <v>7</v>
      </c>
      <c r="O2278" t="b">
        <v>0</v>
      </c>
      <c r="P2278" t="s">
        <v>8268</v>
      </c>
      <c r="Q2278">
        <f>D2278/E2278*100</f>
        <v>171.05263157894737</v>
      </c>
      <c r="R2278">
        <f>E2278/N2278</f>
        <v>54.285714285714285</v>
      </c>
      <c r="S2278" t="str">
        <f>LEFT(P2278,FIND("/",P2278)-1)</f>
        <v>film &amp; video</v>
      </c>
      <c r="T2278" t="str">
        <f>RIGHT(P2278,LEN(P2278)-FIND("/",P2278))</f>
        <v>drama</v>
      </c>
    </row>
    <row r="2279" spans="1:20" x14ac:dyDescent="0.75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 s="9">
        <f>(((I2279/60)/60)/24)+DATE(1970,1,1)</f>
        <v>42285.874305555553</v>
      </c>
      <c r="K2279">
        <v>1441750564</v>
      </c>
      <c r="L2279" s="9">
        <f>(((K2279/60)/60)/24)+DATE(1970,1,1)</f>
        <v>42255.927824074075</v>
      </c>
      <c r="M2279" t="b">
        <v>0</v>
      </c>
      <c r="N2279">
        <v>0</v>
      </c>
      <c r="O2279" t="b">
        <v>0</v>
      </c>
      <c r="P2279" t="s">
        <v>8268</v>
      </c>
      <c r="Q2279" t="e">
        <f>D2279/E2279*100</f>
        <v>#DIV/0!</v>
      </c>
      <c r="R2279" t="e">
        <f>E2279/N2279</f>
        <v>#DIV/0!</v>
      </c>
      <c r="S2279" t="str">
        <f>LEFT(P2279,FIND("/",P2279)-1)</f>
        <v>film &amp; video</v>
      </c>
      <c r="T2279" t="str">
        <f>RIGHT(P2279,LEN(P2279)-FIND("/",P2279))</f>
        <v>drama</v>
      </c>
    </row>
    <row r="2280" spans="1:20" ht="44.25" x14ac:dyDescent="0.75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 s="9">
        <f>(((I2280/60)/60)/24)+DATE(1970,1,1)</f>
        <v>42033.847962962958</v>
      </c>
      <c r="K2280">
        <v>1417378864</v>
      </c>
      <c r="L2280" s="9">
        <f>(((K2280/60)/60)/24)+DATE(1970,1,1)</f>
        <v>41973.847962962958</v>
      </c>
      <c r="M2280" t="b">
        <v>0</v>
      </c>
      <c r="N2280">
        <v>8</v>
      </c>
      <c r="O2280" t="b">
        <v>0</v>
      </c>
      <c r="P2280" t="s">
        <v>8268</v>
      </c>
      <c r="Q2280">
        <f>D2280/E2280*100</f>
        <v>335.12064343163541</v>
      </c>
      <c r="R2280">
        <f>E2280/N2280</f>
        <v>93.25</v>
      </c>
      <c r="S2280" t="str">
        <f>LEFT(P2280,FIND("/",P2280)-1)</f>
        <v>film &amp; video</v>
      </c>
      <c r="T2280" t="str">
        <f>RIGHT(P2280,LEN(P2280)-FIND("/",P2280))</f>
        <v>drama</v>
      </c>
    </row>
    <row r="2281" spans="1:20" ht="44.25" x14ac:dyDescent="0.75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 s="9">
        <f>(((I2281/60)/60)/24)+DATE(1970,1,1)</f>
        <v>42586.583368055552</v>
      </c>
      <c r="K2281">
        <v>1467727203</v>
      </c>
      <c r="L2281" s="9">
        <f>(((K2281/60)/60)/24)+DATE(1970,1,1)</f>
        <v>42556.583368055552</v>
      </c>
      <c r="M2281" t="b">
        <v>0</v>
      </c>
      <c r="N2281">
        <v>1293</v>
      </c>
      <c r="O2281" t="b">
        <v>0</v>
      </c>
      <c r="P2281" t="s">
        <v>8268</v>
      </c>
      <c r="Q2281">
        <f>D2281/E2281*100</f>
        <v>197.15440475799298</v>
      </c>
      <c r="R2281">
        <f>E2281/N2281</f>
        <v>117.68368136117556</v>
      </c>
      <c r="S2281" t="str">
        <f>LEFT(P2281,FIND("/",P2281)-1)</f>
        <v>film &amp; video</v>
      </c>
      <c r="T2281" t="str">
        <f>RIGHT(P2281,LEN(P2281)-FIND("/",P2281))</f>
        <v>drama</v>
      </c>
    </row>
    <row r="2282" spans="1:20" ht="44.25" x14ac:dyDescent="0.75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 s="9">
        <f>(((I2282/60)/60)/24)+DATE(1970,1,1)</f>
        <v>42283.632199074069</v>
      </c>
      <c r="K2282">
        <v>1441120222</v>
      </c>
      <c r="L2282" s="9">
        <f>(((K2282/60)/60)/24)+DATE(1970,1,1)</f>
        <v>42248.632199074069</v>
      </c>
      <c r="M2282" t="b">
        <v>0</v>
      </c>
      <c r="N2282">
        <v>17</v>
      </c>
      <c r="O2282" t="b">
        <v>0</v>
      </c>
      <c r="P2282" t="s">
        <v>8268</v>
      </c>
      <c r="Q2282">
        <f>D2282/E2282*100</f>
        <v>615.38461538461547</v>
      </c>
      <c r="R2282">
        <f>E2282/N2282</f>
        <v>76.470588235294116</v>
      </c>
      <c r="S2282" t="str">
        <f>LEFT(P2282,FIND("/",P2282)-1)</f>
        <v>film &amp; video</v>
      </c>
      <c r="T2282" t="str">
        <f>RIGHT(P2282,LEN(P2282)-FIND("/",P2282))</f>
        <v>drama</v>
      </c>
    </row>
    <row r="2283" spans="1:20" ht="44.25" x14ac:dyDescent="0.75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 s="9">
        <f>(((I2283/60)/60)/24)+DATE(1970,1,1)</f>
        <v>42588.004432870366</v>
      </c>
      <c r="K2283">
        <v>1468627583</v>
      </c>
      <c r="L2283" s="9">
        <f>(((K2283/60)/60)/24)+DATE(1970,1,1)</f>
        <v>42567.004432870366</v>
      </c>
      <c r="M2283" t="b">
        <v>0</v>
      </c>
      <c r="N2283">
        <v>0</v>
      </c>
      <c r="O2283" t="b">
        <v>0</v>
      </c>
      <c r="P2283" t="s">
        <v>8268</v>
      </c>
      <c r="Q2283" t="e">
        <f>D2283/E2283*100</f>
        <v>#DIV/0!</v>
      </c>
      <c r="R2283" t="e">
        <f>E2283/N2283</f>
        <v>#DIV/0!</v>
      </c>
      <c r="S2283" t="str">
        <f>LEFT(P2283,FIND("/",P2283)-1)</f>
        <v>film &amp; video</v>
      </c>
      <c r="T2283" t="str">
        <f>RIGHT(P2283,LEN(P2283)-FIND("/",P2283))</f>
        <v>drama</v>
      </c>
    </row>
    <row r="2284" spans="1:20" ht="44.25" x14ac:dyDescent="0.75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 s="9">
        <f>(((I2284/60)/60)/24)+DATE(1970,1,1)</f>
        <v>42008.197199074071</v>
      </c>
      <c r="K2284">
        <v>1417754638</v>
      </c>
      <c r="L2284" s="9">
        <f>(((K2284/60)/60)/24)+DATE(1970,1,1)</f>
        <v>41978.197199074071</v>
      </c>
      <c r="M2284" t="b">
        <v>0</v>
      </c>
      <c r="N2284">
        <v>13</v>
      </c>
      <c r="O2284" t="b">
        <v>0</v>
      </c>
      <c r="P2284" t="s">
        <v>8268</v>
      </c>
      <c r="Q2284">
        <f>D2284/E2284*100</f>
        <v>657.27699530516429</v>
      </c>
      <c r="R2284">
        <f>E2284/N2284</f>
        <v>163.84615384615384</v>
      </c>
      <c r="S2284" t="str">
        <f>LEFT(P2284,FIND("/",P2284)-1)</f>
        <v>film &amp; video</v>
      </c>
      <c r="T2284" t="str">
        <f>RIGHT(P2284,LEN(P2284)-FIND("/",P2284))</f>
        <v>drama</v>
      </c>
    </row>
    <row r="2285" spans="1:20" ht="59" x14ac:dyDescent="0.75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 s="9">
        <f>(((I2285/60)/60)/24)+DATE(1970,1,1)</f>
        <v>41989.369988425926</v>
      </c>
      <c r="K2285">
        <v>1416127967</v>
      </c>
      <c r="L2285" s="9">
        <f>(((K2285/60)/60)/24)+DATE(1970,1,1)</f>
        <v>41959.369988425926</v>
      </c>
      <c r="M2285" t="b">
        <v>0</v>
      </c>
      <c r="N2285">
        <v>0</v>
      </c>
      <c r="O2285" t="b">
        <v>0</v>
      </c>
      <c r="P2285" t="s">
        <v>8268</v>
      </c>
      <c r="Q2285" t="e">
        <f>D2285/E2285*100</f>
        <v>#DIV/0!</v>
      </c>
      <c r="R2285" t="e">
        <f>E2285/N2285</f>
        <v>#DIV/0!</v>
      </c>
      <c r="S2285" t="str">
        <f>LEFT(P2285,FIND("/",P2285)-1)</f>
        <v>film &amp; video</v>
      </c>
      <c r="T2285" t="str">
        <f>RIGHT(P2285,LEN(P2285)-FIND("/",P2285))</f>
        <v>drama</v>
      </c>
    </row>
    <row r="2286" spans="1:20" ht="44.25" x14ac:dyDescent="0.75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 s="9">
        <f>(((I2286/60)/60)/24)+DATE(1970,1,1)</f>
        <v>42195.922858796301</v>
      </c>
      <c r="K2286">
        <v>1433974135</v>
      </c>
      <c r="L2286" s="9">
        <f>(((K2286/60)/60)/24)+DATE(1970,1,1)</f>
        <v>42165.922858796301</v>
      </c>
      <c r="M2286" t="b">
        <v>0</v>
      </c>
      <c r="N2286">
        <v>0</v>
      </c>
      <c r="O2286" t="b">
        <v>0</v>
      </c>
      <c r="P2286" t="s">
        <v>8268</v>
      </c>
      <c r="Q2286" t="e">
        <f>D2286/E2286*100</f>
        <v>#DIV/0!</v>
      </c>
      <c r="R2286" t="e">
        <f>E2286/N2286</f>
        <v>#DIV/0!</v>
      </c>
      <c r="S2286" t="str">
        <f>LEFT(P2286,FIND("/",P2286)-1)</f>
        <v>film &amp; video</v>
      </c>
      <c r="T2286" t="str">
        <f>RIGHT(P2286,LEN(P2286)-FIND("/",P2286))</f>
        <v>drama</v>
      </c>
    </row>
    <row r="2287" spans="1:20" ht="44.25" x14ac:dyDescent="0.75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 s="9">
        <f>(((I2287/60)/60)/24)+DATE(1970,1,1)</f>
        <v>42278.208333333328</v>
      </c>
      <c r="K2287">
        <v>1441157592</v>
      </c>
      <c r="L2287" s="9">
        <f>(((K2287/60)/60)/24)+DATE(1970,1,1)</f>
        <v>42249.064722222218</v>
      </c>
      <c r="M2287" t="b">
        <v>0</v>
      </c>
      <c r="N2287">
        <v>33</v>
      </c>
      <c r="O2287" t="b">
        <v>0</v>
      </c>
      <c r="P2287" t="s">
        <v>8268</v>
      </c>
      <c r="Q2287">
        <f>D2287/E2287*100</f>
        <v>396.03960396039605</v>
      </c>
      <c r="R2287">
        <f>E2287/N2287</f>
        <v>91.818181818181813</v>
      </c>
      <c r="S2287" t="str">
        <f>LEFT(P2287,FIND("/",P2287)-1)</f>
        <v>film &amp; video</v>
      </c>
      <c r="T2287" t="str">
        <f>RIGHT(P2287,LEN(P2287)-FIND("/",P2287))</f>
        <v>drama</v>
      </c>
    </row>
    <row r="2288" spans="1:20" ht="44.25" x14ac:dyDescent="0.75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 s="9">
        <f>(((I2288/60)/60)/24)+DATE(1970,1,1)</f>
        <v>42266.159918981488</v>
      </c>
      <c r="K2288">
        <v>1440042617</v>
      </c>
      <c r="L2288" s="9">
        <f>(((K2288/60)/60)/24)+DATE(1970,1,1)</f>
        <v>42236.159918981488</v>
      </c>
      <c r="M2288" t="b">
        <v>0</v>
      </c>
      <c r="N2288">
        <v>12</v>
      </c>
      <c r="O2288" t="b">
        <v>0</v>
      </c>
      <c r="P2288" t="s">
        <v>8268</v>
      </c>
      <c r="Q2288">
        <f>D2288/E2288*100</f>
        <v>224.21524663677127</v>
      </c>
      <c r="R2288">
        <f>E2288/N2288</f>
        <v>185.83333333333334</v>
      </c>
      <c r="S2288" t="str">
        <f>LEFT(P2288,FIND("/",P2288)-1)</f>
        <v>film &amp; video</v>
      </c>
      <c r="T2288" t="str">
        <f>RIGHT(P2288,LEN(P2288)-FIND("/",P2288))</f>
        <v>drama</v>
      </c>
    </row>
    <row r="2289" spans="1:20" ht="29.5" x14ac:dyDescent="0.75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 s="9">
        <f>(((I2289/60)/60)/24)+DATE(1970,1,1)</f>
        <v>42476.839351851857</v>
      </c>
      <c r="K2289">
        <v>1455656920</v>
      </c>
      <c r="L2289" s="9">
        <f>(((K2289/60)/60)/24)+DATE(1970,1,1)</f>
        <v>42416.881018518514</v>
      </c>
      <c r="M2289" t="b">
        <v>0</v>
      </c>
      <c r="N2289">
        <v>1</v>
      </c>
      <c r="O2289" t="b">
        <v>0</v>
      </c>
      <c r="P2289" t="s">
        <v>8268</v>
      </c>
      <c r="Q2289">
        <f>D2289/E2289*100</f>
        <v>630000</v>
      </c>
      <c r="R2289">
        <f>E2289/N2289</f>
        <v>1</v>
      </c>
      <c r="S2289" t="str">
        <f>LEFT(P2289,FIND("/",P2289)-1)</f>
        <v>film &amp; video</v>
      </c>
      <c r="T2289" t="str">
        <f>RIGHT(P2289,LEN(P2289)-FIND("/",P2289))</f>
        <v>drama</v>
      </c>
    </row>
    <row r="2290" spans="1:20" ht="44.25" x14ac:dyDescent="0.75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 s="9">
        <f>(((I2290/60)/60)/24)+DATE(1970,1,1)</f>
        <v>42232.587974537033</v>
      </c>
      <c r="K2290">
        <v>1437142547</v>
      </c>
      <c r="L2290" s="9">
        <f>(((K2290/60)/60)/24)+DATE(1970,1,1)</f>
        <v>42202.594293981485</v>
      </c>
      <c r="M2290" t="b">
        <v>0</v>
      </c>
      <c r="N2290">
        <v>1</v>
      </c>
      <c r="O2290" t="b">
        <v>0</v>
      </c>
      <c r="P2290" t="s">
        <v>8268</v>
      </c>
      <c r="Q2290">
        <f>D2290/E2290*100</f>
        <v>250000</v>
      </c>
      <c r="R2290">
        <f>E2290/N2290</f>
        <v>20</v>
      </c>
      <c r="S2290" t="str">
        <f>LEFT(P2290,FIND("/",P2290)-1)</f>
        <v>film &amp; video</v>
      </c>
      <c r="T2290" t="str">
        <f>RIGHT(P2290,LEN(P2290)-FIND("/",P2290))</f>
        <v>drama</v>
      </c>
    </row>
    <row r="2291" spans="1:20" ht="59" x14ac:dyDescent="0.75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 s="9">
        <f>(((I2291/60)/60)/24)+DATE(1970,1,1)</f>
        <v>42069.64061342593</v>
      </c>
      <c r="K2291">
        <v>1420471349</v>
      </c>
      <c r="L2291" s="9">
        <f>(((K2291/60)/60)/24)+DATE(1970,1,1)</f>
        <v>42009.64061342593</v>
      </c>
      <c r="M2291" t="b">
        <v>0</v>
      </c>
      <c r="N2291">
        <v>1</v>
      </c>
      <c r="O2291" t="b">
        <v>0</v>
      </c>
      <c r="P2291" t="s">
        <v>8268</v>
      </c>
      <c r="Q2291">
        <f>D2291/E2291*100</f>
        <v>1250000</v>
      </c>
      <c r="R2291">
        <f>E2291/N2291</f>
        <v>1</v>
      </c>
      <c r="S2291" t="str">
        <f>LEFT(P2291,FIND("/",P2291)-1)</f>
        <v>film &amp; video</v>
      </c>
      <c r="T2291" t="str">
        <f>RIGHT(P2291,LEN(P2291)-FIND("/",P2291))</f>
        <v>drama</v>
      </c>
    </row>
    <row r="2292" spans="1:20" ht="44.25" x14ac:dyDescent="0.75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 s="9">
        <f>(((I2292/60)/60)/24)+DATE(1970,1,1)</f>
        <v>42417.999305555553</v>
      </c>
      <c r="K2292">
        <v>1452058282</v>
      </c>
      <c r="L2292" s="9">
        <f>(((K2292/60)/60)/24)+DATE(1970,1,1)</f>
        <v>42375.230115740742</v>
      </c>
      <c r="M2292" t="b">
        <v>0</v>
      </c>
      <c r="N2292">
        <v>1</v>
      </c>
      <c r="O2292" t="b">
        <v>0</v>
      </c>
      <c r="P2292" t="s">
        <v>8268</v>
      </c>
      <c r="Q2292">
        <f>D2292/E2292*100</f>
        <v>44000</v>
      </c>
      <c r="R2292">
        <f>E2292/N2292</f>
        <v>10</v>
      </c>
      <c r="S2292" t="str">
        <f>LEFT(P2292,FIND("/",P2292)-1)</f>
        <v>film &amp; video</v>
      </c>
      <c r="T2292" t="str">
        <f>RIGHT(P2292,LEN(P2292)-FIND("/",P2292))</f>
        <v>drama</v>
      </c>
    </row>
    <row r="2293" spans="1:20" ht="44.25" x14ac:dyDescent="0.75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 s="9">
        <f>(((I2293/60)/60)/24)+DATE(1970,1,1)</f>
        <v>42116.917094907403</v>
      </c>
      <c r="K2293">
        <v>1425423637</v>
      </c>
      <c r="L2293" s="9">
        <f>(((K2293/60)/60)/24)+DATE(1970,1,1)</f>
        <v>42066.958761574075</v>
      </c>
      <c r="M2293" t="b">
        <v>0</v>
      </c>
      <c r="N2293">
        <v>84</v>
      </c>
      <c r="O2293" t="b">
        <v>0</v>
      </c>
      <c r="P2293" t="s">
        <v>8268</v>
      </c>
      <c r="Q2293">
        <f>D2293/E2293*100</f>
        <v>179.53824200462347</v>
      </c>
      <c r="R2293">
        <f>E2293/N2293</f>
        <v>331.53833333333336</v>
      </c>
      <c r="S2293" t="str">
        <f>LEFT(P2293,FIND("/",P2293)-1)</f>
        <v>film &amp; video</v>
      </c>
      <c r="T2293" t="str">
        <f>RIGHT(P2293,LEN(P2293)-FIND("/",P2293))</f>
        <v>drama</v>
      </c>
    </row>
    <row r="2294" spans="1:20" x14ac:dyDescent="0.75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 s="9">
        <f>(((I2294/60)/60)/24)+DATE(1970,1,1)</f>
        <v>42001.64061342593</v>
      </c>
      <c r="K2294">
        <v>1417101749</v>
      </c>
      <c r="L2294" s="9">
        <f>(((K2294/60)/60)/24)+DATE(1970,1,1)</f>
        <v>41970.64061342593</v>
      </c>
      <c r="M2294" t="b">
        <v>0</v>
      </c>
      <c r="N2294">
        <v>38</v>
      </c>
      <c r="O2294" t="b">
        <v>0</v>
      </c>
      <c r="P2294" t="s">
        <v>8268</v>
      </c>
      <c r="Q2294">
        <f>D2294/E2294*100</f>
        <v>837.31055848614255</v>
      </c>
      <c r="R2294">
        <f>E2294/N2294</f>
        <v>314.28947368421052</v>
      </c>
      <c r="S2294" t="str">
        <f>LEFT(P2294,FIND("/",P2294)-1)</f>
        <v>film &amp; video</v>
      </c>
      <c r="T2294" t="str">
        <f>RIGHT(P2294,LEN(P2294)-FIND("/",P2294))</f>
        <v>drama</v>
      </c>
    </row>
    <row r="2295" spans="1:20" ht="44.25" x14ac:dyDescent="0.75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 s="9">
        <f>(((I2295/60)/60)/24)+DATE(1970,1,1)</f>
        <v>42139.628344907411</v>
      </c>
      <c r="K2295">
        <v>1426518289</v>
      </c>
      <c r="L2295" s="9">
        <f>(((K2295/60)/60)/24)+DATE(1970,1,1)</f>
        <v>42079.628344907411</v>
      </c>
      <c r="M2295" t="b">
        <v>0</v>
      </c>
      <c r="N2295">
        <v>1</v>
      </c>
      <c r="O2295" t="b">
        <v>0</v>
      </c>
      <c r="P2295" t="s">
        <v>8268</v>
      </c>
      <c r="Q2295">
        <f>D2295/E2295*100</f>
        <v>5000</v>
      </c>
      <c r="R2295">
        <f>E2295/N2295</f>
        <v>100</v>
      </c>
      <c r="S2295" t="str">
        <f>LEFT(P2295,FIND("/",P2295)-1)</f>
        <v>film &amp; video</v>
      </c>
      <c r="T2295" t="str">
        <f>RIGHT(P2295,LEN(P2295)-FIND("/",P2295))</f>
        <v>drama</v>
      </c>
    </row>
    <row r="2296" spans="1:20" ht="29.5" x14ac:dyDescent="0.75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 s="9">
        <f>(((I2296/60)/60)/24)+DATE(1970,1,1)</f>
        <v>42461.290972222225</v>
      </c>
      <c r="K2296">
        <v>1456732225</v>
      </c>
      <c r="L2296" s="9">
        <f>(((K2296/60)/60)/24)+DATE(1970,1,1)</f>
        <v>42429.326678240745</v>
      </c>
      <c r="M2296" t="b">
        <v>0</v>
      </c>
      <c r="N2296">
        <v>76</v>
      </c>
      <c r="O2296" t="b">
        <v>0</v>
      </c>
      <c r="P2296" t="s">
        <v>8268</v>
      </c>
      <c r="Q2296">
        <f>D2296/E2296*100</f>
        <v>567.21497447532613</v>
      </c>
      <c r="R2296">
        <f>E2296/N2296</f>
        <v>115.98684210526316</v>
      </c>
      <c r="S2296" t="str">
        <f>LEFT(P2296,FIND("/",P2296)-1)</f>
        <v>film &amp; video</v>
      </c>
      <c r="T2296" t="str">
        <f>RIGHT(P2296,LEN(P2296)-FIND("/",P2296))</f>
        <v>drama</v>
      </c>
    </row>
    <row r="2297" spans="1:20" ht="44.25" x14ac:dyDescent="0.75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 s="9">
        <f>(((I2297/60)/60)/24)+DATE(1970,1,1)</f>
        <v>42236.837499999994</v>
      </c>
      <c r="K2297">
        <v>1436542030</v>
      </c>
      <c r="L2297" s="9">
        <f>(((K2297/60)/60)/24)+DATE(1970,1,1)</f>
        <v>42195.643865740742</v>
      </c>
      <c r="M2297" t="b">
        <v>0</v>
      </c>
      <c r="N2297">
        <v>3</v>
      </c>
      <c r="O2297" t="b">
        <v>0</v>
      </c>
      <c r="P2297" t="s">
        <v>8268</v>
      </c>
      <c r="Q2297">
        <f>D2297/E2297*100</f>
        <v>13888.888888888889</v>
      </c>
      <c r="R2297">
        <f>E2297/N2297</f>
        <v>120</v>
      </c>
      <c r="S2297" t="str">
        <f>LEFT(P2297,FIND("/",P2297)-1)</f>
        <v>film &amp; video</v>
      </c>
      <c r="T2297" t="str">
        <f>RIGHT(P2297,LEN(P2297)-FIND("/",P2297))</f>
        <v>drama</v>
      </c>
    </row>
    <row r="2298" spans="1:20" x14ac:dyDescent="0.75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 s="9">
        <f>(((I2298/60)/60)/24)+DATE(1970,1,1)</f>
        <v>42091.79587962963</v>
      </c>
      <c r="K2298">
        <v>1422389164</v>
      </c>
      <c r="L2298" s="9">
        <f>(((K2298/60)/60)/24)+DATE(1970,1,1)</f>
        <v>42031.837546296301</v>
      </c>
      <c r="M2298" t="b">
        <v>0</v>
      </c>
      <c r="N2298">
        <v>0</v>
      </c>
      <c r="O2298" t="b">
        <v>0</v>
      </c>
      <c r="P2298" t="s">
        <v>8268</v>
      </c>
      <c r="Q2298" t="e">
        <f>D2298/E2298*100</f>
        <v>#DIV/0!</v>
      </c>
      <c r="R2298" t="e">
        <f>E2298/N2298</f>
        <v>#DIV/0!</v>
      </c>
      <c r="S2298" t="str">
        <f>LEFT(P2298,FIND("/",P2298)-1)</f>
        <v>film &amp; video</v>
      </c>
      <c r="T2298" t="str">
        <f>RIGHT(P2298,LEN(P2298)-FIND("/",P2298))</f>
        <v>drama</v>
      </c>
    </row>
    <row r="2299" spans="1:20" ht="44.25" x14ac:dyDescent="0.75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 s="9">
        <f>(((I2299/60)/60)/24)+DATE(1970,1,1)</f>
        <v>42090.110416666663</v>
      </c>
      <c r="K2299">
        <v>1422383318</v>
      </c>
      <c r="L2299" s="9">
        <f>(((K2299/60)/60)/24)+DATE(1970,1,1)</f>
        <v>42031.769884259258</v>
      </c>
      <c r="M2299" t="b">
        <v>0</v>
      </c>
      <c r="N2299">
        <v>2</v>
      </c>
      <c r="O2299" t="b">
        <v>0</v>
      </c>
      <c r="P2299" t="s">
        <v>8268</v>
      </c>
      <c r="Q2299">
        <f>D2299/E2299*100</f>
        <v>769.23076923076928</v>
      </c>
      <c r="R2299">
        <f>E2299/N2299</f>
        <v>65</v>
      </c>
      <c r="S2299" t="str">
        <f>LEFT(P2299,FIND("/",P2299)-1)</f>
        <v>film &amp; video</v>
      </c>
      <c r="T2299" t="str">
        <f>RIGHT(P2299,LEN(P2299)-FIND("/",P2299))</f>
        <v>drama</v>
      </c>
    </row>
    <row r="2300" spans="1:20" ht="59" x14ac:dyDescent="0.75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 s="9">
        <f>(((I2300/60)/60)/24)+DATE(1970,1,1)</f>
        <v>42512.045138888891</v>
      </c>
      <c r="K2300">
        <v>1461287350</v>
      </c>
      <c r="L2300" s="9">
        <f>(((K2300/60)/60)/24)+DATE(1970,1,1)</f>
        <v>42482.048032407409</v>
      </c>
      <c r="M2300" t="b">
        <v>0</v>
      </c>
      <c r="N2300">
        <v>0</v>
      </c>
      <c r="O2300" t="b">
        <v>0</v>
      </c>
      <c r="P2300" t="s">
        <v>8268</v>
      </c>
      <c r="Q2300" t="e">
        <f>D2300/E2300*100</f>
        <v>#DIV/0!</v>
      </c>
      <c r="R2300" t="e">
        <f>E2300/N2300</f>
        <v>#DIV/0!</v>
      </c>
      <c r="S2300" t="str">
        <f>LEFT(P2300,FIND("/",P2300)-1)</f>
        <v>film &amp; video</v>
      </c>
      <c r="T2300" t="str">
        <f>RIGHT(P2300,LEN(P2300)-FIND("/",P2300))</f>
        <v>drama</v>
      </c>
    </row>
    <row r="2301" spans="1:20" ht="59" x14ac:dyDescent="0.75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 s="9">
        <f>(((I2301/60)/60)/24)+DATE(1970,1,1)</f>
        <v>42195.235254629632</v>
      </c>
      <c r="K2301">
        <v>1431322726</v>
      </c>
      <c r="L2301" s="9">
        <f>(((K2301/60)/60)/24)+DATE(1970,1,1)</f>
        <v>42135.235254629632</v>
      </c>
      <c r="M2301" t="b">
        <v>0</v>
      </c>
      <c r="N2301">
        <v>0</v>
      </c>
      <c r="O2301" t="b">
        <v>0</v>
      </c>
      <c r="P2301" t="s">
        <v>8268</v>
      </c>
      <c r="Q2301" t="e">
        <f>D2301/E2301*100</f>
        <v>#DIV/0!</v>
      </c>
      <c r="R2301" t="e">
        <f>E2301/N2301</f>
        <v>#DIV/0!</v>
      </c>
      <c r="S2301" t="str">
        <f>LEFT(P2301,FIND("/",P2301)-1)</f>
        <v>film &amp; video</v>
      </c>
      <c r="T2301" t="str">
        <f>RIGHT(P2301,LEN(P2301)-FIND("/",P2301))</f>
        <v>drama</v>
      </c>
    </row>
    <row r="2302" spans="1:20" ht="44.25" x14ac:dyDescent="0.75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 s="9">
        <f>(((I2302/60)/60)/24)+DATE(1970,1,1)</f>
        <v>42468.919606481482</v>
      </c>
      <c r="K2302">
        <v>1457564654</v>
      </c>
      <c r="L2302" s="9">
        <f>(((K2302/60)/60)/24)+DATE(1970,1,1)</f>
        <v>42438.961273148147</v>
      </c>
      <c r="M2302" t="b">
        <v>0</v>
      </c>
      <c r="N2302">
        <v>0</v>
      </c>
      <c r="O2302" t="b">
        <v>0</v>
      </c>
      <c r="P2302" t="s">
        <v>8268</v>
      </c>
      <c r="Q2302" t="e">
        <f>D2302/E2302*100</f>
        <v>#DIV/0!</v>
      </c>
      <c r="R2302" t="e">
        <f>E2302/N2302</f>
        <v>#DIV/0!</v>
      </c>
      <c r="S2302" t="str">
        <f>LEFT(P2302,FIND("/",P2302)-1)</f>
        <v>film &amp; video</v>
      </c>
      <c r="T2302" t="str">
        <f>RIGHT(P2302,LEN(P2302)-FIND("/",P2302))</f>
        <v>drama</v>
      </c>
    </row>
    <row r="2303" spans="1:20" ht="44.25" x14ac:dyDescent="0.75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 s="9">
        <f>(((I2303/60)/60)/24)+DATE(1970,1,1)</f>
        <v>42155.395138888889</v>
      </c>
      <c r="K2303">
        <v>1428854344</v>
      </c>
      <c r="L2303" s="9">
        <f>(((K2303/60)/60)/24)+DATE(1970,1,1)</f>
        <v>42106.666018518517</v>
      </c>
      <c r="M2303" t="b">
        <v>0</v>
      </c>
      <c r="N2303">
        <v>2</v>
      </c>
      <c r="O2303" t="b">
        <v>0</v>
      </c>
      <c r="P2303" t="s">
        <v>8268</v>
      </c>
      <c r="Q2303">
        <f>D2303/E2303*100</f>
        <v>11600</v>
      </c>
      <c r="R2303">
        <f>E2303/N2303</f>
        <v>125</v>
      </c>
      <c r="S2303" t="str">
        <f>LEFT(P2303,FIND("/",P2303)-1)</f>
        <v>film &amp; video</v>
      </c>
      <c r="T2303" t="str">
        <f>RIGHT(P2303,LEN(P2303)-FIND("/",P2303))</f>
        <v>drama</v>
      </c>
    </row>
    <row r="2304" spans="1:20" ht="44.25" x14ac:dyDescent="0.75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 s="9">
        <f>(((I2304/60)/60)/24)+DATE(1970,1,1)</f>
        <v>42194.893993055557</v>
      </c>
      <c r="K2304">
        <v>1433885241</v>
      </c>
      <c r="L2304" s="9">
        <f>(((K2304/60)/60)/24)+DATE(1970,1,1)</f>
        <v>42164.893993055557</v>
      </c>
      <c r="M2304" t="b">
        <v>0</v>
      </c>
      <c r="N2304">
        <v>0</v>
      </c>
      <c r="O2304" t="b">
        <v>0</v>
      </c>
      <c r="P2304" t="s">
        <v>8268</v>
      </c>
      <c r="Q2304" t="e">
        <f>D2304/E2304*100</f>
        <v>#DIV/0!</v>
      </c>
      <c r="R2304" t="e">
        <f>E2304/N2304</f>
        <v>#DIV/0!</v>
      </c>
      <c r="S2304" t="str">
        <f>LEFT(P2304,FIND("/",P2304)-1)</f>
        <v>film &amp; video</v>
      </c>
      <c r="T2304" t="str">
        <f>RIGHT(P2304,LEN(P2304)-FIND("/",P2304))</f>
        <v>drama</v>
      </c>
    </row>
    <row r="2305" spans="1:20" ht="29.5" x14ac:dyDescent="0.75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 s="9">
        <f>(((I2305/60)/60)/24)+DATE(1970,1,1)</f>
        <v>42156.686400462961</v>
      </c>
      <c r="K2305">
        <v>1427992105</v>
      </c>
      <c r="L2305" s="9">
        <f>(((K2305/60)/60)/24)+DATE(1970,1,1)</f>
        <v>42096.686400462961</v>
      </c>
      <c r="M2305" t="b">
        <v>0</v>
      </c>
      <c r="N2305">
        <v>0</v>
      </c>
      <c r="O2305" t="b">
        <v>0</v>
      </c>
      <c r="P2305" t="s">
        <v>8268</v>
      </c>
      <c r="Q2305" t="e">
        <f>D2305/E2305*100</f>
        <v>#DIV/0!</v>
      </c>
      <c r="R2305" t="e">
        <f>E2305/N2305</f>
        <v>#DIV/0!</v>
      </c>
      <c r="S2305" t="str">
        <f>LEFT(P2305,FIND("/",P2305)-1)</f>
        <v>film &amp; video</v>
      </c>
      <c r="T2305" t="str">
        <f>RIGHT(P2305,LEN(P2305)-FIND("/",P2305))</f>
        <v>drama</v>
      </c>
    </row>
    <row r="2306" spans="1:20" ht="44.25" x14ac:dyDescent="0.75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 s="9">
        <f>(((I2306/60)/60)/24)+DATE(1970,1,1)</f>
        <v>42413.933993055558</v>
      </c>
      <c r="K2306">
        <v>1452810297</v>
      </c>
      <c r="L2306" s="9">
        <f>(((K2306/60)/60)/24)+DATE(1970,1,1)</f>
        <v>42383.933993055558</v>
      </c>
      <c r="M2306" t="b">
        <v>0</v>
      </c>
      <c r="N2306">
        <v>0</v>
      </c>
      <c r="O2306" t="b">
        <v>0</v>
      </c>
      <c r="P2306" t="s">
        <v>8268</v>
      </c>
      <c r="Q2306" t="e">
        <f>D2306/E2306*100</f>
        <v>#DIV/0!</v>
      </c>
      <c r="R2306" t="e">
        <f>E2306/N2306</f>
        <v>#DIV/0!</v>
      </c>
      <c r="S2306" t="str">
        <f>LEFT(P2306,FIND("/",P2306)-1)</f>
        <v>film &amp; video</v>
      </c>
      <c r="T2306" t="str">
        <f>RIGHT(P2306,LEN(P2306)-FIND("/",P2306))</f>
        <v>drama</v>
      </c>
    </row>
    <row r="2307" spans="1:20" ht="44.25" x14ac:dyDescent="0.75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 s="9">
        <f>(((I2307/60)/60)/24)+DATE(1970,1,1)</f>
        <v>42159.777210648142</v>
      </c>
      <c r="K2307">
        <v>1430851151</v>
      </c>
      <c r="L2307" s="9">
        <f>(((K2307/60)/60)/24)+DATE(1970,1,1)</f>
        <v>42129.777210648142</v>
      </c>
      <c r="M2307" t="b">
        <v>0</v>
      </c>
      <c r="N2307">
        <v>2</v>
      </c>
      <c r="O2307" t="b">
        <v>0</v>
      </c>
      <c r="P2307" t="s">
        <v>8268</v>
      </c>
      <c r="Q2307">
        <f>D2307/E2307*100</f>
        <v>25000</v>
      </c>
      <c r="R2307">
        <f>E2307/N2307</f>
        <v>30</v>
      </c>
      <c r="S2307" t="str">
        <f>LEFT(P2307,FIND("/",P2307)-1)</f>
        <v>film &amp; video</v>
      </c>
      <c r="T2307" t="str">
        <f>RIGHT(P2307,LEN(P2307)-FIND("/",P2307))</f>
        <v>drama</v>
      </c>
    </row>
    <row r="2308" spans="1:20" ht="44.25" x14ac:dyDescent="0.75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 s="9">
        <f>(((I2308/60)/60)/24)+DATE(1970,1,1)</f>
        <v>42371.958923611113</v>
      </c>
      <c r="K2308">
        <v>1449183651</v>
      </c>
      <c r="L2308" s="9">
        <f>(((K2308/60)/60)/24)+DATE(1970,1,1)</f>
        <v>42341.958923611113</v>
      </c>
      <c r="M2308" t="b">
        <v>0</v>
      </c>
      <c r="N2308">
        <v>0</v>
      </c>
      <c r="O2308" t="b">
        <v>0</v>
      </c>
      <c r="P2308" t="s">
        <v>8268</v>
      </c>
      <c r="Q2308" t="e">
        <f>D2308/E2308*100</f>
        <v>#DIV/0!</v>
      </c>
      <c r="R2308" t="e">
        <f>E2308/N2308</f>
        <v>#DIV/0!</v>
      </c>
      <c r="S2308" t="str">
        <f>LEFT(P2308,FIND("/",P2308)-1)</f>
        <v>film &amp; video</v>
      </c>
      <c r="T2308" t="str">
        <f>RIGHT(P2308,LEN(P2308)-FIND("/",P2308))</f>
        <v>drama</v>
      </c>
    </row>
    <row r="2309" spans="1:20" ht="44.25" x14ac:dyDescent="0.75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 s="9">
        <f>(((I2309/60)/60)/24)+DATE(1970,1,1)</f>
        <v>42062.82576388889</v>
      </c>
      <c r="K2309">
        <v>1422474546</v>
      </c>
      <c r="L2309" s="9">
        <f>(((K2309/60)/60)/24)+DATE(1970,1,1)</f>
        <v>42032.82576388889</v>
      </c>
      <c r="M2309" t="b">
        <v>0</v>
      </c>
      <c r="N2309">
        <v>7</v>
      </c>
      <c r="O2309" t="b">
        <v>0</v>
      </c>
      <c r="P2309" t="s">
        <v>8268</v>
      </c>
      <c r="Q2309">
        <f>D2309/E2309*100</f>
        <v>3636.3636363636365</v>
      </c>
      <c r="R2309">
        <f>E2309/N2309</f>
        <v>15.714285714285714</v>
      </c>
      <c r="S2309" t="str">
        <f>LEFT(P2309,FIND("/",P2309)-1)</f>
        <v>film &amp; video</v>
      </c>
      <c r="T2309" t="str">
        <f>RIGHT(P2309,LEN(P2309)-FIND("/",P2309))</f>
        <v>drama</v>
      </c>
    </row>
    <row r="2310" spans="1:20" ht="44.25" x14ac:dyDescent="0.75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 s="9">
        <f>(((I2310/60)/60)/24)+DATE(1970,1,1)</f>
        <v>42642.911712962959</v>
      </c>
      <c r="K2310">
        <v>1472593972</v>
      </c>
      <c r="L2310" s="9">
        <f>(((K2310/60)/60)/24)+DATE(1970,1,1)</f>
        <v>42612.911712962959</v>
      </c>
      <c r="M2310" t="b">
        <v>0</v>
      </c>
      <c r="N2310">
        <v>0</v>
      </c>
      <c r="O2310" t="b">
        <v>0</v>
      </c>
      <c r="P2310" t="s">
        <v>8268</v>
      </c>
      <c r="Q2310" t="e">
        <f>D2310/E2310*100</f>
        <v>#DIV/0!</v>
      </c>
      <c r="R2310" t="e">
        <f>E2310/N2310</f>
        <v>#DIV/0!</v>
      </c>
      <c r="S2310" t="str">
        <f>LEFT(P2310,FIND("/",P2310)-1)</f>
        <v>film &amp; video</v>
      </c>
      <c r="T2310" t="str">
        <f>RIGHT(P2310,LEN(P2310)-FIND("/",P2310))</f>
        <v>drama</v>
      </c>
    </row>
    <row r="2311" spans="1:20" ht="59" x14ac:dyDescent="0.75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 s="9">
        <f>(((I2311/60)/60)/24)+DATE(1970,1,1)</f>
        <v>42176.035405092596</v>
      </c>
      <c r="K2311">
        <v>1431391859</v>
      </c>
      <c r="L2311" s="9">
        <f>(((K2311/60)/60)/24)+DATE(1970,1,1)</f>
        <v>42136.035405092596</v>
      </c>
      <c r="M2311" t="b">
        <v>0</v>
      </c>
      <c r="N2311">
        <v>5</v>
      </c>
      <c r="O2311" t="b">
        <v>0</v>
      </c>
      <c r="P2311" t="s">
        <v>8268</v>
      </c>
      <c r="Q2311">
        <f>D2311/E2311*100</f>
        <v>249.37655860349128</v>
      </c>
      <c r="R2311">
        <f>E2311/N2311</f>
        <v>80.2</v>
      </c>
      <c r="S2311" t="str">
        <f>LEFT(P2311,FIND("/",P2311)-1)</f>
        <v>film &amp; video</v>
      </c>
      <c r="T2311" t="str">
        <f>RIGHT(P2311,LEN(P2311)-FIND("/",P2311))</f>
        <v>drama</v>
      </c>
    </row>
    <row r="2312" spans="1:20" ht="44.25" x14ac:dyDescent="0.75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 s="9">
        <f>(((I2312/60)/60)/24)+DATE(1970,1,1)</f>
        <v>42194.908530092594</v>
      </c>
      <c r="K2312">
        <v>1433886497</v>
      </c>
      <c r="L2312" s="9">
        <f>(((K2312/60)/60)/24)+DATE(1970,1,1)</f>
        <v>42164.908530092594</v>
      </c>
      <c r="M2312" t="b">
        <v>0</v>
      </c>
      <c r="N2312">
        <v>0</v>
      </c>
      <c r="O2312" t="b">
        <v>0</v>
      </c>
      <c r="P2312" t="s">
        <v>8268</v>
      </c>
      <c r="Q2312" t="e">
        <f>D2312/E2312*100</f>
        <v>#DIV/0!</v>
      </c>
      <c r="R2312" t="e">
        <f>E2312/N2312</f>
        <v>#DIV/0!</v>
      </c>
      <c r="S2312" t="str">
        <f>LEFT(P2312,FIND("/",P2312)-1)</f>
        <v>film &amp; video</v>
      </c>
      <c r="T2312" t="str">
        <f>RIGHT(P2312,LEN(P2312)-FIND("/",P2312))</f>
        <v>drama</v>
      </c>
    </row>
    <row r="2313" spans="1:20" ht="44.25" x14ac:dyDescent="0.75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 s="9">
        <f>(((I2313/60)/60)/24)+DATE(1970,1,1)</f>
        <v>42374</v>
      </c>
      <c r="K2313">
        <v>1447380099</v>
      </c>
      <c r="L2313" s="9">
        <f>(((K2313/60)/60)/24)+DATE(1970,1,1)</f>
        <v>42321.08447916666</v>
      </c>
      <c r="M2313" t="b">
        <v>0</v>
      </c>
      <c r="N2313">
        <v>0</v>
      </c>
      <c r="O2313" t="b">
        <v>0</v>
      </c>
      <c r="P2313" t="s">
        <v>8268</v>
      </c>
      <c r="Q2313" t="e">
        <f>D2313/E2313*100</f>
        <v>#DIV/0!</v>
      </c>
      <c r="R2313" t="e">
        <f>E2313/N2313</f>
        <v>#DIV/0!</v>
      </c>
      <c r="S2313" t="str">
        <f>LEFT(P2313,FIND("/",P2313)-1)</f>
        <v>film &amp; video</v>
      </c>
      <c r="T2313" t="str">
        <f>RIGHT(P2313,LEN(P2313)-FIND("/",P2313))</f>
        <v>drama</v>
      </c>
    </row>
    <row r="2314" spans="1:20" ht="29.5" x14ac:dyDescent="0.75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 s="9">
        <f>(((I2314/60)/60)/24)+DATE(1970,1,1)</f>
        <v>42437.577187499999</v>
      </c>
      <c r="K2314">
        <v>1452261069</v>
      </c>
      <c r="L2314" s="9">
        <f>(((K2314/60)/60)/24)+DATE(1970,1,1)</f>
        <v>42377.577187499999</v>
      </c>
      <c r="M2314" t="b">
        <v>0</v>
      </c>
      <c r="N2314">
        <v>1</v>
      </c>
      <c r="O2314" t="b">
        <v>0</v>
      </c>
      <c r="P2314" t="s">
        <v>8268</v>
      </c>
      <c r="Q2314">
        <f>D2314/E2314*100</f>
        <v>30000</v>
      </c>
      <c r="R2314">
        <f>E2314/N2314</f>
        <v>50</v>
      </c>
      <c r="S2314" t="str">
        <f>LEFT(P2314,FIND("/",P2314)-1)</f>
        <v>film &amp; video</v>
      </c>
      <c r="T2314" t="str">
        <f>RIGHT(P2314,LEN(P2314)-FIND("/",P2314))</f>
        <v>drama</v>
      </c>
    </row>
    <row r="2315" spans="1:20" ht="44.25" x14ac:dyDescent="0.75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 s="9">
        <f>(((I2315/60)/60)/24)+DATE(1970,1,1)</f>
        <v>42734.375</v>
      </c>
      <c r="K2315">
        <v>1481324760</v>
      </c>
      <c r="L2315" s="9">
        <f>(((K2315/60)/60)/24)+DATE(1970,1,1)</f>
        <v>42713.962499999994</v>
      </c>
      <c r="M2315" t="b">
        <v>0</v>
      </c>
      <c r="N2315">
        <v>0</v>
      </c>
      <c r="O2315" t="b">
        <v>0</v>
      </c>
      <c r="P2315" t="s">
        <v>8268</v>
      </c>
      <c r="Q2315" t="e">
        <f>D2315/E2315*100</f>
        <v>#DIV/0!</v>
      </c>
      <c r="R2315" t="e">
        <f>E2315/N2315</f>
        <v>#DIV/0!</v>
      </c>
      <c r="S2315" t="str">
        <f>LEFT(P2315,FIND("/",P2315)-1)</f>
        <v>film &amp; video</v>
      </c>
      <c r="T2315" t="str">
        <f>RIGHT(P2315,LEN(P2315)-FIND("/",P2315))</f>
        <v>drama</v>
      </c>
    </row>
    <row r="2316" spans="1:20" ht="44.25" x14ac:dyDescent="0.75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 s="9">
        <f>(((I2316/60)/60)/24)+DATE(1970,1,1)</f>
        <v>42316.5</v>
      </c>
      <c r="K2316">
        <v>1445308730</v>
      </c>
      <c r="L2316" s="9">
        <f>(((K2316/60)/60)/24)+DATE(1970,1,1)</f>
        <v>42297.110300925924</v>
      </c>
      <c r="M2316" t="b">
        <v>0</v>
      </c>
      <c r="N2316">
        <v>5</v>
      </c>
      <c r="O2316" t="b">
        <v>0</v>
      </c>
      <c r="P2316" t="s">
        <v>8268</v>
      </c>
      <c r="Q2316">
        <f>D2316/E2316*100</f>
        <v>400</v>
      </c>
      <c r="R2316">
        <f>E2316/N2316</f>
        <v>50</v>
      </c>
      <c r="S2316" t="str">
        <f>LEFT(P2316,FIND("/",P2316)-1)</f>
        <v>film &amp; video</v>
      </c>
      <c r="T2316" t="str">
        <f>RIGHT(P2316,LEN(P2316)-FIND("/",P2316))</f>
        <v>drama</v>
      </c>
    </row>
    <row r="2317" spans="1:20" ht="44.25" x14ac:dyDescent="0.75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 s="9">
        <f>(((I2317/60)/60)/24)+DATE(1970,1,1)</f>
        <v>41712.194803240738</v>
      </c>
      <c r="K2317">
        <v>1392183631</v>
      </c>
      <c r="L2317" s="9">
        <f>(((K2317/60)/60)/24)+DATE(1970,1,1)</f>
        <v>41682.23646990741</v>
      </c>
      <c r="M2317" t="b">
        <v>0</v>
      </c>
      <c r="N2317">
        <v>3</v>
      </c>
      <c r="O2317" t="b">
        <v>0</v>
      </c>
      <c r="P2317" t="s">
        <v>8270</v>
      </c>
      <c r="Q2317">
        <f>D2317/E2317*100</f>
        <v>22758.62068965517</v>
      </c>
      <c r="R2317">
        <f>E2317/N2317</f>
        <v>4.833333333333333</v>
      </c>
      <c r="S2317" t="str">
        <f>LEFT(P2317,FIND("/",P2317)-1)</f>
        <v>film &amp; video</v>
      </c>
      <c r="T2317" t="str">
        <f>RIGHT(P2317,LEN(P2317)-FIND("/",P2317))</f>
        <v>animation</v>
      </c>
    </row>
    <row r="2318" spans="1:20" ht="59" x14ac:dyDescent="0.75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 s="9">
        <f>(((I2318/60)/60)/24)+DATE(1970,1,1)</f>
        <v>42237.491388888884</v>
      </c>
      <c r="K2318">
        <v>1434973656</v>
      </c>
      <c r="L2318" s="9">
        <f>(((K2318/60)/60)/24)+DATE(1970,1,1)</f>
        <v>42177.491388888884</v>
      </c>
      <c r="M2318" t="b">
        <v>0</v>
      </c>
      <c r="N2318">
        <v>6</v>
      </c>
      <c r="O2318" t="b">
        <v>0</v>
      </c>
      <c r="P2318" t="s">
        <v>8270</v>
      </c>
      <c r="Q2318">
        <f>D2318/E2318*100</f>
        <v>4983.388704318937</v>
      </c>
      <c r="R2318">
        <f>E2318/N2318</f>
        <v>50.166666666666664</v>
      </c>
      <c r="S2318" t="str">
        <f>LEFT(P2318,FIND("/",P2318)-1)</f>
        <v>film &amp; video</v>
      </c>
      <c r="T2318" t="str">
        <f>RIGHT(P2318,LEN(P2318)-FIND("/",P2318))</f>
        <v>animation</v>
      </c>
    </row>
    <row r="2319" spans="1:20" ht="44.25" x14ac:dyDescent="0.75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 s="9">
        <f>(((I2319/60)/60)/24)+DATE(1970,1,1)</f>
        <v>41893.260381944441</v>
      </c>
      <c r="K2319">
        <v>1407824097</v>
      </c>
      <c r="L2319" s="9">
        <f>(((K2319/60)/60)/24)+DATE(1970,1,1)</f>
        <v>41863.260381944441</v>
      </c>
      <c r="M2319" t="b">
        <v>0</v>
      </c>
      <c r="N2319">
        <v>12</v>
      </c>
      <c r="O2319" t="b">
        <v>0</v>
      </c>
      <c r="P2319" t="s">
        <v>8270</v>
      </c>
      <c r="Q2319">
        <f>D2319/E2319*100</f>
        <v>9302.3255813953474</v>
      </c>
      <c r="R2319">
        <f>E2319/N2319</f>
        <v>35.833333333333336</v>
      </c>
      <c r="S2319" t="str">
        <f>LEFT(P2319,FIND("/",P2319)-1)</f>
        <v>film &amp; video</v>
      </c>
      <c r="T2319" t="str">
        <f>RIGHT(P2319,LEN(P2319)-FIND("/",P2319))</f>
        <v>animation</v>
      </c>
    </row>
    <row r="2320" spans="1:20" ht="44.25" x14ac:dyDescent="0.75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 s="9">
        <f>(((I2320/60)/60)/24)+DATE(1970,1,1)</f>
        <v>41430.92627314815</v>
      </c>
      <c r="K2320">
        <v>1367878430</v>
      </c>
      <c r="L2320" s="9">
        <f>(((K2320/60)/60)/24)+DATE(1970,1,1)</f>
        <v>41400.92627314815</v>
      </c>
      <c r="M2320" t="b">
        <v>0</v>
      </c>
      <c r="N2320">
        <v>13</v>
      </c>
      <c r="O2320" t="b">
        <v>0</v>
      </c>
      <c r="P2320" t="s">
        <v>8270</v>
      </c>
      <c r="Q2320">
        <f>D2320/E2320*100</f>
        <v>13071.895424836601</v>
      </c>
      <c r="R2320">
        <f>E2320/N2320</f>
        <v>11.76923076923077</v>
      </c>
      <c r="S2320" t="str">
        <f>LEFT(P2320,FIND("/",P2320)-1)</f>
        <v>film &amp; video</v>
      </c>
      <c r="T2320" t="str">
        <f>RIGHT(P2320,LEN(P2320)-FIND("/",P2320))</f>
        <v>animation</v>
      </c>
    </row>
    <row r="2321" spans="1:20" ht="44.25" x14ac:dyDescent="0.75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 s="9">
        <f>(((I2321/60)/60)/24)+DATE(1970,1,1)</f>
        <v>40994.334479166668</v>
      </c>
      <c r="K2321">
        <v>1327568499</v>
      </c>
      <c r="L2321" s="9">
        <f>(((K2321/60)/60)/24)+DATE(1970,1,1)</f>
        <v>40934.376145833332</v>
      </c>
      <c r="M2321" t="b">
        <v>0</v>
      </c>
      <c r="N2321">
        <v>5</v>
      </c>
      <c r="O2321" t="b">
        <v>0</v>
      </c>
      <c r="P2321" t="s">
        <v>8270</v>
      </c>
      <c r="Q2321">
        <f>D2321/E2321*100</f>
        <v>1471.3094654242275</v>
      </c>
      <c r="R2321">
        <f>E2321/N2321</f>
        <v>40.78</v>
      </c>
      <c r="S2321" t="str">
        <f>LEFT(P2321,FIND("/",P2321)-1)</f>
        <v>film &amp; video</v>
      </c>
      <c r="T2321" t="str">
        <f>RIGHT(P2321,LEN(P2321)-FIND("/",P2321))</f>
        <v>animation</v>
      </c>
    </row>
    <row r="2322" spans="1:20" ht="44.25" x14ac:dyDescent="0.75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 s="9">
        <f>(((I2322/60)/60)/24)+DATE(1970,1,1)</f>
        <v>42335.902824074074</v>
      </c>
      <c r="K2322">
        <v>1443472804</v>
      </c>
      <c r="L2322" s="9">
        <f>(((K2322/60)/60)/24)+DATE(1970,1,1)</f>
        <v>42275.861157407402</v>
      </c>
      <c r="M2322" t="b">
        <v>0</v>
      </c>
      <c r="N2322">
        <v>2</v>
      </c>
      <c r="O2322" t="b">
        <v>0</v>
      </c>
      <c r="P2322" t="s">
        <v>8270</v>
      </c>
      <c r="Q2322">
        <f>D2322/E2322*100</f>
        <v>833333.33333333337</v>
      </c>
      <c r="R2322">
        <f>E2322/N2322</f>
        <v>3</v>
      </c>
      <c r="S2322" t="str">
        <f>LEFT(P2322,FIND("/",P2322)-1)</f>
        <v>film &amp; video</v>
      </c>
      <c r="T2322" t="str">
        <f>RIGHT(P2322,LEN(P2322)-FIND("/",P2322))</f>
        <v>animation</v>
      </c>
    </row>
    <row r="2323" spans="1:20" ht="44.25" x14ac:dyDescent="0.75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 s="9">
        <f>(((I2323/60)/60)/24)+DATE(1970,1,1)</f>
        <v>42430.711967592593</v>
      </c>
      <c r="K2323">
        <v>1454259914</v>
      </c>
      <c r="L2323" s="9">
        <f>(((K2323/60)/60)/24)+DATE(1970,1,1)</f>
        <v>42400.711967592593</v>
      </c>
      <c r="M2323" t="b">
        <v>0</v>
      </c>
      <c r="N2323">
        <v>8</v>
      </c>
      <c r="O2323" t="b">
        <v>0</v>
      </c>
      <c r="P2323" t="s">
        <v>8270</v>
      </c>
      <c r="Q2323">
        <f>D2323/E2323*100</f>
        <v>7518.7969924812023</v>
      </c>
      <c r="R2323">
        <f>E2323/N2323</f>
        <v>16.625</v>
      </c>
      <c r="S2323" t="str">
        <f>LEFT(P2323,FIND("/",P2323)-1)</f>
        <v>film &amp; video</v>
      </c>
      <c r="T2323" t="str">
        <f>RIGHT(P2323,LEN(P2323)-FIND("/",P2323))</f>
        <v>animation</v>
      </c>
    </row>
    <row r="2324" spans="1:20" ht="59" x14ac:dyDescent="0.75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 s="9">
        <f>(((I2324/60)/60)/24)+DATE(1970,1,1)</f>
        <v>42299.790972222225</v>
      </c>
      <c r="K2324">
        <v>1444340940</v>
      </c>
      <c r="L2324" s="9">
        <f>(((K2324/60)/60)/24)+DATE(1970,1,1)</f>
        <v>42285.909027777772</v>
      </c>
      <c r="M2324" t="b">
        <v>0</v>
      </c>
      <c r="N2324">
        <v>0</v>
      </c>
      <c r="O2324" t="b">
        <v>0</v>
      </c>
      <c r="P2324" t="s">
        <v>8270</v>
      </c>
      <c r="Q2324" t="e">
        <f>D2324/E2324*100</f>
        <v>#DIV/0!</v>
      </c>
      <c r="R2324" t="e">
        <f>E2324/N2324</f>
        <v>#DIV/0!</v>
      </c>
      <c r="S2324" t="str">
        <f>LEFT(P2324,FIND("/",P2324)-1)</f>
        <v>film &amp; video</v>
      </c>
      <c r="T2324" t="str">
        <f>RIGHT(P2324,LEN(P2324)-FIND("/",P2324))</f>
        <v>animation</v>
      </c>
    </row>
    <row r="2325" spans="1:20" ht="29.5" x14ac:dyDescent="0.75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 s="9">
        <f>(((I2325/60)/60)/24)+DATE(1970,1,1)</f>
        <v>41806.916666666664</v>
      </c>
      <c r="K2325">
        <v>1400523845</v>
      </c>
      <c r="L2325" s="9">
        <f>(((K2325/60)/60)/24)+DATE(1970,1,1)</f>
        <v>41778.766724537039</v>
      </c>
      <c r="M2325" t="b">
        <v>0</v>
      </c>
      <c r="N2325">
        <v>13</v>
      </c>
      <c r="O2325" t="b">
        <v>0</v>
      </c>
      <c r="P2325" t="s">
        <v>8270</v>
      </c>
      <c r="Q2325">
        <f>D2325/E2325*100</f>
        <v>1775.1479289940828</v>
      </c>
      <c r="R2325">
        <f>E2325/N2325</f>
        <v>52</v>
      </c>
      <c r="S2325" t="str">
        <f>LEFT(P2325,FIND("/",P2325)-1)</f>
        <v>film &amp; video</v>
      </c>
      <c r="T2325" t="str">
        <f>RIGHT(P2325,LEN(P2325)-FIND("/",P2325))</f>
        <v>animation</v>
      </c>
    </row>
    <row r="2326" spans="1:20" ht="59" x14ac:dyDescent="0.75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 s="9">
        <f>(((I2326/60)/60)/24)+DATE(1970,1,1)</f>
        <v>40144.207638888889</v>
      </c>
      <c r="K2326">
        <v>1252964282</v>
      </c>
      <c r="L2326" s="9">
        <f>(((K2326/60)/60)/24)+DATE(1970,1,1)</f>
        <v>40070.901412037041</v>
      </c>
      <c r="M2326" t="b">
        <v>0</v>
      </c>
      <c r="N2326">
        <v>0</v>
      </c>
      <c r="O2326" t="b">
        <v>0</v>
      </c>
      <c r="P2326" t="s">
        <v>8270</v>
      </c>
      <c r="Q2326" t="e">
        <f>D2326/E2326*100</f>
        <v>#DIV/0!</v>
      </c>
      <c r="R2326" t="e">
        <f>E2326/N2326</f>
        <v>#DIV/0!</v>
      </c>
      <c r="S2326" t="str">
        <f>LEFT(P2326,FIND("/",P2326)-1)</f>
        <v>film &amp; video</v>
      </c>
      <c r="T2326" t="str">
        <f>RIGHT(P2326,LEN(P2326)-FIND("/",P2326))</f>
        <v>animation</v>
      </c>
    </row>
    <row r="2327" spans="1:20" ht="44.25" x14ac:dyDescent="0.75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 s="9">
        <f>(((I2327/60)/60)/24)+DATE(1970,1,1)</f>
        <v>41528.107256944444</v>
      </c>
      <c r="K2327">
        <v>1377570867</v>
      </c>
      <c r="L2327" s="9">
        <f>(((K2327/60)/60)/24)+DATE(1970,1,1)</f>
        <v>41513.107256944444</v>
      </c>
      <c r="M2327" t="b">
        <v>0</v>
      </c>
      <c r="N2327">
        <v>5</v>
      </c>
      <c r="O2327" t="b">
        <v>0</v>
      </c>
      <c r="P2327" t="s">
        <v>8270</v>
      </c>
      <c r="Q2327">
        <f>D2327/E2327*100</f>
        <v>4166.6666666666661</v>
      </c>
      <c r="R2327">
        <f>E2327/N2327</f>
        <v>4.8</v>
      </c>
      <c r="S2327" t="str">
        <f>LEFT(P2327,FIND("/",P2327)-1)</f>
        <v>film &amp; video</v>
      </c>
      <c r="T2327" t="str">
        <f>RIGHT(P2327,LEN(P2327)-FIND("/",P2327))</f>
        <v>animation</v>
      </c>
    </row>
    <row r="2328" spans="1:20" ht="44.25" x14ac:dyDescent="0.75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 s="9">
        <f>(((I2328/60)/60)/24)+DATE(1970,1,1)</f>
        <v>42556.871331018512</v>
      </c>
      <c r="K2328">
        <v>1465160083</v>
      </c>
      <c r="L2328" s="9">
        <f>(((K2328/60)/60)/24)+DATE(1970,1,1)</f>
        <v>42526.871331018512</v>
      </c>
      <c r="M2328" t="b">
        <v>0</v>
      </c>
      <c r="N2328">
        <v>8</v>
      </c>
      <c r="O2328" t="b">
        <v>0</v>
      </c>
      <c r="P2328" t="s">
        <v>8270</v>
      </c>
      <c r="Q2328">
        <f>D2328/E2328*100</f>
        <v>722.89156626506031</v>
      </c>
      <c r="R2328">
        <f>E2328/N2328</f>
        <v>51.875</v>
      </c>
      <c r="S2328" t="str">
        <f>LEFT(P2328,FIND("/",P2328)-1)</f>
        <v>film &amp; video</v>
      </c>
      <c r="T2328" t="str">
        <f>RIGHT(P2328,LEN(P2328)-FIND("/",P2328))</f>
        <v>animation</v>
      </c>
    </row>
    <row r="2329" spans="1:20" ht="59" x14ac:dyDescent="0.75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 s="9">
        <f>(((I2329/60)/60)/24)+DATE(1970,1,1)</f>
        <v>42298.726631944446</v>
      </c>
      <c r="K2329">
        <v>1440264381</v>
      </c>
      <c r="L2329" s="9">
        <f>(((K2329/60)/60)/24)+DATE(1970,1,1)</f>
        <v>42238.726631944446</v>
      </c>
      <c r="M2329" t="b">
        <v>0</v>
      </c>
      <c r="N2329">
        <v>8</v>
      </c>
      <c r="O2329" t="b">
        <v>0</v>
      </c>
      <c r="P2329" t="s">
        <v>8270</v>
      </c>
      <c r="Q2329">
        <f>D2329/E2329*100</f>
        <v>1052.6315789473686</v>
      </c>
      <c r="R2329">
        <f>E2329/N2329</f>
        <v>71.25</v>
      </c>
      <c r="S2329" t="str">
        <f>LEFT(P2329,FIND("/",P2329)-1)</f>
        <v>film &amp; video</v>
      </c>
      <c r="T2329" t="str">
        <f>RIGHT(P2329,LEN(P2329)-FIND("/",P2329))</f>
        <v>animation</v>
      </c>
    </row>
    <row r="2330" spans="1:20" ht="59" x14ac:dyDescent="0.75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 s="9">
        <f>(((I2330/60)/60)/24)+DATE(1970,1,1)</f>
        <v>42288.629884259266</v>
      </c>
      <c r="K2330">
        <v>1439392022</v>
      </c>
      <c r="L2330" s="9">
        <f>(((K2330/60)/60)/24)+DATE(1970,1,1)</f>
        <v>42228.629884259266</v>
      </c>
      <c r="M2330" t="b">
        <v>0</v>
      </c>
      <c r="N2330">
        <v>0</v>
      </c>
      <c r="O2330" t="b">
        <v>0</v>
      </c>
      <c r="P2330" t="s">
        <v>8270</v>
      </c>
      <c r="Q2330" t="e">
        <f>D2330/E2330*100</f>
        <v>#DIV/0!</v>
      </c>
      <c r="R2330" t="e">
        <f>E2330/N2330</f>
        <v>#DIV/0!</v>
      </c>
      <c r="S2330" t="str">
        <f>LEFT(P2330,FIND("/",P2330)-1)</f>
        <v>film &amp; video</v>
      </c>
      <c r="T2330" t="str">
        <f>RIGHT(P2330,LEN(P2330)-FIND("/",P2330))</f>
        <v>animation</v>
      </c>
    </row>
    <row r="2331" spans="1:20" ht="59" x14ac:dyDescent="0.75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 s="9">
        <f>(((I2331/60)/60)/24)+DATE(1970,1,1)</f>
        <v>41609.876180555555</v>
      </c>
      <c r="K2331">
        <v>1383076902</v>
      </c>
      <c r="L2331" s="9">
        <f>(((K2331/60)/60)/24)+DATE(1970,1,1)</f>
        <v>41576.834513888891</v>
      </c>
      <c r="M2331" t="b">
        <v>0</v>
      </c>
      <c r="N2331">
        <v>2</v>
      </c>
      <c r="O2331" t="b">
        <v>0</v>
      </c>
      <c r="P2331" t="s">
        <v>8270</v>
      </c>
      <c r="Q2331">
        <f>D2331/E2331*100</f>
        <v>2000</v>
      </c>
      <c r="R2331">
        <f>E2331/N2331</f>
        <v>62.5</v>
      </c>
      <c r="S2331" t="str">
        <f>LEFT(P2331,FIND("/",P2331)-1)</f>
        <v>film &amp; video</v>
      </c>
      <c r="T2331" t="str">
        <f>RIGHT(P2331,LEN(P2331)-FIND("/",P2331))</f>
        <v>animation</v>
      </c>
    </row>
    <row r="2332" spans="1:20" ht="59" x14ac:dyDescent="0.75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 s="9">
        <f>(((I2332/60)/60)/24)+DATE(1970,1,1)</f>
        <v>41530.747453703705</v>
      </c>
      <c r="K2332">
        <v>1376502980</v>
      </c>
      <c r="L2332" s="9">
        <f>(((K2332/60)/60)/24)+DATE(1970,1,1)</f>
        <v>41500.747453703705</v>
      </c>
      <c r="M2332" t="b">
        <v>0</v>
      </c>
      <c r="N2332">
        <v>3</v>
      </c>
      <c r="O2332" t="b">
        <v>0</v>
      </c>
      <c r="P2332" t="s">
        <v>8270</v>
      </c>
      <c r="Q2332">
        <f>D2332/E2332*100</f>
        <v>3666666.6666666665</v>
      </c>
      <c r="R2332">
        <f>E2332/N2332</f>
        <v>1</v>
      </c>
      <c r="S2332" t="str">
        <f>LEFT(P2332,FIND("/",P2332)-1)</f>
        <v>film &amp; video</v>
      </c>
      <c r="T2332" t="str">
        <f>RIGHT(P2332,LEN(P2332)-FIND("/",P2332))</f>
        <v>animation</v>
      </c>
    </row>
    <row r="2333" spans="1:20" ht="44.25" x14ac:dyDescent="0.75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 s="9">
        <f>(((I2333/60)/60)/24)+DATE(1970,1,1)</f>
        <v>41486.36241898148</v>
      </c>
      <c r="K2333">
        <v>1372668113</v>
      </c>
      <c r="L2333" s="9">
        <f>(((K2333/60)/60)/24)+DATE(1970,1,1)</f>
        <v>41456.36241898148</v>
      </c>
      <c r="M2333" t="b">
        <v>0</v>
      </c>
      <c r="N2333">
        <v>0</v>
      </c>
      <c r="O2333" t="b">
        <v>0</v>
      </c>
      <c r="P2333" t="s">
        <v>8270</v>
      </c>
      <c r="Q2333" t="e">
        <f>D2333/E2333*100</f>
        <v>#DIV/0!</v>
      </c>
      <c r="R2333" t="e">
        <f>E2333/N2333</f>
        <v>#DIV/0!</v>
      </c>
      <c r="S2333" t="str">
        <f>LEFT(P2333,FIND("/",P2333)-1)</f>
        <v>film &amp; video</v>
      </c>
      <c r="T2333" t="str">
        <f>RIGHT(P2333,LEN(P2333)-FIND("/",P2333))</f>
        <v>animation</v>
      </c>
    </row>
    <row r="2334" spans="1:20" ht="44.25" x14ac:dyDescent="0.75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 s="9">
        <f>(((I2334/60)/60)/24)+DATE(1970,1,1)</f>
        <v>42651.31858796296</v>
      </c>
      <c r="K2334">
        <v>1470728326</v>
      </c>
      <c r="L2334" s="9">
        <f>(((K2334/60)/60)/24)+DATE(1970,1,1)</f>
        <v>42591.31858796296</v>
      </c>
      <c r="M2334" t="b">
        <v>0</v>
      </c>
      <c r="N2334">
        <v>0</v>
      </c>
      <c r="O2334" t="b">
        <v>0</v>
      </c>
      <c r="P2334" t="s">
        <v>8270</v>
      </c>
      <c r="Q2334" t="e">
        <f>D2334/E2334*100</f>
        <v>#DIV/0!</v>
      </c>
      <c r="R2334" t="e">
        <f>E2334/N2334</f>
        <v>#DIV/0!</v>
      </c>
      <c r="S2334" t="str">
        <f>LEFT(P2334,FIND("/",P2334)-1)</f>
        <v>film &amp; video</v>
      </c>
      <c r="T2334" t="str">
        <f>RIGHT(P2334,LEN(P2334)-FIND("/",P2334))</f>
        <v>animation</v>
      </c>
    </row>
    <row r="2335" spans="1:20" ht="44.25" x14ac:dyDescent="0.75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 s="9">
        <f>(((I2335/60)/60)/24)+DATE(1970,1,1)</f>
        <v>42326.302754629629</v>
      </c>
      <c r="K2335">
        <v>1445235358</v>
      </c>
      <c r="L2335" s="9">
        <f>(((K2335/60)/60)/24)+DATE(1970,1,1)</f>
        <v>42296.261087962965</v>
      </c>
      <c r="M2335" t="b">
        <v>0</v>
      </c>
      <c r="N2335">
        <v>11</v>
      </c>
      <c r="O2335" t="b">
        <v>0</v>
      </c>
      <c r="P2335" t="s">
        <v>8270</v>
      </c>
      <c r="Q2335">
        <f>D2335/E2335*100</f>
        <v>1066.0980810234541</v>
      </c>
      <c r="R2335">
        <f>E2335/N2335</f>
        <v>170.54545454545453</v>
      </c>
      <c r="S2335" t="str">
        <f>LEFT(P2335,FIND("/",P2335)-1)</f>
        <v>film &amp; video</v>
      </c>
      <c r="T2335" t="str">
        <f>RIGHT(P2335,LEN(P2335)-FIND("/",P2335))</f>
        <v>animation</v>
      </c>
    </row>
    <row r="2336" spans="1:20" ht="44.25" x14ac:dyDescent="0.75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 s="9">
        <f>(((I2336/60)/60)/24)+DATE(1970,1,1)</f>
        <v>41929.761782407404</v>
      </c>
      <c r="K2336">
        <v>1412705818</v>
      </c>
      <c r="L2336" s="9">
        <f>(((K2336/60)/60)/24)+DATE(1970,1,1)</f>
        <v>41919.761782407404</v>
      </c>
      <c r="M2336" t="b">
        <v>0</v>
      </c>
      <c r="N2336">
        <v>0</v>
      </c>
      <c r="O2336" t="b">
        <v>0</v>
      </c>
      <c r="P2336" t="s">
        <v>8270</v>
      </c>
      <c r="Q2336" t="e">
        <f>D2336/E2336*100</f>
        <v>#DIV/0!</v>
      </c>
      <c r="R2336" t="e">
        <f>E2336/N2336</f>
        <v>#DIV/0!</v>
      </c>
      <c r="S2336" t="str">
        <f>LEFT(P2336,FIND("/",P2336)-1)</f>
        <v>film &amp; video</v>
      </c>
      <c r="T2336" t="str">
        <f>RIGHT(P2336,LEN(P2336)-FIND("/",P2336))</f>
        <v>animation</v>
      </c>
    </row>
    <row r="2337" spans="1:20" ht="44.25" x14ac:dyDescent="0.75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 s="9">
        <f>(((I2337/60)/60)/24)+DATE(1970,1,1)</f>
        <v>42453.943900462968</v>
      </c>
      <c r="K2337">
        <v>1456270753</v>
      </c>
      <c r="L2337" s="9">
        <f>(((K2337/60)/60)/24)+DATE(1970,1,1)</f>
        <v>42423.985567129625</v>
      </c>
      <c r="M2337" t="b">
        <v>0</v>
      </c>
      <c r="N2337">
        <v>1</v>
      </c>
      <c r="O2337" t="b">
        <v>0</v>
      </c>
      <c r="P2337" t="s">
        <v>8270</v>
      </c>
      <c r="Q2337">
        <f>D2337/E2337*100</f>
        <v>100000</v>
      </c>
      <c r="R2337">
        <f>E2337/N2337</f>
        <v>5</v>
      </c>
      <c r="S2337" t="str">
        <f>LEFT(P2337,FIND("/",P2337)-1)</f>
        <v>film &amp; video</v>
      </c>
      <c r="T2337" t="str">
        <f>RIGHT(P2337,LEN(P2337)-FIND("/",P2337))</f>
        <v>animation</v>
      </c>
    </row>
    <row r="2338" spans="1:20" ht="44.25" x14ac:dyDescent="0.75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 s="9">
        <f>(((I2338/60)/60)/24)+DATE(1970,1,1)</f>
        <v>41580.793935185182</v>
      </c>
      <c r="K2338">
        <v>1380826996</v>
      </c>
      <c r="L2338" s="9">
        <f>(((K2338/60)/60)/24)+DATE(1970,1,1)</f>
        <v>41550.793935185182</v>
      </c>
      <c r="M2338" t="b">
        <v>0</v>
      </c>
      <c r="N2338">
        <v>0</v>
      </c>
      <c r="O2338" t="b">
        <v>0</v>
      </c>
      <c r="P2338" t="s">
        <v>8270</v>
      </c>
      <c r="Q2338" t="e">
        <f>D2338/E2338*100</f>
        <v>#DIV/0!</v>
      </c>
      <c r="R2338" t="e">
        <f>E2338/N2338</f>
        <v>#DIV/0!</v>
      </c>
      <c r="S2338" t="str">
        <f>LEFT(P2338,FIND("/",P2338)-1)</f>
        <v>film &amp; video</v>
      </c>
      <c r="T2338" t="str">
        <f>RIGHT(P2338,LEN(P2338)-FIND("/",P2338))</f>
        <v>animation</v>
      </c>
    </row>
    <row r="2339" spans="1:20" x14ac:dyDescent="0.75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 s="9">
        <f>(((I2339/60)/60)/24)+DATE(1970,1,1)</f>
        <v>42054.888692129629</v>
      </c>
      <c r="K2339">
        <v>1421788783</v>
      </c>
      <c r="L2339" s="9">
        <f>(((K2339/60)/60)/24)+DATE(1970,1,1)</f>
        <v>42024.888692129629</v>
      </c>
      <c r="M2339" t="b">
        <v>0</v>
      </c>
      <c r="N2339">
        <v>17</v>
      </c>
      <c r="O2339" t="b">
        <v>0</v>
      </c>
      <c r="P2339" t="s">
        <v>8270</v>
      </c>
      <c r="Q2339">
        <f>D2339/E2339*100</f>
        <v>254.07263488267824</v>
      </c>
      <c r="R2339">
        <f>E2339/N2339</f>
        <v>393.58823529411762</v>
      </c>
      <c r="S2339" t="str">
        <f>LEFT(P2339,FIND("/",P2339)-1)</f>
        <v>film &amp; video</v>
      </c>
      <c r="T2339" t="str">
        <f>RIGHT(P2339,LEN(P2339)-FIND("/",P2339))</f>
        <v>animation</v>
      </c>
    </row>
    <row r="2340" spans="1:20" ht="44.25" x14ac:dyDescent="0.75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 s="9">
        <f>(((I2340/60)/60)/24)+DATE(1970,1,1)</f>
        <v>41680.015057870369</v>
      </c>
      <c r="K2340">
        <v>1389399701</v>
      </c>
      <c r="L2340" s="9">
        <f>(((K2340/60)/60)/24)+DATE(1970,1,1)</f>
        <v>41650.015057870369</v>
      </c>
      <c r="M2340" t="b">
        <v>0</v>
      </c>
      <c r="N2340">
        <v>2</v>
      </c>
      <c r="O2340" t="b">
        <v>0</v>
      </c>
      <c r="P2340" t="s">
        <v>8270</v>
      </c>
      <c r="Q2340">
        <f>D2340/E2340*100</f>
        <v>100000</v>
      </c>
      <c r="R2340">
        <f>E2340/N2340</f>
        <v>5</v>
      </c>
      <c r="S2340" t="str">
        <f>LEFT(P2340,FIND("/",P2340)-1)</f>
        <v>film &amp; video</v>
      </c>
      <c r="T2340" t="str">
        <f>RIGHT(P2340,LEN(P2340)-FIND("/",P2340))</f>
        <v>animation</v>
      </c>
    </row>
    <row r="2341" spans="1:20" ht="44.25" x14ac:dyDescent="0.75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 s="9">
        <f>(((I2341/60)/60)/24)+DATE(1970,1,1)</f>
        <v>40954.906956018516</v>
      </c>
      <c r="K2341">
        <v>1324158361</v>
      </c>
      <c r="L2341" s="9">
        <f>(((K2341/60)/60)/24)+DATE(1970,1,1)</f>
        <v>40894.906956018516</v>
      </c>
      <c r="M2341" t="b">
        <v>0</v>
      </c>
      <c r="N2341">
        <v>1</v>
      </c>
      <c r="O2341" t="b">
        <v>0</v>
      </c>
      <c r="P2341" t="s">
        <v>8270</v>
      </c>
      <c r="Q2341">
        <f>D2341/E2341*100</f>
        <v>2000</v>
      </c>
      <c r="R2341">
        <f>E2341/N2341</f>
        <v>50</v>
      </c>
      <c r="S2341" t="str">
        <f>LEFT(P2341,FIND("/",P2341)-1)</f>
        <v>film &amp; video</v>
      </c>
      <c r="T2341" t="str">
        <f>RIGHT(P2341,LEN(P2341)-FIND("/",P2341))</f>
        <v>animation</v>
      </c>
    </row>
    <row r="2342" spans="1:20" ht="44.25" x14ac:dyDescent="0.75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 s="9">
        <f>(((I2342/60)/60)/24)+DATE(1970,1,1)</f>
        <v>42145.335358796292</v>
      </c>
      <c r="K2342">
        <v>1430899375</v>
      </c>
      <c r="L2342" s="9">
        <f>(((K2342/60)/60)/24)+DATE(1970,1,1)</f>
        <v>42130.335358796292</v>
      </c>
      <c r="M2342" t="b">
        <v>0</v>
      </c>
      <c r="N2342">
        <v>2</v>
      </c>
      <c r="O2342" t="b">
        <v>0</v>
      </c>
      <c r="P2342" t="s">
        <v>8270</v>
      </c>
      <c r="Q2342">
        <f>D2342/E2342*100</f>
        <v>3000000</v>
      </c>
      <c r="R2342">
        <f>E2342/N2342</f>
        <v>1</v>
      </c>
      <c r="S2342" t="str">
        <f>LEFT(P2342,FIND("/",P2342)-1)</f>
        <v>film &amp; video</v>
      </c>
      <c r="T2342" t="str">
        <f>RIGHT(P2342,LEN(P2342)-FIND("/",P2342))</f>
        <v>animation</v>
      </c>
    </row>
    <row r="2343" spans="1:20" ht="44.25" x14ac:dyDescent="0.75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 s="9">
        <f>(((I2343/60)/60)/24)+DATE(1970,1,1)</f>
        <v>42067.083564814813</v>
      </c>
      <c r="K2343">
        <v>1422842420</v>
      </c>
      <c r="L2343" s="9">
        <f>(((K2343/60)/60)/24)+DATE(1970,1,1)</f>
        <v>42037.083564814813</v>
      </c>
      <c r="M2343" t="b">
        <v>0</v>
      </c>
      <c r="N2343">
        <v>16</v>
      </c>
      <c r="O2343" t="b">
        <v>0</v>
      </c>
      <c r="P2343" t="s">
        <v>8270</v>
      </c>
      <c r="Q2343">
        <f>D2343/E2343*100</f>
        <v>1370.757180156658</v>
      </c>
      <c r="R2343">
        <f>E2343/N2343</f>
        <v>47.875</v>
      </c>
      <c r="S2343" t="str">
        <f>LEFT(P2343,FIND("/",P2343)-1)</f>
        <v>film &amp; video</v>
      </c>
      <c r="T2343" t="str">
        <f>RIGHT(P2343,LEN(P2343)-FIND("/",P2343))</f>
        <v>animation</v>
      </c>
    </row>
    <row r="2344" spans="1:20" ht="44.25" x14ac:dyDescent="0.75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 s="9">
        <f>(((I2344/60)/60)/24)+DATE(1970,1,1)</f>
        <v>41356.513460648144</v>
      </c>
      <c r="K2344">
        <v>1361884763</v>
      </c>
      <c r="L2344" s="9">
        <f>(((K2344/60)/60)/24)+DATE(1970,1,1)</f>
        <v>41331.555127314816</v>
      </c>
      <c r="M2344" t="b">
        <v>0</v>
      </c>
      <c r="N2344">
        <v>1</v>
      </c>
      <c r="O2344" t="b">
        <v>0</v>
      </c>
      <c r="P2344" t="s">
        <v>8270</v>
      </c>
      <c r="Q2344">
        <f>D2344/E2344*100</f>
        <v>600000</v>
      </c>
      <c r="R2344">
        <f>E2344/N2344</f>
        <v>5</v>
      </c>
      <c r="S2344" t="str">
        <f>LEFT(P2344,FIND("/",P2344)-1)</f>
        <v>film &amp; video</v>
      </c>
      <c r="T2344" t="str">
        <f>RIGHT(P2344,LEN(P2344)-FIND("/",P2344))</f>
        <v>animation</v>
      </c>
    </row>
    <row r="2345" spans="1:20" ht="44.25" x14ac:dyDescent="0.75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 s="9">
        <f>(((I2345/60)/60)/24)+DATE(1970,1,1)</f>
        <v>41773.758043981477</v>
      </c>
      <c r="K2345">
        <v>1398363095</v>
      </c>
      <c r="L2345" s="9">
        <f>(((K2345/60)/60)/24)+DATE(1970,1,1)</f>
        <v>41753.758043981477</v>
      </c>
      <c r="M2345" t="b">
        <v>0</v>
      </c>
      <c r="N2345">
        <v>4</v>
      </c>
      <c r="O2345" t="b">
        <v>0</v>
      </c>
      <c r="P2345" t="s">
        <v>8270</v>
      </c>
      <c r="Q2345">
        <f>D2345/E2345*100</f>
        <v>3048.4087306426045</v>
      </c>
      <c r="R2345">
        <f>E2345/N2345</f>
        <v>20.502500000000001</v>
      </c>
      <c r="S2345" t="str">
        <f>LEFT(P2345,FIND("/",P2345)-1)</f>
        <v>film &amp; video</v>
      </c>
      <c r="T2345" t="str">
        <f>RIGHT(P2345,LEN(P2345)-FIND("/",P2345))</f>
        <v>animation</v>
      </c>
    </row>
    <row r="2346" spans="1:20" ht="44.25" x14ac:dyDescent="0.75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 s="9">
        <f>(((I2346/60)/60)/24)+DATE(1970,1,1)</f>
        <v>41564.568113425928</v>
      </c>
      <c r="K2346">
        <v>1379425085</v>
      </c>
      <c r="L2346" s="9">
        <f>(((K2346/60)/60)/24)+DATE(1970,1,1)</f>
        <v>41534.568113425928</v>
      </c>
      <c r="M2346" t="b">
        <v>0</v>
      </c>
      <c r="N2346">
        <v>5</v>
      </c>
      <c r="O2346" t="b">
        <v>0</v>
      </c>
      <c r="P2346" t="s">
        <v>8270</v>
      </c>
      <c r="Q2346">
        <f>D2346/E2346*100</f>
        <v>4444.4444444444443</v>
      </c>
      <c r="R2346">
        <f>E2346/N2346</f>
        <v>9</v>
      </c>
      <c r="S2346" t="str">
        <f>LEFT(P2346,FIND("/",P2346)-1)</f>
        <v>film &amp; video</v>
      </c>
      <c r="T2346" t="str">
        <f>RIGHT(P2346,LEN(P2346)-FIND("/",P2346))</f>
        <v>animation</v>
      </c>
    </row>
    <row r="2347" spans="1:20" ht="44.25" x14ac:dyDescent="0.75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 s="9">
        <f>(((I2347/60)/60)/24)+DATE(1970,1,1)</f>
        <v>41684.946759259255</v>
      </c>
      <c r="K2347">
        <v>1389825800</v>
      </c>
      <c r="L2347" s="9">
        <f>(((K2347/60)/60)/24)+DATE(1970,1,1)</f>
        <v>41654.946759259255</v>
      </c>
      <c r="M2347" t="b">
        <v>0</v>
      </c>
      <c r="N2347">
        <v>7</v>
      </c>
      <c r="O2347" t="b">
        <v>0</v>
      </c>
      <c r="P2347" t="s">
        <v>8270</v>
      </c>
      <c r="Q2347">
        <f>D2347/E2347*100</f>
        <v>12626.262626262625</v>
      </c>
      <c r="R2347">
        <f>E2347/N2347</f>
        <v>56.571428571428569</v>
      </c>
      <c r="S2347" t="str">
        <f>LEFT(P2347,FIND("/",P2347)-1)</f>
        <v>film &amp; video</v>
      </c>
      <c r="T2347" t="str">
        <f>RIGHT(P2347,LEN(P2347)-FIND("/",P2347))</f>
        <v>animation</v>
      </c>
    </row>
    <row r="2348" spans="1:20" ht="44.25" x14ac:dyDescent="0.75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 s="9">
        <f>(((I2348/60)/60)/24)+DATE(1970,1,1)</f>
        <v>41664.715173611112</v>
      </c>
      <c r="K2348">
        <v>1388077791</v>
      </c>
      <c r="L2348" s="9">
        <f>(((K2348/60)/60)/24)+DATE(1970,1,1)</f>
        <v>41634.715173611112</v>
      </c>
      <c r="M2348" t="b">
        <v>0</v>
      </c>
      <c r="N2348">
        <v>0</v>
      </c>
      <c r="O2348" t="b">
        <v>0</v>
      </c>
      <c r="P2348" t="s">
        <v>8270</v>
      </c>
      <c r="Q2348" t="e">
        <f>D2348/E2348*100</f>
        <v>#DIV/0!</v>
      </c>
      <c r="R2348" t="e">
        <f>E2348/N2348</f>
        <v>#DIV/0!</v>
      </c>
      <c r="S2348" t="str">
        <f>LEFT(P2348,FIND("/",P2348)-1)</f>
        <v>film &amp; video</v>
      </c>
      <c r="T2348" t="str">
        <f>RIGHT(P2348,LEN(P2348)-FIND("/",P2348))</f>
        <v>animation</v>
      </c>
    </row>
    <row r="2349" spans="1:20" ht="29.5" x14ac:dyDescent="0.75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 s="9">
        <f>(((I2349/60)/60)/24)+DATE(1970,1,1)</f>
        <v>42137.703877314809</v>
      </c>
      <c r="K2349">
        <v>1428944015</v>
      </c>
      <c r="L2349" s="9">
        <f>(((K2349/60)/60)/24)+DATE(1970,1,1)</f>
        <v>42107.703877314809</v>
      </c>
      <c r="M2349" t="b">
        <v>0</v>
      </c>
      <c r="N2349">
        <v>12</v>
      </c>
      <c r="O2349" t="b">
        <v>0</v>
      </c>
      <c r="P2349" t="s">
        <v>8270</v>
      </c>
      <c r="Q2349">
        <f>D2349/E2349*100</f>
        <v>156.25</v>
      </c>
      <c r="R2349">
        <f>E2349/N2349</f>
        <v>40</v>
      </c>
      <c r="S2349" t="str">
        <f>LEFT(P2349,FIND("/",P2349)-1)</f>
        <v>film &amp; video</v>
      </c>
      <c r="T2349" t="str">
        <f>RIGHT(P2349,LEN(P2349)-FIND("/",P2349))</f>
        <v>animation</v>
      </c>
    </row>
    <row r="2350" spans="1:20" ht="44.25" x14ac:dyDescent="0.75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 s="9">
        <f>(((I2350/60)/60)/24)+DATE(1970,1,1)</f>
        <v>42054.824988425928</v>
      </c>
      <c r="K2350">
        <v>1422992879</v>
      </c>
      <c r="L2350" s="9">
        <f>(((K2350/60)/60)/24)+DATE(1970,1,1)</f>
        <v>42038.824988425928</v>
      </c>
      <c r="M2350" t="b">
        <v>0</v>
      </c>
      <c r="N2350">
        <v>2</v>
      </c>
      <c r="O2350" t="b">
        <v>0</v>
      </c>
      <c r="P2350" t="s">
        <v>8270</v>
      </c>
      <c r="Q2350">
        <f>D2350/E2350*100</f>
        <v>364903.84615384613</v>
      </c>
      <c r="R2350">
        <f>E2350/N2350</f>
        <v>13</v>
      </c>
      <c r="S2350" t="str">
        <f>LEFT(P2350,FIND("/",P2350)-1)</f>
        <v>film &amp; video</v>
      </c>
      <c r="T2350" t="str">
        <f>RIGHT(P2350,LEN(P2350)-FIND("/",P2350))</f>
        <v>animation</v>
      </c>
    </row>
    <row r="2351" spans="1:20" ht="44.25" x14ac:dyDescent="0.75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 s="9">
        <f>(((I2351/60)/60)/24)+DATE(1970,1,1)</f>
        <v>41969.551388888889</v>
      </c>
      <c r="K2351">
        <v>1414343571</v>
      </c>
      <c r="L2351" s="9">
        <f>(((K2351/60)/60)/24)+DATE(1970,1,1)</f>
        <v>41938.717256944445</v>
      </c>
      <c r="M2351" t="b">
        <v>0</v>
      </c>
      <c r="N2351">
        <v>5</v>
      </c>
      <c r="O2351" t="b">
        <v>0</v>
      </c>
      <c r="P2351" t="s">
        <v>8270</v>
      </c>
      <c r="Q2351">
        <f>D2351/E2351*100</f>
        <v>12195.121951219513</v>
      </c>
      <c r="R2351">
        <f>E2351/N2351</f>
        <v>16.399999999999999</v>
      </c>
      <c r="S2351" t="str">
        <f>LEFT(P2351,FIND("/",P2351)-1)</f>
        <v>film &amp; video</v>
      </c>
      <c r="T2351" t="str">
        <f>RIGHT(P2351,LEN(P2351)-FIND("/",P2351))</f>
        <v>animation</v>
      </c>
    </row>
    <row r="2352" spans="1:20" ht="44.25" x14ac:dyDescent="0.75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 s="9">
        <f>(((I2352/60)/60)/24)+DATE(1970,1,1)</f>
        <v>41016.021527777775</v>
      </c>
      <c r="K2352">
        <v>1330733022</v>
      </c>
      <c r="L2352" s="9">
        <f>(((K2352/60)/60)/24)+DATE(1970,1,1)</f>
        <v>40971.002569444441</v>
      </c>
      <c r="M2352" t="b">
        <v>0</v>
      </c>
      <c r="N2352">
        <v>2</v>
      </c>
      <c r="O2352" t="b">
        <v>0</v>
      </c>
      <c r="P2352" t="s">
        <v>8270</v>
      </c>
      <c r="Q2352">
        <f>D2352/E2352*100</f>
        <v>144444.44444444444</v>
      </c>
      <c r="R2352">
        <f>E2352/N2352</f>
        <v>22.5</v>
      </c>
      <c r="S2352" t="str">
        <f>LEFT(P2352,FIND("/",P2352)-1)</f>
        <v>film &amp; video</v>
      </c>
      <c r="T2352" t="str">
        <f>RIGHT(P2352,LEN(P2352)-FIND("/",P2352))</f>
        <v>animation</v>
      </c>
    </row>
    <row r="2353" spans="1:20" ht="59" x14ac:dyDescent="0.75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 s="9">
        <f>(((I2353/60)/60)/24)+DATE(1970,1,1)</f>
        <v>41569.165972222225</v>
      </c>
      <c r="K2353">
        <v>1380559201</v>
      </c>
      <c r="L2353" s="9">
        <f>(((K2353/60)/60)/24)+DATE(1970,1,1)</f>
        <v>41547.694456018515</v>
      </c>
      <c r="M2353" t="b">
        <v>0</v>
      </c>
      <c r="N2353">
        <v>3</v>
      </c>
      <c r="O2353" t="b">
        <v>0</v>
      </c>
      <c r="P2353" t="s">
        <v>8270</v>
      </c>
      <c r="Q2353">
        <f>D2353/E2353*100</f>
        <v>14570.491803278688</v>
      </c>
      <c r="R2353">
        <f>E2353/N2353</f>
        <v>20.333333333333332</v>
      </c>
      <c r="S2353" t="str">
        <f>LEFT(P2353,FIND("/",P2353)-1)</f>
        <v>film &amp; video</v>
      </c>
      <c r="T2353" t="str">
        <f>RIGHT(P2353,LEN(P2353)-FIND("/",P2353))</f>
        <v>animation</v>
      </c>
    </row>
    <row r="2354" spans="1:20" ht="44.25" x14ac:dyDescent="0.75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 s="9">
        <f>(((I2354/60)/60)/24)+DATE(1970,1,1)</f>
        <v>41867.767500000002</v>
      </c>
      <c r="K2354">
        <v>1405621512</v>
      </c>
      <c r="L2354" s="9">
        <f>(((K2354/60)/60)/24)+DATE(1970,1,1)</f>
        <v>41837.767500000002</v>
      </c>
      <c r="M2354" t="b">
        <v>0</v>
      </c>
      <c r="N2354">
        <v>0</v>
      </c>
      <c r="O2354" t="b">
        <v>0</v>
      </c>
      <c r="P2354" t="s">
        <v>8270</v>
      </c>
      <c r="Q2354" t="e">
        <f>D2354/E2354*100</f>
        <v>#DIV/0!</v>
      </c>
      <c r="R2354" t="e">
        <f>E2354/N2354</f>
        <v>#DIV/0!</v>
      </c>
      <c r="S2354" t="str">
        <f>LEFT(P2354,FIND("/",P2354)-1)</f>
        <v>film &amp; video</v>
      </c>
      <c r="T2354" t="str">
        <f>RIGHT(P2354,LEN(P2354)-FIND("/",P2354))</f>
        <v>animation</v>
      </c>
    </row>
    <row r="2355" spans="1:20" ht="44.25" x14ac:dyDescent="0.75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 s="9">
        <f>(((I2355/60)/60)/24)+DATE(1970,1,1)</f>
        <v>41408.69976851852</v>
      </c>
      <c r="K2355">
        <v>1365958060</v>
      </c>
      <c r="L2355" s="9">
        <f>(((K2355/60)/60)/24)+DATE(1970,1,1)</f>
        <v>41378.69976851852</v>
      </c>
      <c r="M2355" t="b">
        <v>0</v>
      </c>
      <c r="N2355">
        <v>49</v>
      </c>
      <c r="O2355" t="b">
        <v>0</v>
      </c>
      <c r="P2355" t="s">
        <v>8270</v>
      </c>
      <c r="Q2355">
        <f>D2355/E2355*100</f>
        <v>1218.0267965895248</v>
      </c>
      <c r="R2355">
        <f>E2355/N2355</f>
        <v>16.755102040816325</v>
      </c>
      <c r="S2355" t="str">
        <f>LEFT(P2355,FIND("/",P2355)-1)</f>
        <v>film &amp; video</v>
      </c>
      <c r="T2355" t="str">
        <f>RIGHT(P2355,LEN(P2355)-FIND("/",P2355))</f>
        <v>animation</v>
      </c>
    </row>
    <row r="2356" spans="1:20" ht="44.25" x14ac:dyDescent="0.75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 s="9">
        <f>(((I2356/60)/60)/24)+DATE(1970,1,1)</f>
        <v>40860.682025462964</v>
      </c>
      <c r="K2356">
        <v>1316013727</v>
      </c>
      <c r="L2356" s="9">
        <f>(((K2356/60)/60)/24)+DATE(1970,1,1)</f>
        <v>40800.6403587963</v>
      </c>
      <c r="M2356" t="b">
        <v>0</v>
      </c>
      <c r="N2356">
        <v>1</v>
      </c>
      <c r="O2356" t="b">
        <v>0</v>
      </c>
      <c r="P2356" t="s">
        <v>8270</v>
      </c>
      <c r="Q2356">
        <f>D2356/E2356*100</f>
        <v>156000</v>
      </c>
      <c r="R2356">
        <f>E2356/N2356</f>
        <v>25</v>
      </c>
      <c r="S2356" t="str">
        <f>LEFT(P2356,FIND("/",P2356)-1)</f>
        <v>film &amp; video</v>
      </c>
      <c r="T2356" t="str">
        <f>RIGHT(P2356,LEN(P2356)-FIND("/",P2356))</f>
        <v>animation</v>
      </c>
    </row>
    <row r="2357" spans="1:20" ht="29.5" x14ac:dyDescent="0.75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 s="9">
        <f>(((I2357/60)/60)/24)+DATE(1970,1,1)</f>
        <v>41791.166666666664</v>
      </c>
      <c r="K2357">
        <v>1398862875</v>
      </c>
      <c r="L2357" s="9">
        <f>(((K2357/60)/60)/24)+DATE(1970,1,1)</f>
        <v>41759.542534722219</v>
      </c>
      <c r="M2357" t="b">
        <v>0</v>
      </c>
      <c r="N2357">
        <v>2</v>
      </c>
      <c r="O2357" t="b">
        <v>0</v>
      </c>
      <c r="P2357" t="s">
        <v>8270</v>
      </c>
      <c r="Q2357">
        <f>D2357/E2357*100</f>
        <v>34000</v>
      </c>
      <c r="R2357">
        <f>E2357/N2357</f>
        <v>12.5</v>
      </c>
      <c r="S2357" t="str">
        <f>LEFT(P2357,FIND("/",P2357)-1)</f>
        <v>film &amp; video</v>
      </c>
      <c r="T2357" t="str">
        <f>RIGHT(P2357,LEN(P2357)-FIND("/",P2357))</f>
        <v>animation</v>
      </c>
    </row>
    <row r="2358" spans="1:20" ht="44.25" x14ac:dyDescent="0.75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 s="9">
        <f>(((I2358/60)/60)/24)+DATE(1970,1,1)</f>
        <v>41427.84684027778</v>
      </c>
      <c r="K2358">
        <v>1368476367</v>
      </c>
      <c r="L2358" s="9">
        <f>(((K2358/60)/60)/24)+DATE(1970,1,1)</f>
        <v>41407.84684027778</v>
      </c>
      <c r="M2358" t="b">
        <v>0</v>
      </c>
      <c r="N2358">
        <v>0</v>
      </c>
      <c r="O2358" t="b">
        <v>0</v>
      </c>
      <c r="P2358" t="s">
        <v>8270</v>
      </c>
      <c r="Q2358" t="e">
        <f>D2358/E2358*100</f>
        <v>#DIV/0!</v>
      </c>
      <c r="R2358" t="e">
        <f>E2358/N2358</f>
        <v>#DIV/0!</v>
      </c>
      <c r="S2358" t="str">
        <f>LEFT(P2358,FIND("/",P2358)-1)</f>
        <v>film &amp; video</v>
      </c>
      <c r="T2358" t="str">
        <f>RIGHT(P2358,LEN(P2358)-FIND("/",P2358))</f>
        <v>animation</v>
      </c>
    </row>
    <row r="2359" spans="1:20" ht="59" x14ac:dyDescent="0.75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 s="9">
        <f>(((I2359/60)/60)/24)+DATE(1970,1,1)</f>
        <v>40765.126631944448</v>
      </c>
      <c r="K2359">
        <v>1307761341</v>
      </c>
      <c r="L2359" s="9">
        <f>(((K2359/60)/60)/24)+DATE(1970,1,1)</f>
        <v>40705.126631944448</v>
      </c>
      <c r="M2359" t="b">
        <v>0</v>
      </c>
      <c r="N2359">
        <v>0</v>
      </c>
      <c r="O2359" t="b">
        <v>0</v>
      </c>
      <c r="P2359" t="s">
        <v>8270</v>
      </c>
      <c r="Q2359" t="e">
        <f>D2359/E2359*100</f>
        <v>#DIV/0!</v>
      </c>
      <c r="R2359" t="e">
        <f>E2359/N2359</f>
        <v>#DIV/0!</v>
      </c>
      <c r="S2359" t="str">
        <f>LEFT(P2359,FIND("/",P2359)-1)</f>
        <v>film &amp; video</v>
      </c>
      <c r="T2359" t="str">
        <f>RIGHT(P2359,LEN(P2359)-FIND("/",P2359))</f>
        <v>animation</v>
      </c>
    </row>
    <row r="2360" spans="1:20" ht="44.25" x14ac:dyDescent="0.75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 s="9">
        <f>(((I2360/60)/60)/24)+DATE(1970,1,1)</f>
        <v>40810.710104166668</v>
      </c>
      <c r="K2360">
        <v>1311699753</v>
      </c>
      <c r="L2360" s="9">
        <f>(((K2360/60)/60)/24)+DATE(1970,1,1)</f>
        <v>40750.710104166668</v>
      </c>
      <c r="M2360" t="b">
        <v>0</v>
      </c>
      <c r="N2360">
        <v>11</v>
      </c>
      <c r="O2360" t="b">
        <v>0</v>
      </c>
      <c r="P2360" t="s">
        <v>8270</v>
      </c>
      <c r="Q2360">
        <f>D2360/E2360*100</f>
        <v>4400</v>
      </c>
      <c r="R2360">
        <f>E2360/N2360</f>
        <v>113.63636363636364</v>
      </c>
      <c r="S2360" t="str">
        <f>LEFT(P2360,FIND("/",P2360)-1)</f>
        <v>film &amp; video</v>
      </c>
      <c r="T2360" t="str">
        <f>RIGHT(P2360,LEN(P2360)-FIND("/",P2360))</f>
        <v>animation</v>
      </c>
    </row>
    <row r="2361" spans="1:20" ht="29.5" x14ac:dyDescent="0.75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 s="9">
        <f>(((I2361/60)/60)/24)+DATE(1970,1,1)</f>
        <v>42508.848784722228</v>
      </c>
      <c r="K2361">
        <v>1461874935</v>
      </c>
      <c r="L2361" s="9">
        <f>(((K2361/60)/60)/24)+DATE(1970,1,1)</f>
        <v>42488.848784722228</v>
      </c>
      <c r="M2361" t="b">
        <v>0</v>
      </c>
      <c r="N2361">
        <v>1</v>
      </c>
      <c r="O2361" t="b">
        <v>0</v>
      </c>
      <c r="P2361" t="s">
        <v>8270</v>
      </c>
      <c r="Q2361">
        <f>D2361/E2361*100</f>
        <v>101000</v>
      </c>
      <c r="R2361">
        <f>E2361/N2361</f>
        <v>1</v>
      </c>
      <c r="S2361" t="str">
        <f>LEFT(P2361,FIND("/",P2361)-1)</f>
        <v>film &amp; video</v>
      </c>
      <c r="T2361" t="str">
        <f>RIGHT(P2361,LEN(P2361)-FIND("/",P2361))</f>
        <v>animation</v>
      </c>
    </row>
    <row r="2362" spans="1:20" x14ac:dyDescent="0.75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 s="9">
        <f>(((I2362/60)/60)/24)+DATE(1970,1,1)</f>
        <v>41817.120069444441</v>
      </c>
      <c r="K2362">
        <v>1402455174</v>
      </c>
      <c r="L2362" s="9">
        <f>(((K2362/60)/60)/24)+DATE(1970,1,1)</f>
        <v>41801.120069444441</v>
      </c>
      <c r="M2362" t="b">
        <v>0</v>
      </c>
      <c r="N2362">
        <v>8</v>
      </c>
      <c r="O2362" t="b">
        <v>0</v>
      </c>
      <c r="P2362" t="s">
        <v>8270</v>
      </c>
      <c r="Q2362">
        <f>D2362/E2362*100</f>
        <v>371.01449275362319</v>
      </c>
      <c r="R2362">
        <f>E2362/N2362</f>
        <v>17.25</v>
      </c>
      <c r="S2362" t="str">
        <f>LEFT(P2362,FIND("/",P2362)-1)</f>
        <v>film &amp; video</v>
      </c>
      <c r="T2362" t="str">
        <f>RIGHT(P2362,LEN(P2362)-FIND("/",P2362))</f>
        <v>animation</v>
      </c>
    </row>
    <row r="2363" spans="1:20" ht="44.25" x14ac:dyDescent="0.75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 s="9">
        <f>(((I2363/60)/60)/24)+DATE(1970,1,1)</f>
        <v>41159.942870370374</v>
      </c>
      <c r="K2363">
        <v>1344465464</v>
      </c>
      <c r="L2363" s="9">
        <f>(((K2363/60)/60)/24)+DATE(1970,1,1)</f>
        <v>41129.942870370374</v>
      </c>
      <c r="M2363" t="b">
        <v>0</v>
      </c>
      <c r="N2363">
        <v>5</v>
      </c>
      <c r="O2363" t="b">
        <v>0</v>
      </c>
      <c r="P2363" t="s">
        <v>8270</v>
      </c>
      <c r="Q2363">
        <f>D2363/E2363*100</f>
        <v>13157.894736842103</v>
      </c>
      <c r="R2363">
        <f>E2363/N2363</f>
        <v>15.2</v>
      </c>
      <c r="S2363" t="str">
        <f>LEFT(P2363,FIND("/",P2363)-1)</f>
        <v>film &amp; video</v>
      </c>
      <c r="T2363" t="str">
        <f>RIGHT(P2363,LEN(P2363)-FIND("/",P2363))</f>
        <v>animation</v>
      </c>
    </row>
    <row r="2364" spans="1:20" ht="44.25" x14ac:dyDescent="0.75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 s="9">
        <f>(((I2364/60)/60)/24)+DATE(1970,1,1)</f>
        <v>41180.679791666669</v>
      </c>
      <c r="K2364">
        <v>1344961134</v>
      </c>
      <c r="L2364" s="9">
        <f>(((K2364/60)/60)/24)+DATE(1970,1,1)</f>
        <v>41135.679791666669</v>
      </c>
      <c r="M2364" t="b">
        <v>0</v>
      </c>
      <c r="N2364">
        <v>39</v>
      </c>
      <c r="O2364" t="b">
        <v>0</v>
      </c>
      <c r="P2364" t="s">
        <v>8270</v>
      </c>
      <c r="Q2364">
        <f>D2364/E2364*100</f>
        <v>463.49942062572421</v>
      </c>
      <c r="R2364">
        <f>E2364/N2364</f>
        <v>110.64102564102564</v>
      </c>
      <c r="S2364" t="str">
        <f>LEFT(P2364,FIND("/",P2364)-1)</f>
        <v>film &amp; video</v>
      </c>
      <c r="T2364" t="str">
        <f>RIGHT(P2364,LEN(P2364)-FIND("/",P2364))</f>
        <v>animation</v>
      </c>
    </row>
    <row r="2365" spans="1:20" ht="44.25" x14ac:dyDescent="0.75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 s="9">
        <f>(((I2365/60)/60)/24)+DATE(1970,1,1)</f>
        <v>41101.160474537035</v>
      </c>
      <c r="K2365">
        <v>1336795283</v>
      </c>
      <c r="L2365" s="9">
        <f>(((K2365/60)/60)/24)+DATE(1970,1,1)</f>
        <v>41041.167627314811</v>
      </c>
      <c r="M2365" t="b">
        <v>0</v>
      </c>
      <c r="N2365">
        <v>0</v>
      </c>
      <c r="O2365" t="b">
        <v>0</v>
      </c>
      <c r="P2365" t="s">
        <v>8270</v>
      </c>
      <c r="Q2365" t="e">
        <f>D2365/E2365*100</f>
        <v>#DIV/0!</v>
      </c>
      <c r="R2365" t="e">
        <f>E2365/N2365</f>
        <v>#DIV/0!</v>
      </c>
      <c r="S2365" t="str">
        <f>LEFT(P2365,FIND("/",P2365)-1)</f>
        <v>film &amp; video</v>
      </c>
      <c r="T2365" t="str">
        <f>RIGHT(P2365,LEN(P2365)-FIND("/",P2365))</f>
        <v>animation</v>
      </c>
    </row>
    <row r="2366" spans="1:20" ht="29.5" x14ac:dyDescent="0.75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 s="9">
        <f>(((I2366/60)/60)/24)+DATE(1970,1,1)</f>
        <v>41887.989861111113</v>
      </c>
      <c r="K2366">
        <v>1404776724</v>
      </c>
      <c r="L2366" s="9">
        <f>(((K2366/60)/60)/24)+DATE(1970,1,1)</f>
        <v>41827.989861111113</v>
      </c>
      <c r="M2366" t="b">
        <v>0</v>
      </c>
      <c r="N2366">
        <v>0</v>
      </c>
      <c r="O2366" t="b">
        <v>0</v>
      </c>
      <c r="P2366" t="s">
        <v>8270</v>
      </c>
      <c r="Q2366" t="e">
        <f>D2366/E2366*100</f>
        <v>#DIV/0!</v>
      </c>
      <c r="R2366" t="e">
        <f>E2366/N2366</f>
        <v>#DIV/0!</v>
      </c>
      <c r="S2366" t="str">
        <f>LEFT(P2366,FIND("/",P2366)-1)</f>
        <v>film &amp; video</v>
      </c>
      <c r="T2366" t="str">
        <f>RIGHT(P2366,LEN(P2366)-FIND("/",P2366))</f>
        <v>animation</v>
      </c>
    </row>
    <row r="2367" spans="1:20" ht="44.25" x14ac:dyDescent="0.75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 s="9">
        <f>(((I2367/60)/60)/24)+DATE(1970,1,1)</f>
        <v>41655.166666666664</v>
      </c>
      <c r="K2367">
        <v>1385524889</v>
      </c>
      <c r="L2367" s="9">
        <f>(((K2367/60)/60)/24)+DATE(1970,1,1)</f>
        <v>41605.167696759258</v>
      </c>
      <c r="M2367" t="b">
        <v>0</v>
      </c>
      <c r="N2367">
        <v>2</v>
      </c>
      <c r="O2367" t="b">
        <v>0</v>
      </c>
      <c r="P2367" t="s">
        <v>8270</v>
      </c>
      <c r="Q2367">
        <f>D2367/E2367*100</f>
        <v>9803.9215686274511</v>
      </c>
      <c r="R2367">
        <f>E2367/N2367</f>
        <v>25.5</v>
      </c>
      <c r="S2367" t="str">
        <f>LEFT(P2367,FIND("/",P2367)-1)</f>
        <v>film &amp; video</v>
      </c>
      <c r="T2367" t="str">
        <f>RIGHT(P2367,LEN(P2367)-FIND("/",P2367))</f>
        <v>animation</v>
      </c>
    </row>
    <row r="2368" spans="1:20" ht="59" x14ac:dyDescent="0.75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 s="9">
        <f>(((I2368/60)/60)/24)+DATE(1970,1,1)</f>
        <v>41748.680312500001</v>
      </c>
      <c r="K2368">
        <v>1394039979</v>
      </c>
      <c r="L2368" s="9">
        <f>(((K2368/60)/60)/24)+DATE(1970,1,1)</f>
        <v>41703.721979166665</v>
      </c>
      <c r="M2368" t="b">
        <v>0</v>
      </c>
      <c r="N2368">
        <v>170</v>
      </c>
      <c r="O2368" t="b">
        <v>0</v>
      </c>
      <c r="P2368" t="s">
        <v>8270</v>
      </c>
      <c r="Q2368">
        <f>D2368/E2368*100</f>
        <v>840.8500229322733</v>
      </c>
      <c r="R2368">
        <f>E2368/N2368</f>
        <v>38.476470588235294</v>
      </c>
      <c r="S2368" t="str">
        <f>LEFT(P2368,FIND("/",P2368)-1)</f>
        <v>film &amp; video</v>
      </c>
      <c r="T2368" t="str">
        <f>RIGHT(P2368,LEN(P2368)-FIND("/",P2368))</f>
        <v>animation</v>
      </c>
    </row>
    <row r="2369" spans="1:20" ht="44.25" x14ac:dyDescent="0.75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 s="9">
        <f>(((I2369/60)/60)/24)+DATE(1970,1,1)</f>
        <v>41874.922662037039</v>
      </c>
      <c r="K2369">
        <v>1406239718</v>
      </c>
      <c r="L2369" s="9">
        <f>(((K2369/60)/60)/24)+DATE(1970,1,1)</f>
        <v>41844.922662037039</v>
      </c>
      <c r="M2369" t="b">
        <v>0</v>
      </c>
      <c r="N2369">
        <v>5</v>
      </c>
      <c r="O2369" t="b">
        <v>0</v>
      </c>
      <c r="P2369" t="s">
        <v>8270</v>
      </c>
      <c r="Q2369">
        <f>D2369/E2369*100</f>
        <v>567.3758865248227</v>
      </c>
      <c r="R2369">
        <f>E2369/N2369</f>
        <v>28.2</v>
      </c>
      <c r="S2369" t="str">
        <f>LEFT(P2369,FIND("/",P2369)-1)</f>
        <v>film &amp; video</v>
      </c>
      <c r="T2369" t="str">
        <f>RIGHT(P2369,LEN(P2369)-FIND("/",P2369))</f>
        <v>animation</v>
      </c>
    </row>
    <row r="2370" spans="1:20" ht="44.25" x14ac:dyDescent="0.75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 s="9">
        <f>(((I2370/60)/60)/24)+DATE(1970,1,1)</f>
        <v>41899.698136574072</v>
      </c>
      <c r="K2370">
        <v>1408380319</v>
      </c>
      <c r="L2370" s="9">
        <f>(((K2370/60)/60)/24)+DATE(1970,1,1)</f>
        <v>41869.698136574072</v>
      </c>
      <c r="M2370" t="b">
        <v>0</v>
      </c>
      <c r="N2370">
        <v>14</v>
      </c>
      <c r="O2370" t="b">
        <v>0</v>
      </c>
      <c r="P2370" t="s">
        <v>8270</v>
      </c>
      <c r="Q2370">
        <f>D2370/E2370*100</f>
        <v>3484.3205574912895</v>
      </c>
      <c r="R2370">
        <f>E2370/N2370</f>
        <v>61.5</v>
      </c>
      <c r="S2370" t="str">
        <f>LEFT(P2370,FIND("/",P2370)-1)</f>
        <v>film &amp; video</v>
      </c>
      <c r="T2370" t="str">
        <f>RIGHT(P2370,LEN(P2370)-FIND("/",P2370))</f>
        <v>animation</v>
      </c>
    </row>
    <row r="2371" spans="1:20" ht="44.25" x14ac:dyDescent="0.75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 s="9">
        <f>(((I2371/60)/60)/24)+DATE(1970,1,1)</f>
        <v>42783.329039351855</v>
      </c>
      <c r="K2371">
        <v>1484726029</v>
      </c>
      <c r="L2371" s="9">
        <f>(((K2371/60)/60)/24)+DATE(1970,1,1)</f>
        <v>42753.329039351855</v>
      </c>
      <c r="M2371" t="b">
        <v>0</v>
      </c>
      <c r="N2371">
        <v>1</v>
      </c>
      <c r="O2371" t="b">
        <v>0</v>
      </c>
      <c r="P2371" t="s">
        <v>8270</v>
      </c>
      <c r="Q2371">
        <f>D2371/E2371*100</f>
        <v>330000</v>
      </c>
      <c r="R2371">
        <f>E2371/N2371</f>
        <v>1</v>
      </c>
      <c r="S2371" t="str">
        <f>LEFT(P2371,FIND("/",P2371)-1)</f>
        <v>film &amp; video</v>
      </c>
      <c r="T2371" t="str">
        <f>RIGHT(P2371,LEN(P2371)-FIND("/",P2371))</f>
        <v>animation</v>
      </c>
    </row>
    <row r="2372" spans="1:20" ht="59" x14ac:dyDescent="0.75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 s="9">
        <f>(((I2372/60)/60)/24)+DATE(1970,1,1)</f>
        <v>42130.086145833338</v>
      </c>
      <c r="K2372">
        <v>1428285843</v>
      </c>
      <c r="L2372" s="9">
        <f>(((K2372/60)/60)/24)+DATE(1970,1,1)</f>
        <v>42100.086145833338</v>
      </c>
      <c r="M2372" t="b">
        <v>0</v>
      </c>
      <c r="N2372">
        <v>0</v>
      </c>
      <c r="O2372" t="b">
        <v>0</v>
      </c>
      <c r="P2372" t="s">
        <v>8270</v>
      </c>
      <c r="Q2372" t="e">
        <f>D2372/E2372*100</f>
        <v>#DIV/0!</v>
      </c>
      <c r="R2372" t="e">
        <f>E2372/N2372</f>
        <v>#DIV/0!</v>
      </c>
      <c r="S2372" t="str">
        <f>LEFT(P2372,FIND("/",P2372)-1)</f>
        <v>film &amp; video</v>
      </c>
      <c r="T2372" t="str">
        <f>RIGHT(P2372,LEN(P2372)-FIND("/",P2372))</f>
        <v>animation</v>
      </c>
    </row>
    <row r="2373" spans="1:20" ht="29.5" x14ac:dyDescent="0.75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 s="9">
        <f>(((I2373/60)/60)/24)+DATE(1970,1,1)</f>
        <v>41793.165972222225</v>
      </c>
      <c r="K2373">
        <v>1398727441</v>
      </c>
      <c r="L2373" s="9">
        <f>(((K2373/60)/60)/24)+DATE(1970,1,1)</f>
        <v>41757.975011574075</v>
      </c>
      <c r="M2373" t="b">
        <v>0</v>
      </c>
      <c r="N2373">
        <v>124</v>
      </c>
      <c r="O2373" t="b">
        <v>0</v>
      </c>
      <c r="P2373" t="s">
        <v>8270</v>
      </c>
      <c r="Q2373">
        <f>D2373/E2373*100</f>
        <v>4483.7657110131477</v>
      </c>
      <c r="R2373">
        <f>E2373/N2373</f>
        <v>39.569274193548388</v>
      </c>
      <c r="S2373" t="str">
        <f>LEFT(P2373,FIND("/",P2373)-1)</f>
        <v>film &amp; video</v>
      </c>
      <c r="T2373" t="str">
        <f>RIGHT(P2373,LEN(P2373)-FIND("/",P2373))</f>
        <v>animation</v>
      </c>
    </row>
    <row r="2374" spans="1:20" ht="59" x14ac:dyDescent="0.75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 s="9">
        <f>(((I2374/60)/60)/24)+DATE(1970,1,1)</f>
        <v>41047.83488425926</v>
      </c>
      <c r="K2374">
        <v>1332187334</v>
      </c>
      <c r="L2374" s="9">
        <f>(((K2374/60)/60)/24)+DATE(1970,1,1)</f>
        <v>40987.83488425926</v>
      </c>
      <c r="M2374" t="b">
        <v>0</v>
      </c>
      <c r="N2374">
        <v>0</v>
      </c>
      <c r="O2374" t="b">
        <v>0</v>
      </c>
      <c r="P2374" t="s">
        <v>8270</v>
      </c>
      <c r="Q2374" t="e">
        <f>D2374/E2374*100</f>
        <v>#DIV/0!</v>
      </c>
      <c r="R2374" t="e">
        <f>E2374/N2374</f>
        <v>#DIV/0!</v>
      </c>
      <c r="S2374" t="str">
        <f>LEFT(P2374,FIND("/",P2374)-1)</f>
        <v>film &amp; video</v>
      </c>
      <c r="T2374" t="str">
        <f>RIGHT(P2374,LEN(P2374)-FIND("/",P2374))</f>
        <v>animation</v>
      </c>
    </row>
    <row r="2375" spans="1:20" ht="44.25" x14ac:dyDescent="0.75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 s="9">
        <f>(((I2375/60)/60)/24)+DATE(1970,1,1)</f>
        <v>42095.869317129633</v>
      </c>
      <c r="K2375">
        <v>1425333109</v>
      </c>
      <c r="L2375" s="9">
        <f>(((K2375/60)/60)/24)+DATE(1970,1,1)</f>
        <v>42065.910983796297</v>
      </c>
      <c r="M2375" t="b">
        <v>0</v>
      </c>
      <c r="N2375">
        <v>0</v>
      </c>
      <c r="O2375" t="b">
        <v>0</v>
      </c>
      <c r="P2375" t="s">
        <v>8270</v>
      </c>
      <c r="Q2375" t="e">
        <f>D2375/E2375*100</f>
        <v>#DIV/0!</v>
      </c>
      <c r="R2375" t="e">
        <f>E2375/N2375</f>
        <v>#DIV/0!</v>
      </c>
      <c r="S2375" t="str">
        <f>LEFT(P2375,FIND("/",P2375)-1)</f>
        <v>film &amp; video</v>
      </c>
      <c r="T2375" t="str">
        <f>RIGHT(P2375,LEN(P2375)-FIND("/",P2375))</f>
        <v>animation</v>
      </c>
    </row>
    <row r="2376" spans="1:20" ht="44.25" x14ac:dyDescent="0.75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 s="9">
        <f>(((I2376/60)/60)/24)+DATE(1970,1,1)</f>
        <v>41964.449479166666</v>
      </c>
      <c r="K2376">
        <v>1411379235</v>
      </c>
      <c r="L2376" s="9">
        <f>(((K2376/60)/60)/24)+DATE(1970,1,1)</f>
        <v>41904.407812500001</v>
      </c>
      <c r="M2376" t="b">
        <v>0</v>
      </c>
      <c r="N2376">
        <v>55</v>
      </c>
      <c r="O2376" t="b">
        <v>0</v>
      </c>
      <c r="P2376" t="s">
        <v>8270</v>
      </c>
      <c r="Q2376">
        <f>D2376/E2376*100</f>
        <v>307.12530712530713</v>
      </c>
      <c r="R2376">
        <f>E2376/N2376</f>
        <v>88.8</v>
      </c>
      <c r="S2376" t="str">
        <f>LEFT(P2376,FIND("/",P2376)-1)</f>
        <v>film &amp; video</v>
      </c>
      <c r="T2376" t="str">
        <f>RIGHT(P2376,LEN(P2376)-FIND("/",P2376))</f>
        <v>animation</v>
      </c>
    </row>
    <row r="2377" spans="1:20" ht="44.25" x14ac:dyDescent="0.75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 s="9">
        <f>(((I2377/60)/60)/24)+DATE(1970,1,1)</f>
        <v>41495.500173611108</v>
      </c>
      <c r="K2377">
        <v>1373457615</v>
      </c>
      <c r="L2377" s="9">
        <f>(((K2377/60)/60)/24)+DATE(1970,1,1)</f>
        <v>41465.500173611108</v>
      </c>
      <c r="M2377" t="b">
        <v>0</v>
      </c>
      <c r="N2377">
        <v>140</v>
      </c>
      <c r="O2377" t="b">
        <v>0</v>
      </c>
      <c r="P2377" t="s">
        <v>8270</v>
      </c>
      <c r="Q2377">
        <f>D2377/E2377*100</f>
        <v>515.19835136527558</v>
      </c>
      <c r="R2377">
        <f>E2377/N2377</f>
        <v>55.457142857142856</v>
      </c>
      <c r="S2377" t="str">
        <f>LEFT(P2377,FIND("/",P2377)-1)</f>
        <v>film &amp; video</v>
      </c>
      <c r="T2377" t="str">
        <f>RIGHT(P2377,LEN(P2377)-FIND("/",P2377))</f>
        <v>animation</v>
      </c>
    </row>
    <row r="2378" spans="1:20" ht="44.25" x14ac:dyDescent="0.75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 s="9">
        <f>(((I2378/60)/60)/24)+DATE(1970,1,1)</f>
        <v>41192.672326388885</v>
      </c>
      <c r="K2378">
        <v>1347293289</v>
      </c>
      <c r="L2378" s="9">
        <f>(((K2378/60)/60)/24)+DATE(1970,1,1)</f>
        <v>41162.672326388885</v>
      </c>
      <c r="M2378" t="b">
        <v>0</v>
      </c>
      <c r="N2378">
        <v>21</v>
      </c>
      <c r="O2378" t="b">
        <v>0</v>
      </c>
      <c r="P2378" t="s">
        <v>8270</v>
      </c>
      <c r="Q2378">
        <f>D2378/E2378*100</f>
        <v>1639.3442622950818</v>
      </c>
      <c r="R2378">
        <f>E2378/N2378</f>
        <v>87.142857142857139</v>
      </c>
      <c r="S2378" t="str">
        <f>LEFT(P2378,FIND("/",P2378)-1)</f>
        <v>film &amp; video</v>
      </c>
      <c r="T2378" t="str">
        <f>RIGHT(P2378,LEN(P2378)-FIND("/",P2378))</f>
        <v>animation</v>
      </c>
    </row>
    <row r="2379" spans="1:20" ht="44.25" x14ac:dyDescent="0.75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 s="9">
        <f>(((I2379/60)/60)/24)+DATE(1970,1,1)</f>
        <v>42474.606944444444</v>
      </c>
      <c r="K2379">
        <v>1458336690</v>
      </c>
      <c r="L2379" s="9">
        <f>(((K2379/60)/60)/24)+DATE(1970,1,1)</f>
        <v>42447.896875000006</v>
      </c>
      <c r="M2379" t="b">
        <v>0</v>
      </c>
      <c r="N2379">
        <v>1</v>
      </c>
      <c r="O2379" t="b">
        <v>0</v>
      </c>
      <c r="P2379" t="s">
        <v>8270</v>
      </c>
      <c r="Q2379">
        <f>D2379/E2379*100</f>
        <v>100000</v>
      </c>
      <c r="R2379">
        <f>E2379/N2379</f>
        <v>10</v>
      </c>
      <c r="S2379" t="str">
        <f>LEFT(P2379,FIND("/",P2379)-1)</f>
        <v>film &amp; video</v>
      </c>
      <c r="T2379" t="str">
        <f>RIGHT(P2379,LEN(P2379)-FIND("/",P2379))</f>
        <v>animation</v>
      </c>
    </row>
    <row r="2380" spans="1:20" ht="59" x14ac:dyDescent="0.75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 s="9">
        <f>(((I2380/60)/60)/24)+DATE(1970,1,1)</f>
        <v>41303.197592592594</v>
      </c>
      <c r="K2380">
        <v>1354250672</v>
      </c>
      <c r="L2380" s="9">
        <f>(((K2380/60)/60)/24)+DATE(1970,1,1)</f>
        <v>41243.197592592594</v>
      </c>
      <c r="M2380" t="b">
        <v>0</v>
      </c>
      <c r="N2380">
        <v>147</v>
      </c>
      <c r="O2380" t="b">
        <v>0</v>
      </c>
      <c r="P2380" t="s">
        <v>8270</v>
      </c>
      <c r="Q2380">
        <f>D2380/E2380*100</f>
        <v>199.20318725099602</v>
      </c>
      <c r="R2380">
        <f>E2380/N2380</f>
        <v>51.224489795918366</v>
      </c>
      <c r="S2380" t="str">
        <f>LEFT(P2380,FIND("/",P2380)-1)</f>
        <v>film &amp; video</v>
      </c>
      <c r="T2380" t="str">
        <f>RIGHT(P2380,LEN(P2380)-FIND("/",P2380))</f>
        <v>animation</v>
      </c>
    </row>
    <row r="2381" spans="1:20" ht="59" x14ac:dyDescent="0.75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 s="9">
        <f>(((I2381/60)/60)/24)+DATE(1970,1,1)</f>
        <v>42313.981157407412</v>
      </c>
      <c r="K2381">
        <v>1443220372</v>
      </c>
      <c r="L2381" s="9">
        <f>(((K2381/60)/60)/24)+DATE(1970,1,1)</f>
        <v>42272.93949074074</v>
      </c>
      <c r="M2381" t="b">
        <v>0</v>
      </c>
      <c r="N2381">
        <v>11</v>
      </c>
      <c r="O2381" t="b">
        <v>0</v>
      </c>
      <c r="P2381" t="s">
        <v>8270</v>
      </c>
      <c r="Q2381">
        <f>D2381/E2381*100</f>
        <v>53691.275167785236</v>
      </c>
      <c r="R2381">
        <f>E2381/N2381</f>
        <v>13.545454545454545</v>
      </c>
      <c r="S2381" t="str">
        <f>LEFT(P2381,FIND("/",P2381)-1)</f>
        <v>film &amp; video</v>
      </c>
      <c r="T2381" t="str">
        <f>RIGHT(P2381,LEN(P2381)-FIND("/",P2381))</f>
        <v>animation</v>
      </c>
    </row>
    <row r="2382" spans="1:20" ht="44.25" x14ac:dyDescent="0.75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 s="9">
        <f>(((I2382/60)/60)/24)+DATE(1970,1,1)</f>
        <v>41411.50577546296</v>
      </c>
      <c r="K2382">
        <v>1366200499</v>
      </c>
      <c r="L2382" s="9">
        <f>(((K2382/60)/60)/24)+DATE(1970,1,1)</f>
        <v>41381.50577546296</v>
      </c>
      <c r="M2382" t="b">
        <v>0</v>
      </c>
      <c r="N2382">
        <v>125</v>
      </c>
      <c r="O2382" t="b">
        <v>0</v>
      </c>
      <c r="P2382" t="s">
        <v>8270</v>
      </c>
      <c r="Q2382">
        <f>D2382/E2382*100</f>
        <v>456.47569876644764</v>
      </c>
      <c r="R2382">
        <f>E2382/N2382</f>
        <v>66.520080000000007</v>
      </c>
      <c r="S2382" t="str">
        <f>LEFT(P2382,FIND("/",P2382)-1)</f>
        <v>film &amp; video</v>
      </c>
      <c r="T2382" t="str">
        <f>RIGHT(P2382,LEN(P2382)-FIND("/",P2382))</f>
        <v>animation</v>
      </c>
    </row>
    <row r="2383" spans="1:20" ht="44.25" x14ac:dyDescent="0.75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 s="9">
        <f>(((I2383/60)/60)/24)+DATE(1970,1,1)</f>
        <v>41791.94258101852</v>
      </c>
      <c r="K2383">
        <v>1399070239</v>
      </c>
      <c r="L2383" s="9">
        <f>(((K2383/60)/60)/24)+DATE(1970,1,1)</f>
        <v>41761.94258101852</v>
      </c>
      <c r="M2383" t="b">
        <v>0</v>
      </c>
      <c r="N2383">
        <v>1</v>
      </c>
      <c r="O2383" t="b">
        <v>0</v>
      </c>
      <c r="P2383" t="s">
        <v>8270</v>
      </c>
      <c r="Q2383">
        <f>D2383/E2383*100</f>
        <v>1100000</v>
      </c>
      <c r="R2383">
        <f>E2383/N2383</f>
        <v>50</v>
      </c>
      <c r="S2383" t="str">
        <f>LEFT(P2383,FIND("/",P2383)-1)</f>
        <v>film &amp; video</v>
      </c>
      <c r="T2383" t="str">
        <f>RIGHT(P2383,LEN(P2383)-FIND("/",P2383))</f>
        <v>animation</v>
      </c>
    </row>
    <row r="2384" spans="1:20" ht="44.25" x14ac:dyDescent="0.75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 s="9">
        <f>(((I2384/60)/60)/24)+DATE(1970,1,1)</f>
        <v>42729.636504629627</v>
      </c>
      <c r="K2384">
        <v>1477491394</v>
      </c>
      <c r="L2384" s="9">
        <f>(((K2384/60)/60)/24)+DATE(1970,1,1)</f>
        <v>42669.594837962963</v>
      </c>
      <c r="M2384" t="b">
        <v>0</v>
      </c>
      <c r="N2384">
        <v>0</v>
      </c>
      <c r="O2384" t="b">
        <v>0</v>
      </c>
      <c r="P2384" t="s">
        <v>8270</v>
      </c>
      <c r="Q2384" t="e">
        <f>D2384/E2384*100</f>
        <v>#DIV/0!</v>
      </c>
      <c r="R2384" t="e">
        <f>E2384/N2384</f>
        <v>#DIV/0!</v>
      </c>
      <c r="S2384" t="str">
        <f>LEFT(P2384,FIND("/",P2384)-1)</f>
        <v>film &amp; video</v>
      </c>
      <c r="T2384" t="str">
        <f>RIGHT(P2384,LEN(P2384)-FIND("/",P2384))</f>
        <v>animation</v>
      </c>
    </row>
    <row r="2385" spans="1:20" ht="44.25" x14ac:dyDescent="0.75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 s="9">
        <f>(((I2385/60)/60)/24)+DATE(1970,1,1)</f>
        <v>42744.054398148146</v>
      </c>
      <c r="K2385">
        <v>1481332700</v>
      </c>
      <c r="L2385" s="9">
        <f>(((K2385/60)/60)/24)+DATE(1970,1,1)</f>
        <v>42714.054398148146</v>
      </c>
      <c r="M2385" t="b">
        <v>0</v>
      </c>
      <c r="N2385">
        <v>0</v>
      </c>
      <c r="O2385" t="b">
        <v>0</v>
      </c>
      <c r="P2385" t="s">
        <v>8270</v>
      </c>
      <c r="Q2385" t="e">
        <f>D2385/E2385*100</f>
        <v>#DIV/0!</v>
      </c>
      <c r="R2385" t="e">
        <f>E2385/N2385</f>
        <v>#DIV/0!</v>
      </c>
      <c r="S2385" t="str">
        <f>LEFT(P2385,FIND("/",P2385)-1)</f>
        <v>film &amp; video</v>
      </c>
      <c r="T2385" t="str">
        <f>RIGHT(P2385,LEN(P2385)-FIND("/",P2385))</f>
        <v>animation</v>
      </c>
    </row>
    <row r="2386" spans="1:20" ht="44.25" x14ac:dyDescent="0.75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 s="9">
        <f>(((I2386/60)/60)/24)+DATE(1970,1,1)</f>
        <v>40913.481249999997</v>
      </c>
      <c r="K2386">
        <v>1323084816</v>
      </c>
      <c r="L2386" s="9">
        <f>(((K2386/60)/60)/24)+DATE(1970,1,1)</f>
        <v>40882.481666666667</v>
      </c>
      <c r="M2386" t="b">
        <v>0</v>
      </c>
      <c r="N2386">
        <v>3</v>
      </c>
      <c r="O2386" t="b">
        <v>0</v>
      </c>
      <c r="P2386" t="s">
        <v>8270</v>
      </c>
      <c r="Q2386">
        <f>D2386/E2386*100</f>
        <v>34882.325581395351</v>
      </c>
      <c r="R2386">
        <f>E2386/N2386</f>
        <v>71.666666666666671</v>
      </c>
      <c r="S2386" t="str">
        <f>LEFT(P2386,FIND("/",P2386)-1)</f>
        <v>film &amp; video</v>
      </c>
      <c r="T2386" t="str">
        <f>RIGHT(P2386,LEN(P2386)-FIND("/",P2386))</f>
        <v>animation</v>
      </c>
    </row>
    <row r="2387" spans="1:20" x14ac:dyDescent="0.75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 s="9">
        <f>(((I2387/60)/60)/24)+DATE(1970,1,1)</f>
        <v>41143.968576388892</v>
      </c>
      <c r="K2387">
        <v>1343085285</v>
      </c>
      <c r="L2387" s="9">
        <f>(((K2387/60)/60)/24)+DATE(1970,1,1)</f>
        <v>41113.968576388892</v>
      </c>
      <c r="M2387" t="b">
        <v>0</v>
      </c>
      <c r="N2387">
        <v>0</v>
      </c>
      <c r="O2387" t="b">
        <v>0</v>
      </c>
      <c r="P2387" t="s">
        <v>8270</v>
      </c>
      <c r="Q2387" t="e">
        <f>D2387/E2387*100</f>
        <v>#DIV/0!</v>
      </c>
      <c r="R2387" t="e">
        <f>E2387/N2387</f>
        <v>#DIV/0!</v>
      </c>
      <c r="S2387" t="str">
        <f>LEFT(P2387,FIND("/",P2387)-1)</f>
        <v>film &amp; video</v>
      </c>
      <c r="T2387" t="str">
        <f>RIGHT(P2387,LEN(P2387)-FIND("/",P2387))</f>
        <v>animation</v>
      </c>
    </row>
    <row r="2388" spans="1:20" ht="44.25" x14ac:dyDescent="0.75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 s="9">
        <f>(((I2388/60)/60)/24)+DATE(1970,1,1)</f>
        <v>42396.982627314821</v>
      </c>
      <c r="K2388">
        <v>1451345699</v>
      </c>
      <c r="L2388" s="9">
        <f>(((K2388/60)/60)/24)+DATE(1970,1,1)</f>
        <v>42366.982627314821</v>
      </c>
      <c r="M2388" t="b">
        <v>0</v>
      </c>
      <c r="N2388">
        <v>0</v>
      </c>
      <c r="O2388" t="b">
        <v>0</v>
      </c>
      <c r="P2388" t="s">
        <v>8270</v>
      </c>
      <c r="Q2388" t="e">
        <f>D2388/E2388*100</f>
        <v>#DIV/0!</v>
      </c>
      <c r="R2388" t="e">
        <f>E2388/N2388</f>
        <v>#DIV/0!</v>
      </c>
      <c r="S2388" t="str">
        <f>LEFT(P2388,FIND("/",P2388)-1)</f>
        <v>film &amp; video</v>
      </c>
      <c r="T2388" t="str">
        <f>RIGHT(P2388,LEN(P2388)-FIND("/",P2388))</f>
        <v>animation</v>
      </c>
    </row>
    <row r="2389" spans="1:20" ht="44.25" x14ac:dyDescent="0.75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 s="9">
        <f>(((I2389/60)/60)/24)+DATE(1970,1,1)</f>
        <v>42656.03506944445</v>
      </c>
      <c r="K2389">
        <v>1471135830</v>
      </c>
      <c r="L2389" s="9">
        <f>(((K2389/60)/60)/24)+DATE(1970,1,1)</f>
        <v>42596.03506944445</v>
      </c>
      <c r="M2389" t="b">
        <v>0</v>
      </c>
      <c r="N2389">
        <v>0</v>
      </c>
      <c r="O2389" t="b">
        <v>0</v>
      </c>
      <c r="P2389" t="s">
        <v>8270</v>
      </c>
      <c r="Q2389" t="e">
        <f>D2389/E2389*100</f>
        <v>#DIV/0!</v>
      </c>
      <c r="R2389" t="e">
        <f>E2389/N2389</f>
        <v>#DIV/0!</v>
      </c>
      <c r="S2389" t="str">
        <f>LEFT(P2389,FIND("/",P2389)-1)</f>
        <v>film &amp; video</v>
      </c>
      <c r="T2389" t="str">
        <f>RIGHT(P2389,LEN(P2389)-FIND("/",P2389))</f>
        <v>animation</v>
      </c>
    </row>
    <row r="2390" spans="1:20" ht="44.25" x14ac:dyDescent="0.75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 s="9">
        <f>(((I2390/60)/60)/24)+DATE(1970,1,1)</f>
        <v>42144.726134259254</v>
      </c>
      <c r="K2390">
        <v>1429550738</v>
      </c>
      <c r="L2390" s="9">
        <f>(((K2390/60)/60)/24)+DATE(1970,1,1)</f>
        <v>42114.726134259254</v>
      </c>
      <c r="M2390" t="b">
        <v>0</v>
      </c>
      <c r="N2390">
        <v>0</v>
      </c>
      <c r="O2390" t="b">
        <v>0</v>
      </c>
      <c r="P2390" t="s">
        <v>8270</v>
      </c>
      <c r="Q2390" t="e">
        <f>D2390/E2390*100</f>
        <v>#DIV/0!</v>
      </c>
      <c r="R2390" t="e">
        <f>E2390/N2390</f>
        <v>#DIV/0!</v>
      </c>
      <c r="S2390" t="str">
        <f>LEFT(P2390,FIND("/",P2390)-1)</f>
        <v>film &amp; video</v>
      </c>
      <c r="T2390" t="str">
        <f>RIGHT(P2390,LEN(P2390)-FIND("/",P2390))</f>
        <v>animation</v>
      </c>
    </row>
    <row r="2391" spans="1:20" ht="59" x14ac:dyDescent="0.75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 s="9">
        <f>(((I2391/60)/60)/24)+DATE(1970,1,1)</f>
        <v>41823.125</v>
      </c>
      <c r="K2391">
        <v>1402343765</v>
      </c>
      <c r="L2391" s="9">
        <f>(((K2391/60)/60)/24)+DATE(1970,1,1)</f>
        <v>41799.830613425926</v>
      </c>
      <c r="M2391" t="b">
        <v>0</v>
      </c>
      <c r="N2391">
        <v>3</v>
      </c>
      <c r="O2391" t="b">
        <v>0</v>
      </c>
      <c r="P2391" t="s">
        <v>8270</v>
      </c>
      <c r="Q2391">
        <f>D2391/E2391*100</f>
        <v>64516.129032258061</v>
      </c>
      <c r="R2391">
        <f>E2391/N2391</f>
        <v>10.333333333333334</v>
      </c>
      <c r="S2391" t="str">
        <f>LEFT(P2391,FIND("/",P2391)-1)</f>
        <v>film &amp; video</v>
      </c>
      <c r="T2391" t="str">
        <f>RIGHT(P2391,LEN(P2391)-FIND("/",P2391))</f>
        <v>animation</v>
      </c>
    </row>
    <row r="2392" spans="1:20" ht="44.25" x14ac:dyDescent="0.7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 s="9">
        <f>(((I2392/60)/60)/24)+DATE(1970,1,1)</f>
        <v>42201.827604166669</v>
      </c>
      <c r="K2392">
        <v>1434484305</v>
      </c>
      <c r="L2392" s="9">
        <f>(((K2392/60)/60)/24)+DATE(1970,1,1)</f>
        <v>42171.827604166669</v>
      </c>
      <c r="M2392" t="b">
        <v>0</v>
      </c>
      <c r="N2392">
        <v>0</v>
      </c>
      <c r="O2392" t="b">
        <v>0</v>
      </c>
      <c r="P2392" t="s">
        <v>8270</v>
      </c>
      <c r="Q2392" t="e">
        <f>D2392/E2392*100</f>
        <v>#DIV/0!</v>
      </c>
      <c r="R2392" t="e">
        <f>E2392/N2392</f>
        <v>#DIV/0!</v>
      </c>
      <c r="S2392" t="str">
        <f>LEFT(P2392,FIND("/",P2392)-1)</f>
        <v>film &amp; video</v>
      </c>
      <c r="T2392" t="str">
        <f>RIGHT(P2392,LEN(P2392)-FIND("/",P2392))</f>
        <v>animation</v>
      </c>
    </row>
    <row r="2393" spans="1:20" ht="29.5" x14ac:dyDescent="0.75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 s="9">
        <f>(((I2393/60)/60)/24)+DATE(1970,1,1)</f>
        <v>41680.93141203704</v>
      </c>
      <c r="K2393">
        <v>1386886874</v>
      </c>
      <c r="L2393" s="9">
        <f>(((K2393/60)/60)/24)+DATE(1970,1,1)</f>
        <v>41620.93141203704</v>
      </c>
      <c r="M2393" t="b">
        <v>0</v>
      </c>
      <c r="N2393">
        <v>1</v>
      </c>
      <c r="O2393" t="b">
        <v>0</v>
      </c>
      <c r="P2393" t="s">
        <v>8270</v>
      </c>
      <c r="Q2393">
        <f>D2393/E2393*100</f>
        <v>6000000</v>
      </c>
      <c r="R2393">
        <f>E2393/N2393</f>
        <v>1</v>
      </c>
      <c r="S2393" t="str">
        <f>LEFT(P2393,FIND("/",P2393)-1)</f>
        <v>film &amp; video</v>
      </c>
      <c r="T2393" t="str">
        <f>RIGHT(P2393,LEN(P2393)-FIND("/",P2393))</f>
        <v>animation</v>
      </c>
    </row>
    <row r="2394" spans="1:20" x14ac:dyDescent="0.75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 s="9">
        <f>(((I2394/60)/60)/24)+DATE(1970,1,1)</f>
        <v>41998.208333333328</v>
      </c>
      <c r="K2394">
        <v>1414889665</v>
      </c>
      <c r="L2394" s="9">
        <f>(((K2394/60)/60)/24)+DATE(1970,1,1)</f>
        <v>41945.037789351853</v>
      </c>
      <c r="M2394" t="b">
        <v>0</v>
      </c>
      <c r="N2394">
        <v>3</v>
      </c>
      <c r="O2394" t="b">
        <v>0</v>
      </c>
      <c r="P2394" t="s">
        <v>8270</v>
      </c>
      <c r="Q2394">
        <f>D2394/E2394*100</f>
        <v>14933.333333333334</v>
      </c>
      <c r="R2394">
        <f>E2394/N2394</f>
        <v>10</v>
      </c>
      <c r="S2394" t="str">
        <f>LEFT(P2394,FIND("/",P2394)-1)</f>
        <v>film &amp; video</v>
      </c>
      <c r="T2394" t="str">
        <f>RIGHT(P2394,LEN(P2394)-FIND("/",P2394))</f>
        <v>animation</v>
      </c>
    </row>
    <row r="2395" spans="1:20" ht="44.25" x14ac:dyDescent="0.75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 s="9">
        <f>(((I2395/60)/60)/24)+DATE(1970,1,1)</f>
        <v>40900.762141203704</v>
      </c>
      <c r="K2395">
        <v>1321035449</v>
      </c>
      <c r="L2395" s="9">
        <f>(((K2395/60)/60)/24)+DATE(1970,1,1)</f>
        <v>40858.762141203704</v>
      </c>
      <c r="M2395" t="b">
        <v>0</v>
      </c>
      <c r="N2395">
        <v>22</v>
      </c>
      <c r="O2395" t="b">
        <v>0</v>
      </c>
      <c r="P2395" t="s">
        <v>8270</v>
      </c>
      <c r="Q2395">
        <f>D2395/E2395*100</f>
        <v>2174.615898463594</v>
      </c>
      <c r="R2395">
        <f>E2395/N2395</f>
        <v>136.09090909090909</v>
      </c>
      <c r="S2395" t="str">
        <f>LEFT(P2395,FIND("/",P2395)-1)</f>
        <v>film &amp; video</v>
      </c>
      <c r="T2395" t="str">
        <f>RIGHT(P2395,LEN(P2395)-FIND("/",P2395))</f>
        <v>animation</v>
      </c>
    </row>
    <row r="2396" spans="1:20" ht="59" x14ac:dyDescent="0.75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 s="9">
        <f>(((I2396/60)/60)/24)+DATE(1970,1,1)</f>
        <v>40098.874305555553</v>
      </c>
      <c r="K2396">
        <v>1250630968</v>
      </c>
      <c r="L2396" s="9">
        <f>(((K2396/60)/60)/24)+DATE(1970,1,1)</f>
        <v>40043.895462962959</v>
      </c>
      <c r="M2396" t="b">
        <v>0</v>
      </c>
      <c r="N2396">
        <v>26</v>
      </c>
      <c r="O2396" t="b">
        <v>0</v>
      </c>
      <c r="P2396" t="s">
        <v>8270</v>
      </c>
      <c r="Q2396">
        <f>D2396/E2396*100</f>
        <v>1047.1204188481674</v>
      </c>
      <c r="R2396">
        <f>E2396/N2396</f>
        <v>73.461538461538467</v>
      </c>
      <c r="S2396" t="str">
        <f>LEFT(P2396,FIND("/",P2396)-1)</f>
        <v>film &amp; video</v>
      </c>
      <c r="T2396" t="str">
        <f>RIGHT(P2396,LEN(P2396)-FIND("/",P2396))</f>
        <v>animation</v>
      </c>
    </row>
    <row r="2397" spans="1:20" ht="59" x14ac:dyDescent="0.75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 s="9">
        <f>(((I2397/60)/60)/24)+DATE(1970,1,1)</f>
        <v>40306.927777777775</v>
      </c>
      <c r="K2397">
        <v>1268255751</v>
      </c>
      <c r="L2397" s="9">
        <f>(((K2397/60)/60)/24)+DATE(1970,1,1)</f>
        <v>40247.886006944449</v>
      </c>
      <c r="M2397" t="b">
        <v>0</v>
      </c>
      <c r="N2397">
        <v>4</v>
      </c>
      <c r="O2397" t="b">
        <v>0</v>
      </c>
      <c r="P2397" t="s">
        <v>8270</v>
      </c>
      <c r="Q2397">
        <f>D2397/E2397*100</f>
        <v>3023.2558139534885</v>
      </c>
      <c r="R2397">
        <f>E2397/N2397</f>
        <v>53.75</v>
      </c>
      <c r="S2397" t="str">
        <f>LEFT(P2397,FIND("/",P2397)-1)</f>
        <v>film &amp; video</v>
      </c>
      <c r="T2397" t="str">
        <f>RIGHT(P2397,LEN(P2397)-FIND("/",P2397))</f>
        <v>animation</v>
      </c>
    </row>
    <row r="2398" spans="1:20" ht="44.25" x14ac:dyDescent="0.75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 s="9">
        <f>(((I2398/60)/60)/24)+DATE(1970,1,1)</f>
        <v>40733.234386574077</v>
      </c>
      <c r="K2398">
        <v>1307597851</v>
      </c>
      <c r="L2398" s="9">
        <f>(((K2398/60)/60)/24)+DATE(1970,1,1)</f>
        <v>40703.234386574077</v>
      </c>
      <c r="M2398" t="b">
        <v>0</v>
      </c>
      <c r="N2398">
        <v>0</v>
      </c>
      <c r="O2398" t="b">
        <v>0</v>
      </c>
      <c r="P2398" t="s">
        <v>8270</v>
      </c>
      <c r="Q2398" t="e">
        <f>D2398/E2398*100</f>
        <v>#DIV/0!</v>
      </c>
      <c r="R2398" t="e">
        <f>E2398/N2398</f>
        <v>#DIV/0!</v>
      </c>
      <c r="S2398" t="str">
        <f>LEFT(P2398,FIND("/",P2398)-1)</f>
        <v>film &amp; video</v>
      </c>
      <c r="T2398" t="str">
        <f>RIGHT(P2398,LEN(P2398)-FIND("/",P2398))</f>
        <v>animation</v>
      </c>
    </row>
    <row r="2399" spans="1:20" ht="59" x14ac:dyDescent="0.75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 s="9">
        <f>(((I2399/60)/60)/24)+DATE(1970,1,1)</f>
        <v>40986.511863425927</v>
      </c>
      <c r="K2399">
        <v>1329484625</v>
      </c>
      <c r="L2399" s="9">
        <f>(((K2399/60)/60)/24)+DATE(1970,1,1)</f>
        <v>40956.553530092591</v>
      </c>
      <c r="M2399" t="b">
        <v>0</v>
      </c>
      <c r="N2399">
        <v>4</v>
      </c>
      <c r="O2399" t="b">
        <v>0</v>
      </c>
      <c r="P2399" t="s">
        <v>8270</v>
      </c>
      <c r="Q2399">
        <f>D2399/E2399*100</f>
        <v>8695.652173913044</v>
      </c>
      <c r="R2399">
        <f>E2399/N2399</f>
        <v>57.5</v>
      </c>
      <c r="S2399" t="str">
        <f>LEFT(P2399,FIND("/",P2399)-1)</f>
        <v>film &amp; video</v>
      </c>
      <c r="T2399" t="str">
        <f>RIGHT(P2399,LEN(P2399)-FIND("/",P2399))</f>
        <v>animation</v>
      </c>
    </row>
    <row r="2400" spans="1:20" ht="44.25" x14ac:dyDescent="0.75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 s="9">
        <f>(((I2400/60)/60)/24)+DATE(1970,1,1)</f>
        <v>42021.526655092588</v>
      </c>
      <c r="K2400">
        <v>1418906303</v>
      </c>
      <c r="L2400" s="9">
        <f>(((K2400/60)/60)/24)+DATE(1970,1,1)</f>
        <v>41991.526655092588</v>
      </c>
      <c r="M2400" t="b">
        <v>0</v>
      </c>
      <c r="N2400">
        <v>9</v>
      </c>
      <c r="O2400" t="b">
        <v>0</v>
      </c>
      <c r="P2400" t="s">
        <v>8270</v>
      </c>
      <c r="Q2400">
        <f>D2400/E2400*100</f>
        <v>5701.7543859649122</v>
      </c>
      <c r="R2400">
        <f>E2400/N2400</f>
        <v>12.666666666666666</v>
      </c>
      <c r="S2400" t="str">
        <f>LEFT(P2400,FIND("/",P2400)-1)</f>
        <v>film &amp; video</v>
      </c>
      <c r="T2400" t="str">
        <f>RIGHT(P2400,LEN(P2400)-FIND("/",P2400))</f>
        <v>animation</v>
      </c>
    </row>
    <row r="2401" spans="1:20" ht="44.25" x14ac:dyDescent="0.75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 s="9">
        <f>(((I2401/60)/60)/24)+DATE(1970,1,1)</f>
        <v>41009.941979166666</v>
      </c>
      <c r="K2401">
        <v>1328916987</v>
      </c>
      <c r="L2401" s="9">
        <f>(((K2401/60)/60)/24)+DATE(1970,1,1)</f>
        <v>40949.98364583333</v>
      </c>
      <c r="M2401" t="b">
        <v>0</v>
      </c>
      <c r="N2401">
        <v>5</v>
      </c>
      <c r="O2401" t="b">
        <v>0</v>
      </c>
      <c r="P2401" t="s">
        <v>8270</v>
      </c>
      <c r="Q2401">
        <f>D2401/E2401*100</f>
        <v>7313.4328358208959</v>
      </c>
      <c r="R2401">
        <f>E2401/N2401</f>
        <v>67</v>
      </c>
      <c r="S2401" t="str">
        <f>LEFT(P2401,FIND("/",P2401)-1)</f>
        <v>film &amp; video</v>
      </c>
      <c r="T2401" t="str">
        <f>RIGHT(P2401,LEN(P2401)-FIND("/",P2401))</f>
        <v>animation</v>
      </c>
    </row>
    <row r="2402" spans="1:20" ht="44.25" x14ac:dyDescent="0.75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 s="9">
        <f>(((I2402/60)/60)/24)+DATE(1970,1,1)</f>
        <v>42363.098217592589</v>
      </c>
      <c r="K2402">
        <v>1447122086</v>
      </c>
      <c r="L2402" s="9">
        <f>(((K2402/60)/60)/24)+DATE(1970,1,1)</f>
        <v>42318.098217592589</v>
      </c>
      <c r="M2402" t="b">
        <v>0</v>
      </c>
      <c r="N2402">
        <v>14</v>
      </c>
      <c r="O2402" t="b">
        <v>0</v>
      </c>
      <c r="P2402" t="s">
        <v>8270</v>
      </c>
      <c r="Q2402">
        <f>D2402/E2402*100</f>
        <v>23076.923076923078</v>
      </c>
      <c r="R2402">
        <f>E2402/N2402</f>
        <v>3.7142857142857144</v>
      </c>
      <c r="S2402" t="str">
        <f>LEFT(P2402,FIND("/",P2402)-1)</f>
        <v>film &amp; video</v>
      </c>
      <c r="T2402" t="str">
        <f>RIGHT(P2402,LEN(P2402)-FIND("/",P2402))</f>
        <v>animation</v>
      </c>
    </row>
    <row r="2403" spans="1:20" ht="44.25" x14ac:dyDescent="0.75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 s="9">
        <f>(((I2403/60)/60)/24)+DATE(1970,1,1)</f>
        <v>41496.552314814813</v>
      </c>
      <c r="K2403">
        <v>1373548520</v>
      </c>
      <c r="L2403" s="9">
        <f>(((K2403/60)/60)/24)+DATE(1970,1,1)</f>
        <v>41466.552314814813</v>
      </c>
      <c r="M2403" t="b">
        <v>0</v>
      </c>
      <c r="N2403">
        <v>1</v>
      </c>
      <c r="O2403" t="b">
        <v>0</v>
      </c>
      <c r="P2403" t="s">
        <v>8270</v>
      </c>
      <c r="Q2403">
        <f>D2403/E2403*100</f>
        <v>80000</v>
      </c>
      <c r="R2403">
        <f>E2403/N2403</f>
        <v>250</v>
      </c>
      <c r="S2403" t="str">
        <f>LEFT(P2403,FIND("/",P2403)-1)</f>
        <v>film &amp; video</v>
      </c>
      <c r="T2403" t="str">
        <f>RIGHT(P2403,LEN(P2403)-FIND("/",P2403))</f>
        <v>animation</v>
      </c>
    </row>
    <row r="2404" spans="1:20" ht="44.25" x14ac:dyDescent="0.75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 s="9">
        <f>(((I2404/60)/60)/24)+DATE(1970,1,1)</f>
        <v>41201.958993055552</v>
      </c>
      <c r="K2404">
        <v>1346799657</v>
      </c>
      <c r="L2404" s="9">
        <f>(((K2404/60)/60)/24)+DATE(1970,1,1)</f>
        <v>41156.958993055552</v>
      </c>
      <c r="M2404" t="b">
        <v>0</v>
      </c>
      <c r="N2404">
        <v>10</v>
      </c>
      <c r="O2404" t="b">
        <v>0</v>
      </c>
      <c r="P2404" t="s">
        <v>8270</v>
      </c>
      <c r="Q2404">
        <f>D2404/E2404*100</f>
        <v>3125</v>
      </c>
      <c r="R2404">
        <f>E2404/N2404</f>
        <v>64</v>
      </c>
      <c r="S2404" t="str">
        <f>LEFT(P2404,FIND("/",P2404)-1)</f>
        <v>film &amp; video</v>
      </c>
      <c r="T2404" t="str">
        <f>RIGHT(P2404,LEN(P2404)-FIND("/",P2404))</f>
        <v>animation</v>
      </c>
    </row>
    <row r="2405" spans="1:20" ht="59" x14ac:dyDescent="0.75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 s="9">
        <f>(((I2405/60)/60)/24)+DATE(1970,1,1)</f>
        <v>41054.593055555553</v>
      </c>
      <c r="K2405">
        <v>1332808501</v>
      </c>
      <c r="L2405" s="9">
        <f>(((K2405/60)/60)/24)+DATE(1970,1,1)</f>
        <v>40995.024317129632</v>
      </c>
      <c r="M2405" t="b">
        <v>0</v>
      </c>
      <c r="N2405">
        <v>3</v>
      </c>
      <c r="O2405" t="b">
        <v>0</v>
      </c>
      <c r="P2405" t="s">
        <v>8270</v>
      </c>
      <c r="Q2405">
        <f>D2405/E2405*100</f>
        <v>12500</v>
      </c>
      <c r="R2405">
        <f>E2405/N2405</f>
        <v>133.33333333333334</v>
      </c>
      <c r="S2405" t="str">
        <f>LEFT(P2405,FIND("/",P2405)-1)</f>
        <v>film &amp; video</v>
      </c>
      <c r="T2405" t="str">
        <f>RIGHT(P2405,LEN(P2405)-FIND("/",P2405))</f>
        <v>animation</v>
      </c>
    </row>
    <row r="2406" spans="1:20" ht="44.25" x14ac:dyDescent="0.75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 s="9">
        <f>(((I2406/60)/60)/24)+DATE(1970,1,1)</f>
        <v>42183.631597222222</v>
      </c>
      <c r="K2406">
        <v>1432912170</v>
      </c>
      <c r="L2406" s="9">
        <f>(((K2406/60)/60)/24)+DATE(1970,1,1)</f>
        <v>42153.631597222222</v>
      </c>
      <c r="M2406" t="b">
        <v>0</v>
      </c>
      <c r="N2406">
        <v>1</v>
      </c>
      <c r="O2406" t="b">
        <v>0</v>
      </c>
      <c r="P2406" t="s">
        <v>8270</v>
      </c>
      <c r="Q2406">
        <f>D2406/E2406*100</f>
        <v>50000</v>
      </c>
      <c r="R2406">
        <f>E2406/N2406</f>
        <v>10</v>
      </c>
      <c r="S2406" t="str">
        <f>LEFT(P2406,FIND("/",P2406)-1)</f>
        <v>film &amp; video</v>
      </c>
      <c r="T2406" t="str">
        <f>RIGHT(P2406,LEN(P2406)-FIND("/",P2406))</f>
        <v>animation</v>
      </c>
    </row>
    <row r="2407" spans="1:20" ht="44.25" x14ac:dyDescent="0.75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 s="9">
        <f>(((I2407/60)/60)/24)+DATE(1970,1,1)</f>
        <v>42430.176377314812</v>
      </c>
      <c r="K2407">
        <v>1454213639</v>
      </c>
      <c r="L2407" s="9">
        <f>(((K2407/60)/60)/24)+DATE(1970,1,1)</f>
        <v>42400.176377314812</v>
      </c>
      <c r="M2407" t="b">
        <v>0</v>
      </c>
      <c r="N2407">
        <v>0</v>
      </c>
      <c r="O2407" t="b">
        <v>0</v>
      </c>
      <c r="P2407" t="s">
        <v>8270</v>
      </c>
      <c r="Q2407" t="e">
        <f>D2407/E2407*100</f>
        <v>#DIV/0!</v>
      </c>
      <c r="R2407" t="e">
        <f>E2407/N2407</f>
        <v>#DIV/0!</v>
      </c>
      <c r="S2407" t="str">
        <f>LEFT(P2407,FIND("/",P2407)-1)</f>
        <v>film &amp; video</v>
      </c>
      <c r="T2407" t="str">
        <f>RIGHT(P2407,LEN(P2407)-FIND("/",P2407))</f>
        <v>animation</v>
      </c>
    </row>
    <row r="2408" spans="1:20" ht="44.25" x14ac:dyDescent="0.75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 s="9">
        <f>(((I2408/60)/60)/24)+DATE(1970,1,1)</f>
        <v>41370.261365740742</v>
      </c>
      <c r="K2408">
        <v>1362640582</v>
      </c>
      <c r="L2408" s="9">
        <f>(((K2408/60)/60)/24)+DATE(1970,1,1)</f>
        <v>41340.303032407406</v>
      </c>
      <c r="M2408" t="b">
        <v>0</v>
      </c>
      <c r="N2408">
        <v>5</v>
      </c>
      <c r="O2408" t="b">
        <v>0</v>
      </c>
      <c r="P2408" t="s">
        <v>8270</v>
      </c>
      <c r="Q2408">
        <f>D2408/E2408*100</f>
        <v>3333.3333333333335</v>
      </c>
      <c r="R2408">
        <f>E2408/N2408</f>
        <v>30</v>
      </c>
      <c r="S2408" t="str">
        <f>LEFT(P2408,FIND("/",P2408)-1)</f>
        <v>film &amp; video</v>
      </c>
      <c r="T2408" t="str">
        <f>RIGHT(P2408,LEN(P2408)-FIND("/",P2408))</f>
        <v>animation</v>
      </c>
    </row>
    <row r="2409" spans="1:20" ht="44.25" x14ac:dyDescent="0.75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 s="9">
        <f>(((I2409/60)/60)/24)+DATE(1970,1,1)</f>
        <v>42694.783877314811</v>
      </c>
      <c r="K2409">
        <v>1475776127</v>
      </c>
      <c r="L2409" s="9">
        <f>(((K2409/60)/60)/24)+DATE(1970,1,1)</f>
        <v>42649.742210648154</v>
      </c>
      <c r="M2409" t="b">
        <v>0</v>
      </c>
      <c r="N2409">
        <v>2</v>
      </c>
      <c r="O2409" t="b">
        <v>0</v>
      </c>
      <c r="P2409" t="s">
        <v>8270</v>
      </c>
      <c r="Q2409">
        <f>D2409/E2409*100</f>
        <v>72727.272727272721</v>
      </c>
      <c r="R2409">
        <f>E2409/N2409</f>
        <v>5.5</v>
      </c>
      <c r="S2409" t="str">
        <f>LEFT(P2409,FIND("/",P2409)-1)</f>
        <v>film &amp; video</v>
      </c>
      <c r="T2409" t="str">
        <f>RIGHT(P2409,LEN(P2409)-FIND("/",P2409))</f>
        <v>animation</v>
      </c>
    </row>
    <row r="2410" spans="1:20" ht="29.5" x14ac:dyDescent="0.75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 s="9">
        <f>(((I2410/60)/60)/24)+DATE(1970,1,1)</f>
        <v>42597.291666666672</v>
      </c>
      <c r="K2410">
        <v>1467387705</v>
      </c>
      <c r="L2410" s="9">
        <f>(((K2410/60)/60)/24)+DATE(1970,1,1)</f>
        <v>42552.653993055559</v>
      </c>
      <c r="M2410" t="b">
        <v>0</v>
      </c>
      <c r="N2410">
        <v>68</v>
      </c>
      <c r="O2410" t="b">
        <v>0</v>
      </c>
      <c r="P2410" t="s">
        <v>8270</v>
      </c>
      <c r="Q2410">
        <f>D2410/E2410*100</f>
        <v>718.1844297615628</v>
      </c>
      <c r="R2410">
        <f>E2410/N2410</f>
        <v>102.38235294117646</v>
      </c>
      <c r="S2410" t="str">
        <f>LEFT(P2410,FIND("/",P2410)-1)</f>
        <v>film &amp; video</v>
      </c>
      <c r="T2410" t="str">
        <f>RIGHT(P2410,LEN(P2410)-FIND("/",P2410))</f>
        <v>animation</v>
      </c>
    </row>
    <row r="2411" spans="1:20" ht="44.25" x14ac:dyDescent="0.75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 s="9">
        <f>(((I2411/60)/60)/24)+DATE(1970,1,1)</f>
        <v>41860.613969907405</v>
      </c>
      <c r="K2411">
        <v>1405003447</v>
      </c>
      <c r="L2411" s="9">
        <f>(((K2411/60)/60)/24)+DATE(1970,1,1)</f>
        <v>41830.613969907405</v>
      </c>
      <c r="M2411" t="b">
        <v>0</v>
      </c>
      <c r="N2411">
        <v>3</v>
      </c>
      <c r="O2411" t="b">
        <v>0</v>
      </c>
      <c r="P2411" t="s">
        <v>8270</v>
      </c>
      <c r="Q2411">
        <f>D2411/E2411*100</f>
        <v>3000</v>
      </c>
      <c r="R2411">
        <f>E2411/N2411</f>
        <v>16.666666666666668</v>
      </c>
      <c r="S2411" t="str">
        <f>LEFT(P2411,FIND("/",P2411)-1)</f>
        <v>film &amp; video</v>
      </c>
      <c r="T2411" t="str">
        <f>RIGHT(P2411,LEN(P2411)-FIND("/",P2411))</f>
        <v>animation</v>
      </c>
    </row>
    <row r="2412" spans="1:20" ht="44.25" x14ac:dyDescent="0.75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 s="9">
        <f>(((I2412/60)/60)/24)+DATE(1970,1,1)</f>
        <v>42367.490752314814</v>
      </c>
      <c r="K2412">
        <v>1447933601</v>
      </c>
      <c r="L2412" s="9">
        <f>(((K2412/60)/60)/24)+DATE(1970,1,1)</f>
        <v>42327.490752314814</v>
      </c>
      <c r="M2412" t="b">
        <v>0</v>
      </c>
      <c r="N2412">
        <v>34</v>
      </c>
      <c r="O2412" t="b">
        <v>0</v>
      </c>
      <c r="P2412" t="s">
        <v>8270</v>
      </c>
      <c r="Q2412">
        <f>D2412/E2412*100</f>
        <v>393.49316457750194</v>
      </c>
      <c r="R2412">
        <f>E2412/N2412</f>
        <v>725.02941176470586</v>
      </c>
      <c r="S2412" t="str">
        <f>LEFT(P2412,FIND("/",P2412)-1)</f>
        <v>film &amp; video</v>
      </c>
      <c r="T2412" t="str">
        <f>RIGHT(P2412,LEN(P2412)-FIND("/",P2412))</f>
        <v>animation</v>
      </c>
    </row>
    <row r="2413" spans="1:20" ht="29.5" x14ac:dyDescent="0.75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 s="9">
        <f>(((I2413/60)/60)/24)+DATE(1970,1,1)</f>
        <v>42151.778703703705</v>
      </c>
      <c r="K2413">
        <v>1427568080</v>
      </c>
      <c r="L2413" s="9">
        <f>(((K2413/60)/60)/24)+DATE(1970,1,1)</f>
        <v>42091.778703703705</v>
      </c>
      <c r="M2413" t="b">
        <v>0</v>
      </c>
      <c r="N2413">
        <v>0</v>
      </c>
      <c r="O2413" t="b">
        <v>0</v>
      </c>
      <c r="P2413" t="s">
        <v>8270</v>
      </c>
      <c r="Q2413" t="e">
        <f>D2413/E2413*100</f>
        <v>#DIV/0!</v>
      </c>
      <c r="R2413" t="e">
        <f>E2413/N2413</f>
        <v>#DIV/0!</v>
      </c>
      <c r="S2413" t="str">
        <f>LEFT(P2413,FIND("/",P2413)-1)</f>
        <v>film &amp; video</v>
      </c>
      <c r="T2413" t="str">
        <f>RIGHT(P2413,LEN(P2413)-FIND("/",P2413))</f>
        <v>animation</v>
      </c>
    </row>
    <row r="2414" spans="1:20" ht="44.25" x14ac:dyDescent="0.75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 s="9">
        <f>(((I2414/60)/60)/24)+DATE(1970,1,1)</f>
        <v>42768.615289351852</v>
      </c>
      <c r="K2414">
        <v>1483454761</v>
      </c>
      <c r="L2414" s="9">
        <f>(((K2414/60)/60)/24)+DATE(1970,1,1)</f>
        <v>42738.615289351852</v>
      </c>
      <c r="M2414" t="b">
        <v>0</v>
      </c>
      <c r="N2414">
        <v>3</v>
      </c>
      <c r="O2414" t="b">
        <v>0</v>
      </c>
      <c r="P2414" t="s">
        <v>8270</v>
      </c>
      <c r="Q2414">
        <f>D2414/E2414*100</f>
        <v>7317.0731707317073</v>
      </c>
      <c r="R2414">
        <f>E2414/N2414</f>
        <v>68.333333333333329</v>
      </c>
      <c r="S2414" t="str">
        <f>LEFT(P2414,FIND("/",P2414)-1)</f>
        <v>film &amp; video</v>
      </c>
      <c r="T2414" t="str">
        <f>RIGHT(P2414,LEN(P2414)-FIND("/",P2414))</f>
        <v>animation</v>
      </c>
    </row>
    <row r="2415" spans="1:20" ht="59" x14ac:dyDescent="0.75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 s="9">
        <f>(((I2415/60)/60)/24)+DATE(1970,1,1)</f>
        <v>42253.615277777775</v>
      </c>
      <c r="K2415">
        <v>1438958824</v>
      </c>
      <c r="L2415" s="9">
        <f>(((K2415/60)/60)/24)+DATE(1970,1,1)</f>
        <v>42223.616018518514</v>
      </c>
      <c r="M2415" t="b">
        <v>0</v>
      </c>
      <c r="N2415">
        <v>0</v>
      </c>
      <c r="O2415" t="b">
        <v>0</v>
      </c>
      <c r="P2415" t="s">
        <v>8270</v>
      </c>
      <c r="Q2415" t="e">
        <f>D2415/E2415*100</f>
        <v>#DIV/0!</v>
      </c>
      <c r="R2415" t="e">
        <f>E2415/N2415</f>
        <v>#DIV/0!</v>
      </c>
      <c r="S2415" t="str">
        <f>LEFT(P2415,FIND("/",P2415)-1)</f>
        <v>film &amp; video</v>
      </c>
      <c r="T2415" t="str">
        <f>RIGHT(P2415,LEN(P2415)-FIND("/",P2415))</f>
        <v>animation</v>
      </c>
    </row>
    <row r="2416" spans="1:20" ht="44.25" x14ac:dyDescent="0.75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 s="9">
        <f>(((I2416/60)/60)/24)+DATE(1970,1,1)</f>
        <v>41248.391446759262</v>
      </c>
      <c r="K2416">
        <v>1352107421</v>
      </c>
      <c r="L2416" s="9">
        <f>(((K2416/60)/60)/24)+DATE(1970,1,1)</f>
        <v>41218.391446759262</v>
      </c>
      <c r="M2416" t="b">
        <v>0</v>
      </c>
      <c r="N2416">
        <v>70</v>
      </c>
      <c r="O2416" t="b">
        <v>0</v>
      </c>
      <c r="P2416" t="s">
        <v>8270</v>
      </c>
      <c r="Q2416">
        <f>D2416/E2416*100</f>
        <v>437.03568827385288</v>
      </c>
      <c r="R2416">
        <f>E2416/N2416</f>
        <v>39.228571428571428</v>
      </c>
      <c r="S2416" t="str">
        <f>LEFT(P2416,FIND("/",P2416)-1)</f>
        <v>film &amp; video</v>
      </c>
      <c r="T2416" t="str">
        <f>RIGHT(P2416,LEN(P2416)-FIND("/",P2416))</f>
        <v>animation</v>
      </c>
    </row>
    <row r="2417" spans="1:20" ht="59" x14ac:dyDescent="0.75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 s="9">
        <f>(((I2417/60)/60)/24)+DATE(1970,1,1)</f>
        <v>42039.817199074074</v>
      </c>
      <c r="K2417">
        <v>1420486606</v>
      </c>
      <c r="L2417" s="9">
        <f>(((K2417/60)/60)/24)+DATE(1970,1,1)</f>
        <v>42009.817199074074</v>
      </c>
      <c r="M2417" t="b">
        <v>0</v>
      </c>
      <c r="N2417">
        <v>1</v>
      </c>
      <c r="O2417" t="b">
        <v>0</v>
      </c>
      <c r="P2417" t="s">
        <v>8272</v>
      </c>
      <c r="Q2417">
        <f>D2417/E2417*100</f>
        <v>1500000</v>
      </c>
      <c r="R2417">
        <f>E2417/N2417</f>
        <v>1</v>
      </c>
      <c r="S2417" t="str">
        <f>LEFT(P2417,FIND("/",P2417)-1)</f>
        <v>technology</v>
      </c>
      <c r="T2417" t="str">
        <f>RIGHT(P2417,LEN(P2417)-FIND("/",P2417))</f>
        <v>web</v>
      </c>
    </row>
    <row r="2418" spans="1:20" ht="44.25" x14ac:dyDescent="0.75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 s="9">
        <f>(((I2418/60)/60)/24)+DATE(1970,1,1)</f>
        <v>42306.046689814815</v>
      </c>
      <c r="K2418">
        <v>1443488834</v>
      </c>
      <c r="L2418" s="9">
        <f>(((K2418/60)/60)/24)+DATE(1970,1,1)</f>
        <v>42276.046689814815</v>
      </c>
      <c r="M2418" t="b">
        <v>0</v>
      </c>
      <c r="N2418">
        <v>1</v>
      </c>
      <c r="O2418" t="b">
        <v>0</v>
      </c>
      <c r="P2418" t="s">
        <v>8272</v>
      </c>
      <c r="Q2418">
        <f>D2418/E2418*100</f>
        <v>18000</v>
      </c>
      <c r="R2418">
        <f>E2418/N2418</f>
        <v>25</v>
      </c>
      <c r="S2418" t="str">
        <f>LEFT(P2418,FIND("/",P2418)-1)</f>
        <v>technology</v>
      </c>
      <c r="T2418" t="str">
        <f>RIGHT(P2418,LEN(P2418)-FIND("/",P2418))</f>
        <v>web</v>
      </c>
    </row>
    <row r="2419" spans="1:20" ht="44.25" x14ac:dyDescent="0.75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 s="9">
        <f>(((I2419/60)/60)/24)+DATE(1970,1,1)</f>
        <v>42493.695787037039</v>
      </c>
      <c r="K2419">
        <v>1457113316</v>
      </c>
      <c r="L2419" s="9">
        <f>(((K2419/60)/60)/24)+DATE(1970,1,1)</f>
        <v>42433.737453703703</v>
      </c>
      <c r="M2419" t="b">
        <v>0</v>
      </c>
      <c r="N2419">
        <v>1</v>
      </c>
      <c r="O2419" t="b">
        <v>0</v>
      </c>
      <c r="P2419" t="s">
        <v>8272</v>
      </c>
      <c r="Q2419">
        <f>D2419/E2419*100</f>
        <v>25000000</v>
      </c>
      <c r="R2419">
        <f>E2419/N2419</f>
        <v>1</v>
      </c>
      <c r="S2419" t="str">
        <f>LEFT(P2419,FIND("/",P2419)-1)</f>
        <v>technology</v>
      </c>
      <c r="T2419" t="str">
        <f>RIGHT(P2419,LEN(P2419)-FIND("/",P2419))</f>
        <v>web</v>
      </c>
    </row>
    <row r="2420" spans="1:20" ht="44.25" x14ac:dyDescent="0.7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 s="9">
        <f>(((I2420/60)/60)/24)+DATE(1970,1,1)</f>
        <v>41944.092152777775</v>
      </c>
      <c r="K2420">
        <v>1412215962</v>
      </c>
      <c r="L2420" s="9">
        <f>(((K2420/60)/60)/24)+DATE(1970,1,1)</f>
        <v>41914.092152777775</v>
      </c>
      <c r="M2420" t="b">
        <v>0</v>
      </c>
      <c r="N2420">
        <v>2</v>
      </c>
      <c r="O2420" t="b">
        <v>0</v>
      </c>
      <c r="P2420" t="s">
        <v>8272</v>
      </c>
      <c r="Q2420">
        <f>D2420/E2420*100</f>
        <v>31428.571428571428</v>
      </c>
      <c r="R2420">
        <f>E2420/N2420</f>
        <v>35</v>
      </c>
      <c r="S2420" t="str">
        <f>LEFT(P2420,FIND("/",P2420)-1)</f>
        <v>technology</v>
      </c>
      <c r="T2420" t="str">
        <f>RIGHT(P2420,LEN(P2420)-FIND("/",P2420))</f>
        <v>web</v>
      </c>
    </row>
    <row r="2421" spans="1:20" ht="44.25" x14ac:dyDescent="0.7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 s="9">
        <f>(((I2421/60)/60)/24)+DATE(1970,1,1)</f>
        <v>42555.656944444447</v>
      </c>
      <c r="K2421">
        <v>1465055160</v>
      </c>
      <c r="L2421" s="9">
        <f>(((K2421/60)/60)/24)+DATE(1970,1,1)</f>
        <v>42525.656944444447</v>
      </c>
      <c r="M2421" t="b">
        <v>0</v>
      </c>
      <c r="N2421">
        <v>2</v>
      </c>
      <c r="O2421" t="b">
        <v>0</v>
      </c>
      <c r="P2421" t="s">
        <v>8272</v>
      </c>
      <c r="Q2421">
        <f>D2421/E2421*100</f>
        <v>8333.3333333333321</v>
      </c>
      <c r="R2421">
        <f>E2421/N2421</f>
        <v>3</v>
      </c>
      <c r="S2421" t="str">
        <f>LEFT(P2421,FIND("/",P2421)-1)</f>
        <v>technology</v>
      </c>
      <c r="T2421" t="str">
        <f>RIGHT(P2421,LEN(P2421)-FIND("/",P2421))</f>
        <v>web</v>
      </c>
    </row>
    <row r="2422" spans="1:20" ht="44.25" x14ac:dyDescent="0.75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 s="9">
        <f>(((I2422/60)/60)/24)+DATE(1970,1,1)</f>
        <v>42323.634131944447</v>
      </c>
      <c r="K2422">
        <v>1444140789</v>
      </c>
      <c r="L2422" s="9">
        <f>(((K2422/60)/60)/24)+DATE(1970,1,1)</f>
        <v>42283.592465277776</v>
      </c>
      <c r="M2422" t="b">
        <v>0</v>
      </c>
      <c r="N2422">
        <v>34</v>
      </c>
      <c r="O2422" t="b">
        <v>0</v>
      </c>
      <c r="P2422" t="s">
        <v>8272</v>
      </c>
      <c r="Q2422">
        <f>D2422/E2422*100</f>
        <v>365.1767455448437</v>
      </c>
      <c r="R2422">
        <f>E2422/N2422</f>
        <v>402.70588235294116</v>
      </c>
      <c r="S2422" t="str">
        <f>LEFT(P2422,FIND("/",P2422)-1)</f>
        <v>technology</v>
      </c>
      <c r="T2422" t="str">
        <f>RIGHT(P2422,LEN(P2422)-FIND("/",P2422))</f>
        <v>web</v>
      </c>
    </row>
    <row r="2423" spans="1:20" ht="44.25" x14ac:dyDescent="0.75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 s="9">
        <f>(((I2423/60)/60)/24)+DATE(1970,1,1)</f>
        <v>42294.667997685188</v>
      </c>
      <c r="K2423">
        <v>1441209715</v>
      </c>
      <c r="L2423" s="9">
        <f>(((K2423/60)/60)/24)+DATE(1970,1,1)</f>
        <v>42249.667997685188</v>
      </c>
      <c r="M2423" t="b">
        <v>0</v>
      </c>
      <c r="N2423">
        <v>2</v>
      </c>
      <c r="O2423" t="b">
        <v>0</v>
      </c>
      <c r="P2423" t="s">
        <v>8272</v>
      </c>
      <c r="Q2423">
        <f>D2423/E2423*100</f>
        <v>115384.61538461538</v>
      </c>
      <c r="R2423">
        <f>E2423/N2423</f>
        <v>26</v>
      </c>
      <c r="S2423" t="str">
        <f>LEFT(P2423,FIND("/",P2423)-1)</f>
        <v>technology</v>
      </c>
      <c r="T2423" t="str">
        <f>RIGHT(P2423,LEN(P2423)-FIND("/",P2423))</f>
        <v>web</v>
      </c>
    </row>
    <row r="2424" spans="1:20" ht="59" x14ac:dyDescent="0.75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 s="9">
        <f>(((I2424/60)/60)/24)+DATE(1970,1,1)</f>
        <v>42410.696342592593</v>
      </c>
      <c r="K2424">
        <v>1452530564</v>
      </c>
      <c r="L2424" s="9">
        <f>(((K2424/60)/60)/24)+DATE(1970,1,1)</f>
        <v>42380.696342592593</v>
      </c>
      <c r="M2424" t="b">
        <v>0</v>
      </c>
      <c r="N2424">
        <v>0</v>
      </c>
      <c r="O2424" t="b">
        <v>0</v>
      </c>
      <c r="P2424" t="s">
        <v>8272</v>
      </c>
      <c r="Q2424" t="e">
        <f>D2424/E2424*100</f>
        <v>#DIV/0!</v>
      </c>
      <c r="R2424" t="e">
        <f>E2424/N2424</f>
        <v>#DIV/0!</v>
      </c>
      <c r="S2424" t="str">
        <f>LEFT(P2424,FIND("/",P2424)-1)</f>
        <v>technology</v>
      </c>
      <c r="T2424" t="str">
        <f>RIGHT(P2424,LEN(P2424)-FIND("/",P2424))</f>
        <v>web</v>
      </c>
    </row>
    <row r="2425" spans="1:20" ht="44.25" x14ac:dyDescent="0.75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 s="9">
        <f>(((I2425/60)/60)/24)+DATE(1970,1,1)</f>
        <v>42306.903333333335</v>
      </c>
      <c r="K2425">
        <v>1443562848</v>
      </c>
      <c r="L2425" s="9">
        <f>(((K2425/60)/60)/24)+DATE(1970,1,1)</f>
        <v>42276.903333333335</v>
      </c>
      <c r="M2425" t="b">
        <v>0</v>
      </c>
      <c r="N2425">
        <v>1</v>
      </c>
      <c r="O2425" t="b">
        <v>0</v>
      </c>
      <c r="P2425" t="s">
        <v>8272</v>
      </c>
      <c r="Q2425">
        <f>D2425/E2425*100</f>
        <v>111111.11111111111</v>
      </c>
      <c r="R2425">
        <f>E2425/N2425</f>
        <v>9</v>
      </c>
      <c r="S2425" t="str">
        <f>LEFT(P2425,FIND("/",P2425)-1)</f>
        <v>technology</v>
      </c>
      <c r="T2425" t="str">
        <f>RIGHT(P2425,LEN(P2425)-FIND("/",P2425))</f>
        <v>web</v>
      </c>
    </row>
    <row r="2426" spans="1:20" ht="59" x14ac:dyDescent="0.75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 s="9">
        <f>(((I2426/60)/60)/24)+DATE(1970,1,1)</f>
        <v>42193.636828703704</v>
      </c>
      <c r="K2426">
        <v>1433776622</v>
      </c>
      <c r="L2426" s="9">
        <f>(((K2426/60)/60)/24)+DATE(1970,1,1)</f>
        <v>42163.636828703704</v>
      </c>
      <c r="M2426" t="b">
        <v>0</v>
      </c>
      <c r="N2426">
        <v>8</v>
      </c>
      <c r="O2426" t="b">
        <v>0</v>
      </c>
      <c r="P2426" t="s">
        <v>8272</v>
      </c>
      <c r="Q2426">
        <f>D2426/E2426*100</f>
        <v>3676.4705882352941</v>
      </c>
      <c r="R2426">
        <f>E2426/N2426</f>
        <v>8.5</v>
      </c>
      <c r="S2426" t="str">
        <f>LEFT(P2426,FIND("/",P2426)-1)</f>
        <v>technology</v>
      </c>
      <c r="T2426" t="str">
        <f>RIGHT(P2426,LEN(P2426)-FIND("/",P2426))</f>
        <v>web</v>
      </c>
    </row>
    <row r="2427" spans="1:20" ht="44.25" x14ac:dyDescent="0.75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 s="9">
        <f>(((I2427/60)/60)/24)+DATE(1970,1,1)</f>
        <v>42766.208333333328</v>
      </c>
      <c r="K2427">
        <v>1484756245</v>
      </c>
      <c r="L2427" s="9">
        <f>(((K2427/60)/60)/24)+DATE(1970,1,1)</f>
        <v>42753.678761574076</v>
      </c>
      <c r="M2427" t="b">
        <v>0</v>
      </c>
      <c r="N2427">
        <v>4</v>
      </c>
      <c r="O2427" t="b">
        <v>0</v>
      </c>
      <c r="P2427" t="s">
        <v>8272</v>
      </c>
      <c r="Q2427">
        <f>D2427/E2427*100</f>
        <v>14285.714285714286</v>
      </c>
      <c r="R2427">
        <f>E2427/N2427</f>
        <v>8.75</v>
      </c>
      <c r="S2427" t="str">
        <f>LEFT(P2427,FIND("/",P2427)-1)</f>
        <v>technology</v>
      </c>
      <c r="T2427" t="str">
        <f>RIGHT(P2427,LEN(P2427)-FIND("/",P2427))</f>
        <v>web</v>
      </c>
    </row>
    <row r="2428" spans="1:20" ht="44.25" x14ac:dyDescent="0.75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 s="9">
        <f>(((I2428/60)/60)/24)+DATE(1970,1,1)</f>
        <v>42217.745138888888</v>
      </c>
      <c r="K2428">
        <v>1434609424</v>
      </c>
      <c r="L2428" s="9">
        <f>(((K2428/60)/60)/24)+DATE(1970,1,1)</f>
        <v>42173.275740740741</v>
      </c>
      <c r="M2428" t="b">
        <v>0</v>
      </c>
      <c r="N2428">
        <v>28</v>
      </c>
      <c r="O2428" t="b">
        <v>0</v>
      </c>
      <c r="P2428" t="s">
        <v>8272</v>
      </c>
      <c r="Q2428">
        <f>D2428/E2428*100</f>
        <v>1983.6022216344884</v>
      </c>
      <c r="R2428">
        <f>E2428/N2428</f>
        <v>135.03571428571428</v>
      </c>
      <c r="S2428" t="str">
        <f>LEFT(P2428,FIND("/",P2428)-1)</f>
        <v>technology</v>
      </c>
      <c r="T2428" t="str">
        <f>RIGHT(P2428,LEN(P2428)-FIND("/",P2428))</f>
        <v>web</v>
      </c>
    </row>
    <row r="2429" spans="1:20" ht="44.25" x14ac:dyDescent="0.75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 s="9">
        <f>(((I2429/60)/60)/24)+DATE(1970,1,1)</f>
        <v>42378.616851851853</v>
      </c>
      <c r="K2429">
        <v>1447166896</v>
      </c>
      <c r="L2429" s="9">
        <f>(((K2429/60)/60)/24)+DATE(1970,1,1)</f>
        <v>42318.616851851853</v>
      </c>
      <c r="M2429" t="b">
        <v>0</v>
      </c>
      <c r="N2429">
        <v>0</v>
      </c>
      <c r="O2429" t="b">
        <v>0</v>
      </c>
      <c r="P2429" t="s">
        <v>8272</v>
      </c>
      <c r="Q2429" t="e">
        <f>D2429/E2429*100</f>
        <v>#DIV/0!</v>
      </c>
      <c r="R2429" t="e">
        <f>E2429/N2429</f>
        <v>#DIV/0!</v>
      </c>
      <c r="S2429" t="str">
        <f>LEFT(P2429,FIND("/",P2429)-1)</f>
        <v>technology</v>
      </c>
      <c r="T2429" t="str">
        <f>RIGHT(P2429,LEN(P2429)-FIND("/",P2429))</f>
        <v>web</v>
      </c>
    </row>
    <row r="2430" spans="1:20" ht="44.25" x14ac:dyDescent="0.75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 s="9">
        <f>(((I2430/60)/60)/24)+DATE(1970,1,1)</f>
        <v>41957.761469907404</v>
      </c>
      <c r="K2430">
        <v>1413393391</v>
      </c>
      <c r="L2430" s="9">
        <f>(((K2430/60)/60)/24)+DATE(1970,1,1)</f>
        <v>41927.71980324074</v>
      </c>
      <c r="M2430" t="b">
        <v>0</v>
      </c>
      <c r="N2430">
        <v>6</v>
      </c>
      <c r="O2430" t="b">
        <v>0</v>
      </c>
      <c r="P2430" t="s">
        <v>8272</v>
      </c>
      <c r="Q2430">
        <f>D2430/E2430*100</f>
        <v>20325.203252032519</v>
      </c>
      <c r="R2430">
        <f>E2430/N2430</f>
        <v>20.5</v>
      </c>
      <c r="S2430" t="str">
        <f>LEFT(P2430,FIND("/",P2430)-1)</f>
        <v>technology</v>
      </c>
      <c r="T2430" t="str">
        <f>RIGHT(P2430,LEN(P2430)-FIND("/",P2430))</f>
        <v>web</v>
      </c>
    </row>
    <row r="2431" spans="1:20" ht="44.25" x14ac:dyDescent="0.75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 s="9">
        <f>(((I2431/60)/60)/24)+DATE(1970,1,1)</f>
        <v>41931.684861111113</v>
      </c>
      <c r="K2431">
        <v>1411143972</v>
      </c>
      <c r="L2431" s="9">
        <f>(((K2431/60)/60)/24)+DATE(1970,1,1)</f>
        <v>41901.684861111113</v>
      </c>
      <c r="M2431" t="b">
        <v>0</v>
      </c>
      <c r="N2431">
        <v>22</v>
      </c>
      <c r="O2431" t="b">
        <v>0</v>
      </c>
      <c r="P2431" t="s">
        <v>8272</v>
      </c>
      <c r="Q2431">
        <f>D2431/E2431*100</f>
        <v>273.30508474576271</v>
      </c>
      <c r="R2431">
        <f>E2431/N2431</f>
        <v>64.36363636363636</v>
      </c>
      <c r="S2431" t="str">
        <f>LEFT(P2431,FIND("/",P2431)-1)</f>
        <v>technology</v>
      </c>
      <c r="T2431" t="str">
        <f>RIGHT(P2431,LEN(P2431)-FIND("/",P2431))</f>
        <v>web</v>
      </c>
    </row>
    <row r="2432" spans="1:20" ht="44.25" x14ac:dyDescent="0.75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 s="9">
        <f>(((I2432/60)/60)/24)+DATE(1970,1,1)</f>
        <v>42533.353506944448</v>
      </c>
      <c r="K2432">
        <v>1463128143</v>
      </c>
      <c r="L2432" s="9">
        <f>(((K2432/60)/60)/24)+DATE(1970,1,1)</f>
        <v>42503.353506944448</v>
      </c>
      <c r="M2432" t="b">
        <v>0</v>
      </c>
      <c r="N2432">
        <v>0</v>
      </c>
      <c r="O2432" t="b">
        <v>0</v>
      </c>
      <c r="P2432" t="s">
        <v>8272</v>
      </c>
      <c r="Q2432" t="e">
        <f>D2432/E2432*100</f>
        <v>#DIV/0!</v>
      </c>
      <c r="R2432" t="e">
        <f>E2432/N2432</f>
        <v>#DIV/0!</v>
      </c>
      <c r="S2432" t="str">
        <f>LEFT(P2432,FIND("/",P2432)-1)</f>
        <v>technology</v>
      </c>
      <c r="T2432" t="str">
        <f>RIGHT(P2432,LEN(P2432)-FIND("/",P2432))</f>
        <v>web</v>
      </c>
    </row>
    <row r="2433" spans="1:20" ht="29.5" x14ac:dyDescent="0.75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 s="9">
        <f>(((I2433/60)/60)/24)+DATE(1970,1,1)</f>
        <v>42375.860150462962</v>
      </c>
      <c r="K2433">
        <v>1449520717</v>
      </c>
      <c r="L2433" s="9">
        <f>(((K2433/60)/60)/24)+DATE(1970,1,1)</f>
        <v>42345.860150462962</v>
      </c>
      <c r="M2433" t="b">
        <v>0</v>
      </c>
      <c r="N2433">
        <v>1</v>
      </c>
      <c r="O2433" t="b">
        <v>0</v>
      </c>
      <c r="P2433" t="s">
        <v>8272</v>
      </c>
      <c r="Q2433">
        <f>D2433/E2433*100</f>
        <v>4000</v>
      </c>
      <c r="R2433">
        <f>E2433/N2433</f>
        <v>200</v>
      </c>
      <c r="S2433" t="str">
        <f>LEFT(P2433,FIND("/",P2433)-1)</f>
        <v>technology</v>
      </c>
      <c r="T2433" t="str">
        <f>RIGHT(P2433,LEN(P2433)-FIND("/",P2433))</f>
        <v>web</v>
      </c>
    </row>
    <row r="2434" spans="1:20" ht="44.25" x14ac:dyDescent="0.75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 s="9">
        <f>(((I2434/60)/60)/24)+DATE(1970,1,1)</f>
        <v>42706.983831018515</v>
      </c>
      <c r="K2434">
        <v>1478126203</v>
      </c>
      <c r="L2434" s="9">
        <f>(((K2434/60)/60)/24)+DATE(1970,1,1)</f>
        <v>42676.942164351851</v>
      </c>
      <c r="M2434" t="b">
        <v>0</v>
      </c>
      <c r="N2434">
        <v>20</v>
      </c>
      <c r="O2434" t="b">
        <v>0</v>
      </c>
      <c r="P2434" t="s">
        <v>8272</v>
      </c>
      <c r="Q2434">
        <f>D2434/E2434*100</f>
        <v>10980.966325036603</v>
      </c>
      <c r="R2434">
        <f>E2434/N2434</f>
        <v>68.3</v>
      </c>
      <c r="S2434" t="str">
        <f>LEFT(P2434,FIND("/",P2434)-1)</f>
        <v>technology</v>
      </c>
      <c r="T2434" t="str">
        <f>RIGHT(P2434,LEN(P2434)-FIND("/",P2434))</f>
        <v>web</v>
      </c>
    </row>
    <row r="2435" spans="1:20" ht="44.25" x14ac:dyDescent="0.75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 s="9">
        <f>(((I2435/60)/60)/24)+DATE(1970,1,1)</f>
        <v>42087.841493055559</v>
      </c>
      <c r="K2435">
        <v>1424639505</v>
      </c>
      <c r="L2435" s="9">
        <f>(((K2435/60)/60)/24)+DATE(1970,1,1)</f>
        <v>42057.883159722223</v>
      </c>
      <c r="M2435" t="b">
        <v>0</v>
      </c>
      <c r="N2435">
        <v>0</v>
      </c>
      <c r="O2435" t="b">
        <v>0</v>
      </c>
      <c r="P2435" t="s">
        <v>8272</v>
      </c>
      <c r="Q2435" t="e">
        <f>D2435/E2435*100</f>
        <v>#DIV/0!</v>
      </c>
      <c r="R2435" t="e">
        <f>E2435/N2435</f>
        <v>#DIV/0!</v>
      </c>
      <c r="S2435" t="str">
        <f>LEFT(P2435,FIND("/",P2435)-1)</f>
        <v>technology</v>
      </c>
      <c r="T2435" t="str">
        <f>RIGHT(P2435,LEN(P2435)-FIND("/",P2435))</f>
        <v>web</v>
      </c>
    </row>
    <row r="2436" spans="1:20" ht="59" x14ac:dyDescent="0.75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 s="9">
        <f>(((I2436/60)/60)/24)+DATE(1970,1,1)</f>
        <v>42351.283101851848</v>
      </c>
      <c r="K2436">
        <v>1447397260</v>
      </c>
      <c r="L2436" s="9">
        <f>(((K2436/60)/60)/24)+DATE(1970,1,1)</f>
        <v>42321.283101851848</v>
      </c>
      <c r="M2436" t="b">
        <v>0</v>
      </c>
      <c r="N2436">
        <v>1</v>
      </c>
      <c r="O2436" t="b">
        <v>0</v>
      </c>
      <c r="P2436" t="s">
        <v>8272</v>
      </c>
      <c r="Q2436">
        <f>D2436/E2436*100</f>
        <v>480000</v>
      </c>
      <c r="R2436">
        <f>E2436/N2436</f>
        <v>50</v>
      </c>
      <c r="S2436" t="str">
        <f>LEFT(P2436,FIND("/",P2436)-1)</f>
        <v>technology</v>
      </c>
      <c r="T2436" t="str">
        <f>RIGHT(P2436,LEN(P2436)-FIND("/",P2436))</f>
        <v>web</v>
      </c>
    </row>
    <row r="2437" spans="1:20" ht="44.25" x14ac:dyDescent="0.75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 s="9">
        <f>(((I2437/60)/60)/24)+DATE(1970,1,1)</f>
        <v>41990.771354166667</v>
      </c>
      <c r="K2437">
        <v>1416249045</v>
      </c>
      <c r="L2437" s="9">
        <f>(((K2437/60)/60)/24)+DATE(1970,1,1)</f>
        <v>41960.771354166667</v>
      </c>
      <c r="M2437" t="b">
        <v>0</v>
      </c>
      <c r="N2437">
        <v>3</v>
      </c>
      <c r="O2437" t="b">
        <v>0</v>
      </c>
      <c r="P2437" t="s">
        <v>8272</v>
      </c>
      <c r="Q2437">
        <f>D2437/E2437*100</f>
        <v>833333.33333333337</v>
      </c>
      <c r="R2437">
        <f>E2437/N2437</f>
        <v>4</v>
      </c>
      <c r="S2437" t="str">
        <f>LEFT(P2437,FIND("/",P2437)-1)</f>
        <v>technology</v>
      </c>
      <c r="T2437" t="str">
        <f>RIGHT(P2437,LEN(P2437)-FIND("/",P2437))</f>
        <v>web</v>
      </c>
    </row>
    <row r="2438" spans="1:20" ht="44.25" x14ac:dyDescent="0.75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 s="9">
        <f>(((I2438/60)/60)/24)+DATE(1970,1,1)</f>
        <v>42303.658715277779</v>
      </c>
      <c r="K2438">
        <v>1442850513</v>
      </c>
      <c r="L2438" s="9">
        <f>(((K2438/60)/60)/24)+DATE(1970,1,1)</f>
        <v>42268.658715277779</v>
      </c>
      <c r="M2438" t="b">
        <v>0</v>
      </c>
      <c r="N2438">
        <v>2</v>
      </c>
      <c r="O2438" t="b">
        <v>0</v>
      </c>
      <c r="P2438" t="s">
        <v>8272</v>
      </c>
      <c r="Q2438">
        <f>D2438/E2438*100</f>
        <v>27272.727272727276</v>
      </c>
      <c r="R2438">
        <f>E2438/N2438</f>
        <v>27.5</v>
      </c>
      <c r="S2438" t="str">
        <f>LEFT(P2438,FIND("/",P2438)-1)</f>
        <v>technology</v>
      </c>
      <c r="T2438" t="str">
        <f>RIGHT(P2438,LEN(P2438)-FIND("/",P2438))</f>
        <v>web</v>
      </c>
    </row>
    <row r="2439" spans="1:20" ht="44.25" x14ac:dyDescent="0.75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 s="9">
        <f>(((I2439/60)/60)/24)+DATE(1970,1,1)</f>
        <v>42722.389062500006</v>
      </c>
      <c r="K2439">
        <v>1479460815</v>
      </c>
      <c r="L2439" s="9">
        <f>(((K2439/60)/60)/24)+DATE(1970,1,1)</f>
        <v>42692.389062500006</v>
      </c>
      <c r="M2439" t="b">
        <v>0</v>
      </c>
      <c r="N2439">
        <v>0</v>
      </c>
      <c r="O2439" t="b">
        <v>0</v>
      </c>
      <c r="P2439" t="s">
        <v>8272</v>
      </c>
      <c r="Q2439" t="e">
        <f>D2439/E2439*100</f>
        <v>#DIV/0!</v>
      </c>
      <c r="R2439" t="e">
        <f>E2439/N2439</f>
        <v>#DIV/0!</v>
      </c>
      <c r="S2439" t="str">
        <f>LEFT(P2439,FIND("/",P2439)-1)</f>
        <v>technology</v>
      </c>
      <c r="T2439" t="str">
        <f>RIGHT(P2439,LEN(P2439)-FIND("/",P2439))</f>
        <v>web</v>
      </c>
    </row>
    <row r="2440" spans="1:20" ht="44.25" x14ac:dyDescent="0.75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 s="9">
        <f>(((I2440/60)/60)/24)+DATE(1970,1,1)</f>
        <v>42052.069988425923</v>
      </c>
      <c r="K2440">
        <v>1421545247</v>
      </c>
      <c r="L2440" s="9">
        <f>(((K2440/60)/60)/24)+DATE(1970,1,1)</f>
        <v>42022.069988425923</v>
      </c>
      <c r="M2440" t="b">
        <v>0</v>
      </c>
      <c r="N2440">
        <v>2</v>
      </c>
      <c r="O2440" t="b">
        <v>0</v>
      </c>
      <c r="P2440" t="s">
        <v>8272</v>
      </c>
      <c r="Q2440">
        <f>D2440/E2440*100</f>
        <v>110294.11764705883</v>
      </c>
      <c r="R2440">
        <f>E2440/N2440</f>
        <v>34</v>
      </c>
      <c r="S2440" t="str">
        <f>LEFT(P2440,FIND("/",P2440)-1)</f>
        <v>technology</v>
      </c>
      <c r="T2440" t="str">
        <f>RIGHT(P2440,LEN(P2440)-FIND("/",P2440))</f>
        <v>web</v>
      </c>
    </row>
    <row r="2441" spans="1:20" ht="59" x14ac:dyDescent="0.75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 s="9">
        <f>(((I2441/60)/60)/24)+DATE(1970,1,1)</f>
        <v>42441.942997685182</v>
      </c>
      <c r="K2441">
        <v>1455230275</v>
      </c>
      <c r="L2441" s="9">
        <f>(((K2441/60)/60)/24)+DATE(1970,1,1)</f>
        <v>42411.942997685182</v>
      </c>
      <c r="M2441" t="b">
        <v>0</v>
      </c>
      <c r="N2441">
        <v>1</v>
      </c>
      <c r="O2441" t="b">
        <v>0</v>
      </c>
      <c r="P2441" t="s">
        <v>8272</v>
      </c>
      <c r="Q2441">
        <f>D2441/E2441*100</f>
        <v>1800000</v>
      </c>
      <c r="R2441">
        <f>E2441/N2441</f>
        <v>1</v>
      </c>
      <c r="S2441" t="str">
        <f>LEFT(P2441,FIND("/",P2441)-1)</f>
        <v>technology</v>
      </c>
      <c r="T2441" t="str">
        <f>RIGHT(P2441,LEN(P2441)-FIND("/",P2441))</f>
        <v>web</v>
      </c>
    </row>
    <row r="2442" spans="1:20" ht="44.25" x14ac:dyDescent="0.75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 s="9">
        <f>(((I2442/60)/60)/24)+DATE(1970,1,1)</f>
        <v>42195.785289351858</v>
      </c>
      <c r="K2442">
        <v>1433962249</v>
      </c>
      <c r="L2442" s="9">
        <f>(((K2442/60)/60)/24)+DATE(1970,1,1)</f>
        <v>42165.785289351858</v>
      </c>
      <c r="M2442" t="b">
        <v>0</v>
      </c>
      <c r="N2442">
        <v>0</v>
      </c>
      <c r="O2442" t="b">
        <v>0</v>
      </c>
      <c r="P2442" t="s">
        <v>8272</v>
      </c>
      <c r="Q2442" t="e">
        <f>D2442/E2442*100</f>
        <v>#DIV/0!</v>
      </c>
      <c r="R2442" t="e">
        <f>E2442/N2442</f>
        <v>#DIV/0!</v>
      </c>
      <c r="S2442" t="str">
        <f>LEFT(P2442,FIND("/",P2442)-1)</f>
        <v>technology</v>
      </c>
      <c r="T2442" t="str">
        <f>RIGHT(P2442,LEN(P2442)-FIND("/",P2442))</f>
        <v>web</v>
      </c>
    </row>
    <row r="2443" spans="1:20" ht="44.25" x14ac:dyDescent="0.75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 s="9">
        <f>(((I2443/60)/60)/24)+DATE(1970,1,1)</f>
        <v>42565.68440972222</v>
      </c>
      <c r="K2443">
        <v>1465921533</v>
      </c>
      <c r="L2443" s="9">
        <f>(((K2443/60)/60)/24)+DATE(1970,1,1)</f>
        <v>42535.68440972222</v>
      </c>
      <c r="M2443" t="b">
        <v>0</v>
      </c>
      <c r="N2443">
        <v>1</v>
      </c>
      <c r="O2443" t="b">
        <v>0</v>
      </c>
      <c r="P2443" t="s">
        <v>8272</v>
      </c>
      <c r="Q2443">
        <f>D2443/E2443*100</f>
        <v>500000</v>
      </c>
      <c r="R2443">
        <f>E2443/N2443</f>
        <v>1</v>
      </c>
      <c r="S2443" t="str">
        <f>LEFT(P2443,FIND("/",P2443)-1)</f>
        <v>technology</v>
      </c>
      <c r="T2443" t="str">
        <f>RIGHT(P2443,LEN(P2443)-FIND("/",P2443))</f>
        <v>web</v>
      </c>
    </row>
    <row r="2444" spans="1:20" ht="44.25" x14ac:dyDescent="0.75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 s="9">
        <f>(((I2444/60)/60)/24)+DATE(1970,1,1)</f>
        <v>42005.842523148152</v>
      </c>
      <c r="K2444">
        <v>1417551194</v>
      </c>
      <c r="L2444" s="9">
        <f>(((K2444/60)/60)/24)+DATE(1970,1,1)</f>
        <v>41975.842523148152</v>
      </c>
      <c r="M2444" t="b">
        <v>0</v>
      </c>
      <c r="N2444">
        <v>0</v>
      </c>
      <c r="O2444" t="b">
        <v>0</v>
      </c>
      <c r="P2444" t="s">
        <v>8272</v>
      </c>
      <c r="Q2444" t="e">
        <f>D2444/E2444*100</f>
        <v>#DIV/0!</v>
      </c>
      <c r="R2444" t="e">
        <f>E2444/N2444</f>
        <v>#DIV/0!</v>
      </c>
      <c r="S2444" t="str">
        <f>LEFT(P2444,FIND("/",P2444)-1)</f>
        <v>technology</v>
      </c>
      <c r="T2444" t="str">
        <f>RIGHT(P2444,LEN(P2444)-FIND("/",P2444))</f>
        <v>web</v>
      </c>
    </row>
    <row r="2445" spans="1:20" ht="59" x14ac:dyDescent="0.75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 s="9">
        <f>(((I2445/60)/60)/24)+DATE(1970,1,1)</f>
        <v>42385.458333333328</v>
      </c>
      <c r="K2445">
        <v>1449785223</v>
      </c>
      <c r="L2445" s="9">
        <f>(((K2445/60)/60)/24)+DATE(1970,1,1)</f>
        <v>42348.9215625</v>
      </c>
      <c r="M2445" t="b">
        <v>0</v>
      </c>
      <c r="N2445">
        <v>5</v>
      </c>
      <c r="O2445" t="b">
        <v>0</v>
      </c>
      <c r="P2445" t="s">
        <v>8272</v>
      </c>
      <c r="Q2445">
        <f>D2445/E2445*100</f>
        <v>10000</v>
      </c>
      <c r="R2445">
        <f>E2445/N2445</f>
        <v>49</v>
      </c>
      <c r="S2445" t="str">
        <f>LEFT(P2445,FIND("/",P2445)-1)</f>
        <v>technology</v>
      </c>
      <c r="T2445" t="str">
        <f>RIGHT(P2445,LEN(P2445)-FIND("/",P2445))</f>
        <v>web</v>
      </c>
    </row>
    <row r="2446" spans="1:20" ht="44.25" x14ac:dyDescent="0.75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 s="9">
        <f>(((I2446/60)/60)/24)+DATE(1970,1,1)</f>
        <v>42370.847361111111</v>
      </c>
      <c r="K2446">
        <v>1449087612</v>
      </c>
      <c r="L2446" s="9">
        <f>(((K2446/60)/60)/24)+DATE(1970,1,1)</f>
        <v>42340.847361111111</v>
      </c>
      <c r="M2446" t="b">
        <v>0</v>
      </c>
      <c r="N2446">
        <v>1</v>
      </c>
      <c r="O2446" t="b">
        <v>0</v>
      </c>
      <c r="P2446" t="s">
        <v>8272</v>
      </c>
      <c r="Q2446">
        <f>D2446/E2446*100</f>
        <v>12500</v>
      </c>
      <c r="R2446">
        <f>E2446/N2446</f>
        <v>20</v>
      </c>
      <c r="S2446" t="str">
        <f>LEFT(P2446,FIND("/",P2446)-1)</f>
        <v>technology</v>
      </c>
      <c r="T2446" t="str">
        <f>RIGHT(P2446,LEN(P2446)-FIND("/",P2446))</f>
        <v>web</v>
      </c>
    </row>
    <row r="2447" spans="1:20" ht="29.5" x14ac:dyDescent="0.75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 s="9">
        <f>(((I2447/60)/60)/24)+DATE(1970,1,1)</f>
        <v>42418.798252314817</v>
      </c>
      <c r="K2447">
        <v>1453230569</v>
      </c>
      <c r="L2447" s="9">
        <f>(((K2447/60)/60)/24)+DATE(1970,1,1)</f>
        <v>42388.798252314817</v>
      </c>
      <c r="M2447" t="b">
        <v>0</v>
      </c>
      <c r="N2447">
        <v>1</v>
      </c>
      <c r="O2447" t="b">
        <v>0</v>
      </c>
      <c r="P2447" t="s">
        <v>8272</v>
      </c>
      <c r="Q2447">
        <f>D2447/E2447*100</f>
        <v>59859.15492957746</v>
      </c>
      <c r="R2447">
        <f>E2447/N2447</f>
        <v>142</v>
      </c>
      <c r="S2447" t="str">
        <f>LEFT(P2447,FIND("/",P2447)-1)</f>
        <v>technology</v>
      </c>
      <c r="T2447" t="str">
        <f>RIGHT(P2447,LEN(P2447)-FIND("/",P2447))</f>
        <v>web</v>
      </c>
    </row>
    <row r="2448" spans="1:20" ht="44.25" x14ac:dyDescent="0.75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 s="9">
        <f>(((I2448/60)/60)/24)+DATE(1970,1,1)</f>
        <v>42212.165972222225</v>
      </c>
      <c r="K2448">
        <v>1436297723</v>
      </c>
      <c r="L2448" s="9">
        <f>(((K2448/60)/60)/24)+DATE(1970,1,1)</f>
        <v>42192.816238425927</v>
      </c>
      <c r="M2448" t="b">
        <v>0</v>
      </c>
      <c r="N2448">
        <v>2</v>
      </c>
      <c r="O2448" t="b">
        <v>0</v>
      </c>
      <c r="P2448" t="s">
        <v>8272</v>
      </c>
      <c r="Q2448">
        <f>D2448/E2448*100</f>
        <v>23584.905660377361</v>
      </c>
      <c r="R2448">
        <f>E2448/N2448</f>
        <v>53</v>
      </c>
      <c r="S2448" t="str">
        <f>LEFT(P2448,FIND("/",P2448)-1)</f>
        <v>technology</v>
      </c>
      <c r="T2448" t="str">
        <f>RIGHT(P2448,LEN(P2448)-FIND("/",P2448))</f>
        <v>web</v>
      </c>
    </row>
    <row r="2449" spans="1:20" ht="44.25" x14ac:dyDescent="0.75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 s="9">
        <f>(((I2449/60)/60)/24)+DATE(1970,1,1)</f>
        <v>42312.757962962962</v>
      </c>
      <c r="K2449">
        <v>1444065088</v>
      </c>
      <c r="L2449" s="9">
        <f>(((K2449/60)/60)/24)+DATE(1970,1,1)</f>
        <v>42282.71629629629</v>
      </c>
      <c r="M2449" t="b">
        <v>0</v>
      </c>
      <c r="N2449">
        <v>0</v>
      </c>
      <c r="O2449" t="b">
        <v>0</v>
      </c>
      <c r="P2449" t="s">
        <v>8272</v>
      </c>
      <c r="Q2449" t="e">
        <f>D2449/E2449*100</f>
        <v>#DIV/0!</v>
      </c>
      <c r="R2449" t="e">
        <f>E2449/N2449</f>
        <v>#DIV/0!</v>
      </c>
      <c r="S2449" t="str">
        <f>LEFT(P2449,FIND("/",P2449)-1)</f>
        <v>technology</v>
      </c>
      <c r="T2449" t="str">
        <f>RIGHT(P2449,LEN(P2449)-FIND("/",P2449))</f>
        <v>web</v>
      </c>
    </row>
    <row r="2450" spans="1:20" ht="59" x14ac:dyDescent="0.75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 s="9">
        <f>(((I2450/60)/60)/24)+DATE(1970,1,1)</f>
        <v>42022.05</v>
      </c>
      <c r="K2450">
        <v>1416445931</v>
      </c>
      <c r="L2450" s="9">
        <f>(((K2450/60)/60)/24)+DATE(1970,1,1)</f>
        <v>41963.050127314811</v>
      </c>
      <c r="M2450" t="b">
        <v>0</v>
      </c>
      <c r="N2450">
        <v>9</v>
      </c>
      <c r="O2450" t="b">
        <v>0</v>
      </c>
      <c r="P2450" t="s">
        <v>8272</v>
      </c>
      <c r="Q2450">
        <f>D2450/E2450*100</f>
        <v>25690.173410404623</v>
      </c>
      <c r="R2450">
        <f>E2450/N2450</f>
        <v>38.444444444444443</v>
      </c>
      <c r="S2450" t="str">
        <f>LEFT(P2450,FIND("/",P2450)-1)</f>
        <v>technology</v>
      </c>
      <c r="T2450" t="str">
        <f>RIGHT(P2450,LEN(P2450)-FIND("/",P2450))</f>
        <v>web</v>
      </c>
    </row>
    <row r="2451" spans="1:20" ht="44.25" x14ac:dyDescent="0.75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 s="9">
        <f>(((I2451/60)/60)/24)+DATE(1970,1,1)</f>
        <v>42662.443368055552</v>
      </c>
      <c r="K2451">
        <v>1474281507</v>
      </c>
      <c r="L2451" s="9">
        <f>(((K2451/60)/60)/24)+DATE(1970,1,1)</f>
        <v>42632.443368055552</v>
      </c>
      <c r="M2451" t="b">
        <v>0</v>
      </c>
      <c r="N2451">
        <v>4</v>
      </c>
      <c r="O2451" t="b">
        <v>0</v>
      </c>
      <c r="P2451" t="s">
        <v>8272</v>
      </c>
      <c r="Q2451">
        <f>D2451/E2451*100</f>
        <v>13975</v>
      </c>
      <c r="R2451">
        <f>E2451/N2451</f>
        <v>20</v>
      </c>
      <c r="S2451" t="str">
        <f>LEFT(P2451,FIND("/",P2451)-1)</f>
        <v>technology</v>
      </c>
      <c r="T2451" t="str">
        <f>RIGHT(P2451,LEN(P2451)-FIND("/",P2451))</f>
        <v>web</v>
      </c>
    </row>
    <row r="2452" spans="1:20" ht="59" x14ac:dyDescent="0.75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 s="9">
        <f>(((I2452/60)/60)/24)+DATE(1970,1,1)</f>
        <v>42168.692627314813</v>
      </c>
      <c r="K2452">
        <v>1431621443</v>
      </c>
      <c r="L2452" s="9">
        <f>(((K2452/60)/60)/24)+DATE(1970,1,1)</f>
        <v>42138.692627314813</v>
      </c>
      <c r="M2452" t="b">
        <v>0</v>
      </c>
      <c r="N2452">
        <v>4</v>
      </c>
      <c r="O2452" t="b">
        <v>0</v>
      </c>
      <c r="P2452" t="s">
        <v>8272</v>
      </c>
      <c r="Q2452">
        <f>D2452/E2452*100</f>
        <v>23166.023166023166</v>
      </c>
      <c r="R2452">
        <f>E2452/N2452</f>
        <v>64.75</v>
      </c>
      <c r="S2452" t="str">
        <f>LEFT(P2452,FIND("/",P2452)-1)</f>
        <v>technology</v>
      </c>
      <c r="T2452" t="str">
        <f>RIGHT(P2452,LEN(P2452)-FIND("/",P2452))</f>
        <v>web</v>
      </c>
    </row>
    <row r="2453" spans="1:20" ht="44.25" x14ac:dyDescent="0.75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 s="9">
        <f>(((I2453/60)/60)/24)+DATE(1970,1,1)</f>
        <v>42091.43</v>
      </c>
      <c r="K2453">
        <v>1422357552</v>
      </c>
      <c r="L2453" s="9">
        <f>(((K2453/60)/60)/24)+DATE(1970,1,1)</f>
        <v>42031.471666666665</v>
      </c>
      <c r="M2453" t="b">
        <v>0</v>
      </c>
      <c r="N2453">
        <v>1</v>
      </c>
      <c r="O2453" t="b">
        <v>0</v>
      </c>
      <c r="P2453" t="s">
        <v>8272</v>
      </c>
      <c r="Q2453">
        <f>D2453/E2453*100</f>
        <v>8000000</v>
      </c>
      <c r="R2453">
        <f>E2453/N2453</f>
        <v>1</v>
      </c>
      <c r="S2453" t="str">
        <f>LEFT(P2453,FIND("/",P2453)-1)</f>
        <v>technology</v>
      </c>
      <c r="T2453" t="str">
        <f>RIGHT(P2453,LEN(P2453)-FIND("/",P2453))</f>
        <v>web</v>
      </c>
    </row>
    <row r="2454" spans="1:20" ht="44.25" x14ac:dyDescent="0.75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 s="9">
        <f>(((I2454/60)/60)/24)+DATE(1970,1,1)</f>
        <v>42510.589143518519</v>
      </c>
      <c r="K2454">
        <v>1458569302</v>
      </c>
      <c r="L2454" s="9">
        <f>(((K2454/60)/60)/24)+DATE(1970,1,1)</f>
        <v>42450.589143518519</v>
      </c>
      <c r="M2454" t="b">
        <v>0</v>
      </c>
      <c r="N2454">
        <v>1</v>
      </c>
      <c r="O2454" t="b">
        <v>0</v>
      </c>
      <c r="P2454" t="s">
        <v>8272</v>
      </c>
      <c r="Q2454">
        <f>D2454/E2454*100</f>
        <v>50000</v>
      </c>
      <c r="R2454">
        <f>E2454/N2454</f>
        <v>10</v>
      </c>
      <c r="S2454" t="str">
        <f>LEFT(P2454,FIND("/",P2454)-1)</f>
        <v>technology</v>
      </c>
      <c r="T2454" t="str">
        <f>RIGHT(P2454,LEN(P2454)-FIND("/",P2454))</f>
        <v>web</v>
      </c>
    </row>
    <row r="2455" spans="1:20" ht="29.5" x14ac:dyDescent="0.75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 s="9">
        <f>(((I2455/60)/60)/24)+DATE(1970,1,1)</f>
        <v>42254.578622685185</v>
      </c>
      <c r="K2455">
        <v>1439560393</v>
      </c>
      <c r="L2455" s="9">
        <f>(((K2455/60)/60)/24)+DATE(1970,1,1)</f>
        <v>42230.578622685185</v>
      </c>
      <c r="M2455" t="b">
        <v>0</v>
      </c>
      <c r="N2455">
        <v>7</v>
      </c>
      <c r="O2455" t="b">
        <v>0</v>
      </c>
      <c r="P2455" t="s">
        <v>8272</v>
      </c>
      <c r="Q2455">
        <f>D2455/E2455*100</f>
        <v>892857.14285714296</v>
      </c>
      <c r="R2455">
        <f>E2455/N2455</f>
        <v>2</v>
      </c>
      <c r="S2455" t="str">
        <f>LEFT(P2455,FIND("/",P2455)-1)</f>
        <v>technology</v>
      </c>
      <c r="T2455" t="str">
        <f>RIGHT(P2455,LEN(P2455)-FIND("/",P2455))</f>
        <v>web</v>
      </c>
    </row>
    <row r="2456" spans="1:20" ht="29.5" x14ac:dyDescent="0.75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 s="9">
        <f>(((I2456/60)/60)/24)+DATE(1970,1,1)</f>
        <v>41998.852118055554</v>
      </c>
      <c r="K2456">
        <v>1416947223</v>
      </c>
      <c r="L2456" s="9">
        <f>(((K2456/60)/60)/24)+DATE(1970,1,1)</f>
        <v>41968.852118055554</v>
      </c>
      <c r="M2456" t="b">
        <v>0</v>
      </c>
      <c r="N2456">
        <v>5</v>
      </c>
      <c r="O2456" t="b">
        <v>0</v>
      </c>
      <c r="P2456" t="s">
        <v>8272</v>
      </c>
      <c r="Q2456">
        <f>D2456/E2456*100</f>
        <v>6857.1428571428569</v>
      </c>
      <c r="R2456">
        <f>E2456/N2456</f>
        <v>35</v>
      </c>
      <c r="S2456" t="str">
        <f>LEFT(P2456,FIND("/",P2456)-1)</f>
        <v>technology</v>
      </c>
      <c r="T2456" t="str">
        <f>RIGHT(P2456,LEN(P2456)-FIND("/",P2456))</f>
        <v>web</v>
      </c>
    </row>
    <row r="2457" spans="1:20" ht="44.25" x14ac:dyDescent="0.75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 s="9">
        <f>(((I2457/60)/60)/24)+DATE(1970,1,1)</f>
        <v>42635.908182870371</v>
      </c>
      <c r="K2457">
        <v>1471988867</v>
      </c>
      <c r="L2457" s="9">
        <f>(((K2457/60)/60)/24)+DATE(1970,1,1)</f>
        <v>42605.908182870371</v>
      </c>
      <c r="M2457" t="b">
        <v>0</v>
      </c>
      <c r="N2457">
        <v>1</v>
      </c>
      <c r="O2457" t="b">
        <v>0</v>
      </c>
      <c r="P2457" t="s">
        <v>8272</v>
      </c>
      <c r="Q2457">
        <f>D2457/E2457*100</f>
        <v>300000</v>
      </c>
      <c r="R2457">
        <f>E2457/N2457</f>
        <v>1</v>
      </c>
      <c r="S2457" t="str">
        <f>LEFT(P2457,FIND("/",P2457)-1)</f>
        <v>technology</v>
      </c>
      <c r="T2457" t="str">
        <f>RIGHT(P2457,LEN(P2457)-FIND("/",P2457))</f>
        <v>web</v>
      </c>
    </row>
    <row r="2458" spans="1:20" ht="44.25" x14ac:dyDescent="0.75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 s="9">
        <f>(((I2458/60)/60)/24)+DATE(1970,1,1)</f>
        <v>42218.012777777782</v>
      </c>
      <c r="K2458">
        <v>1435882704</v>
      </c>
      <c r="L2458" s="9">
        <f>(((K2458/60)/60)/24)+DATE(1970,1,1)</f>
        <v>42188.012777777782</v>
      </c>
      <c r="M2458" t="b">
        <v>0</v>
      </c>
      <c r="N2458">
        <v>0</v>
      </c>
      <c r="O2458" t="b">
        <v>0</v>
      </c>
      <c r="P2458" t="s">
        <v>8272</v>
      </c>
      <c r="Q2458" t="e">
        <f>D2458/E2458*100</f>
        <v>#DIV/0!</v>
      </c>
      <c r="R2458" t="e">
        <f>E2458/N2458</f>
        <v>#DIV/0!</v>
      </c>
      <c r="S2458" t="str">
        <f>LEFT(P2458,FIND("/",P2458)-1)</f>
        <v>technology</v>
      </c>
      <c r="T2458" t="str">
        <f>RIGHT(P2458,LEN(P2458)-FIND("/",P2458))</f>
        <v>web</v>
      </c>
    </row>
    <row r="2459" spans="1:20" ht="59" x14ac:dyDescent="0.75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 s="9">
        <f>(((I2459/60)/60)/24)+DATE(1970,1,1)</f>
        <v>42078.75</v>
      </c>
      <c r="K2459">
        <v>1424454319</v>
      </c>
      <c r="L2459" s="9">
        <f>(((K2459/60)/60)/24)+DATE(1970,1,1)</f>
        <v>42055.739803240736</v>
      </c>
      <c r="M2459" t="b">
        <v>0</v>
      </c>
      <c r="N2459">
        <v>0</v>
      </c>
      <c r="O2459" t="b">
        <v>0</v>
      </c>
      <c r="P2459" t="s">
        <v>8272</v>
      </c>
      <c r="Q2459" t="e">
        <f>D2459/E2459*100</f>
        <v>#DIV/0!</v>
      </c>
      <c r="R2459" t="e">
        <f>E2459/N2459</f>
        <v>#DIV/0!</v>
      </c>
      <c r="S2459" t="str">
        <f>LEFT(P2459,FIND("/",P2459)-1)</f>
        <v>technology</v>
      </c>
      <c r="T2459" t="str">
        <f>RIGHT(P2459,LEN(P2459)-FIND("/",P2459))</f>
        <v>web</v>
      </c>
    </row>
    <row r="2460" spans="1:20" ht="44.25" x14ac:dyDescent="0.75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 s="9">
        <f>(((I2460/60)/60)/24)+DATE(1970,1,1)</f>
        <v>42082.896840277783</v>
      </c>
      <c r="K2460">
        <v>1424212287</v>
      </c>
      <c r="L2460" s="9">
        <f>(((K2460/60)/60)/24)+DATE(1970,1,1)</f>
        <v>42052.93850694444</v>
      </c>
      <c r="M2460" t="b">
        <v>0</v>
      </c>
      <c r="N2460">
        <v>1</v>
      </c>
      <c r="O2460" t="b">
        <v>0</v>
      </c>
      <c r="P2460" t="s">
        <v>8272</v>
      </c>
      <c r="Q2460">
        <f>D2460/E2460*100</f>
        <v>900000</v>
      </c>
      <c r="R2460">
        <f>E2460/N2460</f>
        <v>1</v>
      </c>
      <c r="S2460" t="str">
        <f>LEFT(P2460,FIND("/",P2460)-1)</f>
        <v>technology</v>
      </c>
      <c r="T2460" t="str">
        <f>RIGHT(P2460,LEN(P2460)-FIND("/",P2460))</f>
        <v>web</v>
      </c>
    </row>
    <row r="2461" spans="1:20" ht="44.25" x14ac:dyDescent="0.75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 s="9">
        <f>(((I2461/60)/60)/24)+DATE(1970,1,1)</f>
        <v>42079.674953703703</v>
      </c>
      <c r="K2461">
        <v>1423933916</v>
      </c>
      <c r="L2461" s="9">
        <f>(((K2461/60)/60)/24)+DATE(1970,1,1)</f>
        <v>42049.716620370367</v>
      </c>
      <c r="M2461" t="b">
        <v>0</v>
      </c>
      <c r="N2461">
        <v>2</v>
      </c>
      <c r="O2461" t="b">
        <v>0</v>
      </c>
      <c r="P2461" t="s">
        <v>8272</v>
      </c>
      <c r="Q2461">
        <f>D2461/E2461*100</f>
        <v>10000</v>
      </c>
      <c r="R2461">
        <f>E2461/N2461</f>
        <v>5</v>
      </c>
      <c r="S2461" t="str">
        <f>LEFT(P2461,FIND("/",P2461)-1)</f>
        <v>technology</v>
      </c>
      <c r="T2461" t="str">
        <f>RIGHT(P2461,LEN(P2461)-FIND("/",P2461))</f>
        <v>web</v>
      </c>
    </row>
    <row r="2462" spans="1:20" ht="44.25" x14ac:dyDescent="0.75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 s="9">
        <f>(((I2462/60)/60)/24)+DATE(1970,1,1)</f>
        <v>42339</v>
      </c>
      <c r="K2462">
        <v>1444123377</v>
      </c>
      <c r="L2462" s="9">
        <f>(((K2462/60)/60)/24)+DATE(1970,1,1)</f>
        <v>42283.3909375</v>
      </c>
      <c r="M2462" t="b">
        <v>0</v>
      </c>
      <c r="N2462">
        <v>0</v>
      </c>
      <c r="O2462" t="b">
        <v>0</v>
      </c>
      <c r="P2462" t="s">
        <v>8272</v>
      </c>
      <c r="Q2462" t="e">
        <f>D2462/E2462*100</f>
        <v>#DIV/0!</v>
      </c>
      <c r="R2462" t="e">
        <f>E2462/N2462</f>
        <v>#DIV/0!</v>
      </c>
      <c r="S2462" t="str">
        <f>LEFT(P2462,FIND("/",P2462)-1)</f>
        <v>technology</v>
      </c>
      <c r="T2462" t="str">
        <f>RIGHT(P2462,LEN(P2462)-FIND("/",P2462))</f>
        <v>web</v>
      </c>
    </row>
    <row r="2463" spans="1:20" ht="44.25" x14ac:dyDescent="0.75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 s="9">
        <f>(((I2463/60)/60)/24)+DATE(1970,1,1)</f>
        <v>42050.854247685187</v>
      </c>
      <c r="K2463">
        <v>1421440207</v>
      </c>
      <c r="L2463" s="9">
        <f>(((K2463/60)/60)/24)+DATE(1970,1,1)</f>
        <v>42020.854247685187</v>
      </c>
      <c r="M2463" t="b">
        <v>0</v>
      </c>
      <c r="N2463">
        <v>4</v>
      </c>
      <c r="O2463" t="b">
        <v>0</v>
      </c>
      <c r="P2463" t="s">
        <v>8272</v>
      </c>
      <c r="Q2463">
        <f>D2463/E2463*100</f>
        <v>17857.142857142859</v>
      </c>
      <c r="R2463">
        <f>E2463/N2463</f>
        <v>14</v>
      </c>
      <c r="S2463" t="str">
        <f>LEFT(P2463,FIND("/",P2463)-1)</f>
        <v>technology</v>
      </c>
      <c r="T2463" t="str">
        <f>RIGHT(P2463,LEN(P2463)-FIND("/",P2463))</f>
        <v>web</v>
      </c>
    </row>
    <row r="2464" spans="1:20" ht="73.75" x14ac:dyDescent="0.75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 s="9">
        <f>(((I2464/60)/60)/24)+DATE(1970,1,1)</f>
        <v>42110.757326388892</v>
      </c>
      <c r="K2464">
        <v>1426615833</v>
      </c>
      <c r="L2464" s="9">
        <f>(((K2464/60)/60)/24)+DATE(1970,1,1)</f>
        <v>42080.757326388892</v>
      </c>
      <c r="M2464" t="b">
        <v>0</v>
      </c>
      <c r="N2464">
        <v>7</v>
      </c>
      <c r="O2464" t="b">
        <v>0</v>
      </c>
      <c r="P2464" t="s">
        <v>8272</v>
      </c>
      <c r="Q2464">
        <f>D2464/E2464*100</f>
        <v>1100.9174311926606</v>
      </c>
      <c r="R2464">
        <f>E2464/N2464</f>
        <v>389.28571428571428</v>
      </c>
      <c r="S2464" t="str">
        <f>LEFT(P2464,FIND("/",P2464)-1)</f>
        <v>technology</v>
      </c>
      <c r="T2464" t="str">
        <f>RIGHT(P2464,LEN(P2464)-FIND("/",P2464))</f>
        <v>web</v>
      </c>
    </row>
    <row r="2465" spans="1:20" ht="44.25" x14ac:dyDescent="0.75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 s="9">
        <f>(((I2465/60)/60)/24)+DATE(1970,1,1)</f>
        <v>42691.811180555553</v>
      </c>
      <c r="K2465">
        <v>1474223286</v>
      </c>
      <c r="L2465" s="9">
        <f>(((K2465/60)/60)/24)+DATE(1970,1,1)</f>
        <v>42631.769513888896</v>
      </c>
      <c r="M2465" t="b">
        <v>0</v>
      </c>
      <c r="N2465">
        <v>2</v>
      </c>
      <c r="O2465" t="b">
        <v>0</v>
      </c>
      <c r="P2465" t="s">
        <v>8272</v>
      </c>
      <c r="Q2465">
        <f>D2465/E2465*100</f>
        <v>2990.0332225913621</v>
      </c>
      <c r="R2465">
        <f>E2465/N2465</f>
        <v>150.5</v>
      </c>
      <c r="S2465" t="str">
        <f>LEFT(P2465,FIND("/",P2465)-1)</f>
        <v>technology</v>
      </c>
      <c r="T2465" t="str">
        <f>RIGHT(P2465,LEN(P2465)-FIND("/",P2465))</f>
        <v>web</v>
      </c>
    </row>
    <row r="2466" spans="1:20" x14ac:dyDescent="0.75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 s="9">
        <f>(((I2466/60)/60)/24)+DATE(1970,1,1)</f>
        <v>42193.614571759259</v>
      </c>
      <c r="K2466">
        <v>1435070699</v>
      </c>
      <c r="L2466" s="9">
        <f>(((K2466/60)/60)/24)+DATE(1970,1,1)</f>
        <v>42178.614571759259</v>
      </c>
      <c r="M2466" t="b">
        <v>0</v>
      </c>
      <c r="N2466">
        <v>1</v>
      </c>
      <c r="O2466" t="b">
        <v>0</v>
      </c>
      <c r="P2466" t="s">
        <v>8272</v>
      </c>
      <c r="Q2466">
        <f>D2466/E2466*100</f>
        <v>750000</v>
      </c>
      <c r="R2466">
        <f>E2466/N2466</f>
        <v>1</v>
      </c>
      <c r="S2466" t="str">
        <f>LEFT(P2466,FIND("/",P2466)-1)</f>
        <v>technology</v>
      </c>
      <c r="T2466" t="str">
        <f>RIGHT(P2466,LEN(P2466)-FIND("/",P2466))</f>
        <v>web</v>
      </c>
    </row>
    <row r="2467" spans="1:20" ht="59" x14ac:dyDescent="0.75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 s="9">
        <f>(((I2467/60)/60)/24)+DATE(1970,1,1)</f>
        <v>42408.542361111111</v>
      </c>
      <c r="K2467">
        <v>1452259131</v>
      </c>
      <c r="L2467" s="9">
        <f>(((K2467/60)/60)/24)+DATE(1970,1,1)</f>
        <v>42377.554756944446</v>
      </c>
      <c r="M2467" t="b">
        <v>0</v>
      </c>
      <c r="N2467">
        <v>9</v>
      </c>
      <c r="O2467" t="b">
        <v>0</v>
      </c>
      <c r="P2467" t="s">
        <v>8272</v>
      </c>
      <c r="Q2467">
        <f>D2467/E2467*100</f>
        <v>2242.1524663677128</v>
      </c>
      <c r="R2467">
        <f>E2467/N2467</f>
        <v>24.777777777777779</v>
      </c>
      <c r="S2467" t="str">
        <f>LEFT(P2467,FIND("/",P2467)-1)</f>
        <v>technology</v>
      </c>
      <c r="T2467" t="str">
        <f>RIGHT(P2467,LEN(P2467)-FIND("/",P2467))</f>
        <v>web</v>
      </c>
    </row>
    <row r="2468" spans="1:20" ht="44.25" x14ac:dyDescent="0.75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 s="9">
        <f>(((I2468/60)/60)/24)+DATE(1970,1,1)</f>
        <v>42207.543171296296</v>
      </c>
      <c r="K2468">
        <v>1434978130</v>
      </c>
      <c r="L2468" s="9">
        <f>(((K2468/60)/60)/24)+DATE(1970,1,1)</f>
        <v>42177.543171296296</v>
      </c>
      <c r="M2468" t="b">
        <v>0</v>
      </c>
      <c r="N2468">
        <v>2</v>
      </c>
      <c r="O2468" t="b">
        <v>0</v>
      </c>
      <c r="P2468" t="s">
        <v>8272</v>
      </c>
      <c r="Q2468">
        <f>D2468/E2468*100</f>
        <v>163934.42622950819</v>
      </c>
      <c r="R2468">
        <f>E2468/N2468</f>
        <v>30.5</v>
      </c>
      <c r="S2468" t="str">
        <f>LEFT(P2468,FIND("/",P2468)-1)</f>
        <v>technology</v>
      </c>
      <c r="T2468" t="str">
        <f>RIGHT(P2468,LEN(P2468)-FIND("/",P2468))</f>
        <v>web</v>
      </c>
    </row>
    <row r="2469" spans="1:20" ht="44.25" x14ac:dyDescent="0.75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 s="9">
        <f>(((I2469/60)/60)/24)+DATE(1970,1,1)</f>
        <v>41976.232175925921</v>
      </c>
      <c r="K2469">
        <v>1414992860</v>
      </c>
      <c r="L2469" s="9">
        <f>(((K2469/60)/60)/24)+DATE(1970,1,1)</f>
        <v>41946.232175925928</v>
      </c>
      <c r="M2469" t="b">
        <v>0</v>
      </c>
      <c r="N2469">
        <v>1</v>
      </c>
      <c r="O2469" t="b">
        <v>0</v>
      </c>
      <c r="P2469" t="s">
        <v>8272</v>
      </c>
      <c r="Q2469">
        <f>D2469/E2469*100</f>
        <v>3000</v>
      </c>
      <c r="R2469">
        <f>E2469/N2469</f>
        <v>250</v>
      </c>
      <c r="S2469" t="str">
        <f>LEFT(P2469,FIND("/",P2469)-1)</f>
        <v>technology</v>
      </c>
      <c r="T2469" t="str">
        <f>RIGHT(P2469,LEN(P2469)-FIND("/",P2469))</f>
        <v>web</v>
      </c>
    </row>
    <row r="2470" spans="1:20" ht="59" x14ac:dyDescent="0.7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9">
        <f>(((I2470/60)/60)/24)+DATE(1970,1,1)</f>
        <v>42100.635937500003</v>
      </c>
      <c r="K2470">
        <v>1425744945</v>
      </c>
      <c r="L2470" s="9">
        <f>(((K2470/60)/60)/24)+DATE(1970,1,1)</f>
        <v>42070.677604166667</v>
      </c>
      <c r="M2470" t="b">
        <v>0</v>
      </c>
      <c r="N2470">
        <v>7</v>
      </c>
      <c r="O2470" t="b">
        <v>0</v>
      </c>
      <c r="P2470" t="s">
        <v>8272</v>
      </c>
      <c r="Q2470">
        <f>D2470/E2470*100</f>
        <v>434.78260869565213</v>
      </c>
      <c r="R2470">
        <f>E2470/N2470</f>
        <v>16.428571428571427</v>
      </c>
      <c r="S2470" t="str">
        <f>LEFT(P2470,FIND("/",P2470)-1)</f>
        <v>technology</v>
      </c>
      <c r="T2470" t="str">
        <f>RIGHT(P2470,LEN(P2470)-FIND("/",P2470))</f>
        <v>web</v>
      </c>
    </row>
    <row r="2471" spans="1:20" ht="29.5" x14ac:dyDescent="0.75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 s="9">
        <f>(((I2471/60)/60)/24)+DATE(1970,1,1)</f>
        <v>42476.780162037037</v>
      </c>
      <c r="K2471">
        <v>1458240206</v>
      </c>
      <c r="L2471" s="9">
        <f>(((K2471/60)/60)/24)+DATE(1970,1,1)</f>
        <v>42446.780162037037</v>
      </c>
      <c r="M2471" t="b">
        <v>0</v>
      </c>
      <c r="N2471">
        <v>2</v>
      </c>
      <c r="O2471" t="b">
        <v>0</v>
      </c>
      <c r="P2471" t="s">
        <v>8272</v>
      </c>
      <c r="Q2471">
        <f>D2471/E2471*100</f>
        <v>96153.846153846156</v>
      </c>
      <c r="R2471">
        <f>E2471/N2471</f>
        <v>13</v>
      </c>
      <c r="S2471" t="str">
        <f>LEFT(P2471,FIND("/",P2471)-1)</f>
        <v>technology</v>
      </c>
      <c r="T2471" t="str">
        <f>RIGHT(P2471,LEN(P2471)-FIND("/",P2471))</f>
        <v>web</v>
      </c>
    </row>
    <row r="2472" spans="1:20" ht="44.25" x14ac:dyDescent="0.75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 s="9">
        <f>(((I2472/60)/60)/24)+DATE(1970,1,1)</f>
        <v>42128.069884259254</v>
      </c>
      <c r="K2472">
        <v>1426815638</v>
      </c>
      <c r="L2472" s="9">
        <f>(((K2472/60)/60)/24)+DATE(1970,1,1)</f>
        <v>42083.069884259254</v>
      </c>
      <c r="M2472" t="b">
        <v>0</v>
      </c>
      <c r="N2472">
        <v>8</v>
      </c>
      <c r="O2472" t="b">
        <v>0</v>
      </c>
      <c r="P2472" t="s">
        <v>8272</v>
      </c>
      <c r="Q2472">
        <f>D2472/E2472*100</f>
        <v>23474.178403755868</v>
      </c>
      <c r="R2472">
        <f>E2472/N2472</f>
        <v>53.25</v>
      </c>
      <c r="S2472" t="str">
        <f>LEFT(P2472,FIND("/",P2472)-1)</f>
        <v>technology</v>
      </c>
      <c r="T2472" t="str">
        <f>RIGHT(P2472,LEN(P2472)-FIND("/",P2472))</f>
        <v>web</v>
      </c>
    </row>
    <row r="2473" spans="1:20" ht="44.25" x14ac:dyDescent="0.75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 s="9">
        <f>(((I2473/60)/60)/24)+DATE(1970,1,1)</f>
        <v>42676.896898148145</v>
      </c>
      <c r="K2473">
        <v>1475530292</v>
      </c>
      <c r="L2473" s="9">
        <f>(((K2473/60)/60)/24)+DATE(1970,1,1)</f>
        <v>42646.896898148145</v>
      </c>
      <c r="M2473" t="b">
        <v>0</v>
      </c>
      <c r="N2473">
        <v>2</v>
      </c>
      <c r="O2473" t="b">
        <v>0</v>
      </c>
      <c r="P2473" t="s">
        <v>8272</v>
      </c>
      <c r="Q2473">
        <f>D2473/E2473*100</f>
        <v>333333.33333333337</v>
      </c>
      <c r="R2473">
        <f>E2473/N2473</f>
        <v>3</v>
      </c>
      <c r="S2473" t="str">
        <f>LEFT(P2473,FIND("/",P2473)-1)</f>
        <v>technology</v>
      </c>
      <c r="T2473" t="str">
        <f>RIGHT(P2473,LEN(P2473)-FIND("/",P2473))</f>
        <v>web</v>
      </c>
    </row>
    <row r="2474" spans="1:20" ht="44.25" x14ac:dyDescent="0.75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 s="9">
        <f>(((I2474/60)/60)/24)+DATE(1970,1,1)</f>
        <v>42582.666666666672</v>
      </c>
      <c r="K2474">
        <v>1466787335</v>
      </c>
      <c r="L2474" s="9">
        <f>(((K2474/60)/60)/24)+DATE(1970,1,1)</f>
        <v>42545.705266203702</v>
      </c>
      <c r="M2474" t="b">
        <v>0</v>
      </c>
      <c r="N2474">
        <v>2</v>
      </c>
      <c r="O2474" t="b">
        <v>0</v>
      </c>
      <c r="P2474" t="s">
        <v>8272</v>
      </c>
      <c r="Q2474">
        <f>D2474/E2474*100</f>
        <v>37500</v>
      </c>
      <c r="R2474">
        <f>E2474/N2474</f>
        <v>10</v>
      </c>
      <c r="S2474" t="str">
        <f>LEFT(P2474,FIND("/",P2474)-1)</f>
        <v>technology</v>
      </c>
      <c r="T2474" t="str">
        <f>RIGHT(P2474,LEN(P2474)-FIND("/",P2474))</f>
        <v>web</v>
      </c>
    </row>
    <row r="2475" spans="1:20" ht="29.5" x14ac:dyDescent="0.75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 s="9">
        <f>(((I2475/60)/60)/24)+DATE(1970,1,1)</f>
        <v>41978.00209490741</v>
      </c>
      <c r="K2475">
        <v>1415145781</v>
      </c>
      <c r="L2475" s="9">
        <f>(((K2475/60)/60)/24)+DATE(1970,1,1)</f>
        <v>41948.00209490741</v>
      </c>
      <c r="M2475" t="b">
        <v>0</v>
      </c>
      <c r="N2475">
        <v>7</v>
      </c>
      <c r="O2475" t="b">
        <v>0</v>
      </c>
      <c r="P2475" t="s">
        <v>8272</v>
      </c>
      <c r="Q2475">
        <f>D2475/E2475*100</f>
        <v>294.11764705882354</v>
      </c>
      <c r="R2475">
        <f>E2475/N2475</f>
        <v>121.42857142857143</v>
      </c>
      <c r="S2475" t="str">
        <f>LEFT(P2475,FIND("/",P2475)-1)</f>
        <v>technology</v>
      </c>
      <c r="T2475" t="str">
        <f>RIGHT(P2475,LEN(P2475)-FIND("/",P2475))</f>
        <v>web</v>
      </c>
    </row>
    <row r="2476" spans="1:20" ht="59" x14ac:dyDescent="0.75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 s="9">
        <f>(((I2476/60)/60)/24)+DATE(1970,1,1)</f>
        <v>42071.636111111111</v>
      </c>
      <c r="K2476">
        <v>1423769402</v>
      </c>
      <c r="L2476" s="9">
        <f>(((K2476/60)/60)/24)+DATE(1970,1,1)</f>
        <v>42047.812523148154</v>
      </c>
      <c r="M2476" t="b">
        <v>0</v>
      </c>
      <c r="N2476">
        <v>2</v>
      </c>
      <c r="O2476" t="b">
        <v>0</v>
      </c>
      <c r="P2476" t="s">
        <v>8272</v>
      </c>
      <c r="Q2476">
        <f>D2476/E2476*100</f>
        <v>161290.32258064518</v>
      </c>
      <c r="R2476">
        <f>E2476/N2476</f>
        <v>15.5</v>
      </c>
      <c r="S2476" t="str">
        <f>LEFT(P2476,FIND("/",P2476)-1)</f>
        <v>technology</v>
      </c>
      <c r="T2476" t="str">
        <f>RIGHT(P2476,LEN(P2476)-FIND("/",P2476))</f>
        <v>web</v>
      </c>
    </row>
    <row r="2477" spans="1:20" ht="44.25" x14ac:dyDescent="0.75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 s="9">
        <f>(((I2477/60)/60)/24)+DATE(1970,1,1)</f>
        <v>41952.783321759263</v>
      </c>
      <c r="K2477">
        <v>1412963279</v>
      </c>
      <c r="L2477" s="9">
        <f>(((K2477/60)/60)/24)+DATE(1970,1,1)</f>
        <v>41922.741655092592</v>
      </c>
      <c r="M2477" t="b">
        <v>0</v>
      </c>
      <c r="N2477">
        <v>18</v>
      </c>
      <c r="O2477" t="b">
        <v>0</v>
      </c>
      <c r="P2477" t="s">
        <v>8273</v>
      </c>
      <c r="Q2477">
        <f>D2477/E2477*100</f>
        <v>3270.1111837802487</v>
      </c>
      <c r="R2477">
        <f>E2477/N2477</f>
        <v>84.944444444444443</v>
      </c>
      <c r="S2477" t="str">
        <f>LEFT(P2477,FIND("/",P2477)-1)</f>
        <v>technology</v>
      </c>
      <c r="T2477" t="str">
        <f>RIGHT(P2477,LEN(P2477)-FIND("/",P2477))</f>
        <v>wearables</v>
      </c>
    </row>
    <row r="2478" spans="1:20" ht="44.25" x14ac:dyDescent="0.75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 s="9">
        <f>(((I2478/60)/60)/24)+DATE(1970,1,1)</f>
        <v>42666.645358796297</v>
      </c>
      <c r="K2478">
        <v>1474644559</v>
      </c>
      <c r="L2478" s="9">
        <f>(((K2478/60)/60)/24)+DATE(1970,1,1)</f>
        <v>42636.645358796297</v>
      </c>
      <c r="M2478" t="b">
        <v>0</v>
      </c>
      <c r="N2478">
        <v>9</v>
      </c>
      <c r="O2478" t="b">
        <v>0</v>
      </c>
      <c r="P2478" t="s">
        <v>8273</v>
      </c>
      <c r="Q2478">
        <f>D2478/E2478*100</f>
        <v>10526.315789473683</v>
      </c>
      <c r="R2478">
        <f>E2478/N2478</f>
        <v>10.555555555555555</v>
      </c>
      <c r="S2478" t="str">
        <f>LEFT(P2478,FIND("/",P2478)-1)</f>
        <v>technology</v>
      </c>
      <c r="T2478" t="str">
        <f>RIGHT(P2478,LEN(P2478)-FIND("/",P2478))</f>
        <v>wearables</v>
      </c>
    </row>
    <row r="2479" spans="1:20" ht="44.25" x14ac:dyDescent="0.75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 s="9">
        <f>(((I2479/60)/60)/24)+DATE(1970,1,1)</f>
        <v>42020.438043981485</v>
      </c>
      <c r="K2479">
        <v>1418812247</v>
      </c>
      <c r="L2479" s="9">
        <f>(((K2479/60)/60)/24)+DATE(1970,1,1)</f>
        <v>41990.438043981485</v>
      </c>
      <c r="M2479" t="b">
        <v>0</v>
      </c>
      <c r="N2479">
        <v>4</v>
      </c>
      <c r="O2479" t="b">
        <v>0</v>
      </c>
      <c r="P2479" t="s">
        <v>8273</v>
      </c>
      <c r="Q2479">
        <f>D2479/E2479*100</f>
        <v>25000</v>
      </c>
      <c r="R2479">
        <f>E2479/N2479</f>
        <v>39</v>
      </c>
      <c r="S2479" t="str">
        <f>LEFT(P2479,FIND("/",P2479)-1)</f>
        <v>technology</v>
      </c>
      <c r="T2479" t="str">
        <f>RIGHT(P2479,LEN(P2479)-FIND("/",P2479))</f>
        <v>wearables</v>
      </c>
    </row>
    <row r="2480" spans="1:20" ht="44.25" x14ac:dyDescent="0.75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 s="9">
        <f>(((I2480/60)/60)/24)+DATE(1970,1,1)</f>
        <v>42203.843240740738</v>
      </c>
      <c r="K2480">
        <v>1434658456</v>
      </c>
      <c r="L2480" s="9">
        <f>(((K2480/60)/60)/24)+DATE(1970,1,1)</f>
        <v>42173.843240740738</v>
      </c>
      <c r="M2480" t="b">
        <v>0</v>
      </c>
      <c r="N2480">
        <v>7</v>
      </c>
      <c r="O2480" t="b">
        <v>0</v>
      </c>
      <c r="P2480" t="s">
        <v>8273</v>
      </c>
      <c r="Q2480">
        <f>D2480/E2480*100</f>
        <v>28571.428571428572</v>
      </c>
      <c r="R2480">
        <f>E2480/N2480</f>
        <v>100</v>
      </c>
      <c r="S2480" t="str">
        <f>LEFT(P2480,FIND("/",P2480)-1)</f>
        <v>technology</v>
      </c>
      <c r="T2480" t="str">
        <f>RIGHT(P2480,LEN(P2480)-FIND("/",P2480))</f>
        <v>wearables</v>
      </c>
    </row>
    <row r="2481" spans="1:20" ht="44.25" x14ac:dyDescent="0.75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 s="9">
        <f>(((I2481/60)/60)/24)+DATE(1970,1,1)</f>
        <v>42107.666377314818</v>
      </c>
      <c r="K2481">
        <v>1426348775</v>
      </c>
      <c r="L2481" s="9">
        <f>(((K2481/60)/60)/24)+DATE(1970,1,1)</f>
        <v>42077.666377314818</v>
      </c>
      <c r="M2481" t="b">
        <v>0</v>
      </c>
      <c r="N2481">
        <v>29</v>
      </c>
      <c r="O2481" t="b">
        <v>0</v>
      </c>
      <c r="P2481" t="s">
        <v>8273</v>
      </c>
      <c r="Q2481">
        <f>D2481/E2481*100</f>
        <v>1327.4336283185842</v>
      </c>
      <c r="R2481">
        <f>E2481/N2481</f>
        <v>31.172413793103448</v>
      </c>
      <c r="S2481" t="str">
        <f>LEFT(P2481,FIND("/",P2481)-1)</f>
        <v>technology</v>
      </c>
      <c r="T2481" t="str">
        <f>RIGHT(P2481,LEN(P2481)-FIND("/",P2481))</f>
        <v>wearables</v>
      </c>
    </row>
    <row r="2482" spans="1:20" ht="44.25" x14ac:dyDescent="0.75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 s="9">
        <f>(((I2482/60)/60)/24)+DATE(1970,1,1)</f>
        <v>42748.711354166662</v>
      </c>
      <c r="K2482">
        <v>1479143061</v>
      </c>
      <c r="L2482" s="9">
        <f>(((K2482/60)/60)/24)+DATE(1970,1,1)</f>
        <v>42688.711354166662</v>
      </c>
      <c r="M2482" t="b">
        <v>0</v>
      </c>
      <c r="N2482">
        <v>12</v>
      </c>
      <c r="O2482" t="b">
        <v>0</v>
      </c>
      <c r="P2482" t="s">
        <v>8273</v>
      </c>
      <c r="Q2482">
        <f>D2482/E2482*100</f>
        <v>536.48068669527891</v>
      </c>
      <c r="R2482">
        <f>E2482/N2482</f>
        <v>155.33333333333334</v>
      </c>
      <c r="S2482" t="str">
        <f>LEFT(P2482,FIND("/",P2482)-1)</f>
        <v>technology</v>
      </c>
      <c r="T2482" t="str">
        <f>RIGHT(P2482,LEN(P2482)-FIND("/",P2482))</f>
        <v>wearables</v>
      </c>
    </row>
    <row r="2483" spans="1:20" ht="44.25" x14ac:dyDescent="0.75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 s="9">
        <f>(((I2483/60)/60)/24)+DATE(1970,1,1)</f>
        <v>41868.832152777781</v>
      </c>
      <c r="K2483">
        <v>1405713498</v>
      </c>
      <c r="L2483" s="9">
        <f>(((K2483/60)/60)/24)+DATE(1970,1,1)</f>
        <v>41838.832152777781</v>
      </c>
      <c r="M2483" t="b">
        <v>0</v>
      </c>
      <c r="N2483">
        <v>4</v>
      </c>
      <c r="O2483" t="b">
        <v>0</v>
      </c>
      <c r="P2483" t="s">
        <v>8273</v>
      </c>
      <c r="Q2483">
        <f>D2483/E2483*100</f>
        <v>2500000</v>
      </c>
      <c r="R2483">
        <f>E2483/N2483</f>
        <v>2</v>
      </c>
      <c r="S2483" t="str">
        <f>LEFT(P2483,FIND("/",P2483)-1)</f>
        <v>technology</v>
      </c>
      <c r="T2483" t="str">
        <f>RIGHT(P2483,LEN(P2483)-FIND("/",P2483))</f>
        <v>wearables</v>
      </c>
    </row>
    <row r="2484" spans="1:20" ht="59" x14ac:dyDescent="0.75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 s="9">
        <f>(((I2484/60)/60)/24)+DATE(1970,1,1)</f>
        <v>42672.373414351852</v>
      </c>
      <c r="K2484">
        <v>1474275463</v>
      </c>
      <c r="L2484" s="9">
        <f>(((K2484/60)/60)/24)+DATE(1970,1,1)</f>
        <v>42632.373414351852</v>
      </c>
      <c r="M2484" t="b">
        <v>0</v>
      </c>
      <c r="N2484">
        <v>28</v>
      </c>
      <c r="O2484" t="b">
        <v>0</v>
      </c>
      <c r="P2484" t="s">
        <v>8273</v>
      </c>
      <c r="Q2484">
        <f>D2484/E2484*100</f>
        <v>998.00399201596815</v>
      </c>
      <c r="R2484">
        <f>E2484/N2484</f>
        <v>178.92857142857142</v>
      </c>
      <c r="S2484" t="str">
        <f>LEFT(P2484,FIND("/",P2484)-1)</f>
        <v>technology</v>
      </c>
      <c r="T2484" t="str">
        <f>RIGHT(P2484,LEN(P2484)-FIND("/",P2484))</f>
        <v>wearables</v>
      </c>
    </row>
    <row r="2485" spans="1:20" ht="44.25" x14ac:dyDescent="0.75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 s="9">
        <f>(((I2485/60)/60)/24)+DATE(1970,1,1)</f>
        <v>42135.831273148149</v>
      </c>
      <c r="K2485">
        <v>1427486222</v>
      </c>
      <c r="L2485" s="9">
        <f>(((K2485/60)/60)/24)+DATE(1970,1,1)</f>
        <v>42090.831273148149</v>
      </c>
      <c r="M2485" t="b">
        <v>0</v>
      </c>
      <c r="N2485">
        <v>25</v>
      </c>
      <c r="O2485" t="b">
        <v>0</v>
      </c>
      <c r="P2485" t="s">
        <v>8273</v>
      </c>
      <c r="Q2485">
        <f>D2485/E2485*100</f>
        <v>2192.9824561403511</v>
      </c>
      <c r="R2485">
        <f>E2485/N2485</f>
        <v>27.36</v>
      </c>
      <c r="S2485" t="str">
        <f>LEFT(P2485,FIND("/",P2485)-1)</f>
        <v>technology</v>
      </c>
      <c r="T2485" t="str">
        <f>RIGHT(P2485,LEN(P2485)-FIND("/",P2485))</f>
        <v>wearables</v>
      </c>
    </row>
    <row r="2486" spans="1:20" ht="59" x14ac:dyDescent="0.75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 s="9">
        <f>(((I2486/60)/60)/24)+DATE(1970,1,1)</f>
        <v>42557.625671296293</v>
      </c>
      <c r="K2486">
        <v>1465225258</v>
      </c>
      <c r="L2486" s="9">
        <f>(((K2486/60)/60)/24)+DATE(1970,1,1)</f>
        <v>42527.625671296293</v>
      </c>
      <c r="M2486" t="b">
        <v>0</v>
      </c>
      <c r="N2486">
        <v>28</v>
      </c>
      <c r="O2486" t="b">
        <v>0</v>
      </c>
      <c r="P2486" t="s">
        <v>8273</v>
      </c>
      <c r="Q2486">
        <f>D2486/E2486*100</f>
        <v>464.95408578402885</v>
      </c>
      <c r="R2486">
        <f>E2486/N2486</f>
        <v>1536.25</v>
      </c>
      <c r="S2486" t="str">
        <f>LEFT(P2486,FIND("/",P2486)-1)</f>
        <v>technology</v>
      </c>
      <c r="T2486" t="str">
        <f>RIGHT(P2486,LEN(P2486)-FIND("/",P2486))</f>
        <v>wearables</v>
      </c>
    </row>
    <row r="2487" spans="1:20" ht="59" x14ac:dyDescent="0.75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 s="9">
        <f>(((I2487/60)/60)/24)+DATE(1970,1,1)</f>
        <v>42540.340277777781</v>
      </c>
      <c r="K2487">
        <v>1463418120</v>
      </c>
      <c r="L2487" s="9">
        <f>(((K2487/60)/60)/24)+DATE(1970,1,1)</f>
        <v>42506.709722222222</v>
      </c>
      <c r="M2487" t="b">
        <v>0</v>
      </c>
      <c r="N2487">
        <v>310</v>
      </c>
      <c r="O2487" t="b">
        <v>0</v>
      </c>
      <c r="P2487" t="s">
        <v>8273</v>
      </c>
      <c r="Q2487">
        <f>D2487/E2487*100</f>
        <v>341.56893999772285</v>
      </c>
      <c r="R2487">
        <f>E2487/N2487</f>
        <v>84.99677419354839</v>
      </c>
      <c r="S2487" t="str">
        <f>LEFT(P2487,FIND("/",P2487)-1)</f>
        <v>technology</v>
      </c>
      <c r="T2487" t="str">
        <f>RIGHT(P2487,LEN(P2487)-FIND("/",P2487))</f>
        <v>wearables</v>
      </c>
    </row>
    <row r="2488" spans="1:20" ht="59" x14ac:dyDescent="0.75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 s="9">
        <f>(((I2488/60)/60)/24)+DATE(1970,1,1)</f>
        <v>42018.166666666672</v>
      </c>
      <c r="K2488">
        <v>1418315852</v>
      </c>
      <c r="L2488" s="9">
        <f>(((K2488/60)/60)/24)+DATE(1970,1,1)</f>
        <v>41984.692731481482</v>
      </c>
      <c r="M2488" t="b">
        <v>0</v>
      </c>
      <c r="N2488">
        <v>15</v>
      </c>
      <c r="O2488" t="b">
        <v>0</v>
      </c>
      <c r="P2488" t="s">
        <v>8273</v>
      </c>
      <c r="Q2488">
        <f>D2488/E2488*100</f>
        <v>253.6354413256679</v>
      </c>
      <c r="R2488">
        <f>E2488/N2488</f>
        <v>788.5333333333333</v>
      </c>
      <c r="S2488" t="str">
        <f>LEFT(P2488,FIND("/",P2488)-1)</f>
        <v>technology</v>
      </c>
      <c r="T2488" t="str">
        <f>RIGHT(P2488,LEN(P2488)-FIND("/",P2488))</f>
        <v>wearables</v>
      </c>
    </row>
    <row r="2489" spans="1:20" ht="44.25" x14ac:dyDescent="0.75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 s="9">
        <f>(((I2489/60)/60)/24)+DATE(1970,1,1)</f>
        <v>42005.207638888889</v>
      </c>
      <c r="K2489">
        <v>1417410964</v>
      </c>
      <c r="L2489" s="9">
        <f>(((K2489/60)/60)/24)+DATE(1970,1,1)</f>
        <v>41974.219490740739</v>
      </c>
      <c r="M2489" t="b">
        <v>0</v>
      </c>
      <c r="N2489">
        <v>215</v>
      </c>
      <c r="O2489" t="b">
        <v>0</v>
      </c>
      <c r="P2489" t="s">
        <v>8273</v>
      </c>
      <c r="Q2489">
        <f>D2489/E2489*100</f>
        <v>462.36360273719254</v>
      </c>
      <c r="R2489">
        <f>E2489/N2489</f>
        <v>50.29767441860465</v>
      </c>
      <c r="S2489" t="str">
        <f>LEFT(P2489,FIND("/",P2489)-1)</f>
        <v>technology</v>
      </c>
      <c r="T2489" t="str">
        <f>RIGHT(P2489,LEN(P2489)-FIND("/",P2489))</f>
        <v>wearables</v>
      </c>
    </row>
    <row r="2490" spans="1:20" ht="59" x14ac:dyDescent="0.75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 s="9">
        <f>(((I2490/60)/60)/24)+DATE(1970,1,1)</f>
        <v>41883.840474537035</v>
      </c>
      <c r="K2490">
        <v>1405714217</v>
      </c>
      <c r="L2490" s="9">
        <f>(((K2490/60)/60)/24)+DATE(1970,1,1)</f>
        <v>41838.840474537035</v>
      </c>
      <c r="M2490" t="b">
        <v>0</v>
      </c>
      <c r="N2490">
        <v>3</v>
      </c>
      <c r="O2490" t="b">
        <v>0</v>
      </c>
      <c r="P2490" t="s">
        <v>8273</v>
      </c>
      <c r="Q2490">
        <f>D2490/E2490*100</f>
        <v>48780.487804878052</v>
      </c>
      <c r="R2490">
        <f>E2490/N2490</f>
        <v>68.333333333333329</v>
      </c>
      <c r="S2490" t="str">
        <f>LEFT(P2490,FIND("/",P2490)-1)</f>
        <v>technology</v>
      </c>
      <c r="T2490" t="str">
        <f>RIGHT(P2490,LEN(P2490)-FIND("/",P2490))</f>
        <v>wearables</v>
      </c>
    </row>
    <row r="2491" spans="1:20" ht="29.5" x14ac:dyDescent="0.75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 s="9">
        <f>(((I2491/60)/60)/24)+DATE(1970,1,1)</f>
        <v>41863.116053240738</v>
      </c>
      <c r="K2491">
        <v>1402627627</v>
      </c>
      <c r="L2491" s="9">
        <f>(((K2491/60)/60)/24)+DATE(1970,1,1)</f>
        <v>41803.116053240738</v>
      </c>
      <c r="M2491" t="b">
        <v>0</v>
      </c>
      <c r="N2491">
        <v>2</v>
      </c>
      <c r="O2491" t="b">
        <v>0</v>
      </c>
      <c r="P2491" t="s">
        <v>8273</v>
      </c>
      <c r="Q2491">
        <f>D2491/E2491*100</f>
        <v>333333.33333333337</v>
      </c>
      <c r="R2491">
        <f>E2491/N2491</f>
        <v>7.5</v>
      </c>
      <c r="S2491" t="str">
        <f>LEFT(P2491,FIND("/",P2491)-1)</f>
        <v>technology</v>
      </c>
      <c r="T2491" t="str">
        <f>RIGHT(P2491,LEN(P2491)-FIND("/",P2491))</f>
        <v>wearables</v>
      </c>
    </row>
    <row r="2492" spans="1:20" ht="44.25" x14ac:dyDescent="0.75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 s="9">
        <f>(((I2492/60)/60)/24)+DATE(1970,1,1)</f>
        <v>42005.290972222225</v>
      </c>
      <c r="K2492">
        <v>1417558804</v>
      </c>
      <c r="L2492" s="9">
        <f>(((K2492/60)/60)/24)+DATE(1970,1,1)</f>
        <v>41975.930601851855</v>
      </c>
      <c r="M2492" t="b">
        <v>0</v>
      </c>
      <c r="N2492">
        <v>26</v>
      </c>
      <c r="O2492" t="b">
        <v>0</v>
      </c>
      <c r="P2492" t="s">
        <v>8273</v>
      </c>
      <c r="Q2492">
        <f>D2492/E2492*100</f>
        <v>673.40067340067344</v>
      </c>
      <c r="R2492">
        <f>E2492/N2492</f>
        <v>34.269230769230766</v>
      </c>
      <c r="S2492" t="str">
        <f>LEFT(P2492,FIND("/",P2492)-1)</f>
        <v>technology</v>
      </c>
      <c r="T2492" t="str">
        <f>RIGHT(P2492,LEN(P2492)-FIND("/",P2492))</f>
        <v>wearables</v>
      </c>
    </row>
    <row r="2493" spans="1:20" ht="59" x14ac:dyDescent="0.75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 s="9">
        <f>(((I2493/60)/60)/24)+DATE(1970,1,1)</f>
        <v>42042.768298611118</v>
      </c>
      <c r="K2493">
        <v>1420741581</v>
      </c>
      <c r="L2493" s="9">
        <f>(((K2493/60)/60)/24)+DATE(1970,1,1)</f>
        <v>42012.768298611118</v>
      </c>
      <c r="M2493" t="b">
        <v>0</v>
      </c>
      <c r="N2493">
        <v>24</v>
      </c>
      <c r="O2493" t="b">
        <v>0</v>
      </c>
      <c r="P2493" t="s">
        <v>8273</v>
      </c>
      <c r="Q2493">
        <f>D2493/E2493*100</f>
        <v>6798.0965329707687</v>
      </c>
      <c r="R2493">
        <f>E2493/N2493</f>
        <v>61.291666666666664</v>
      </c>
      <c r="S2493" t="str">
        <f>LEFT(P2493,FIND("/",P2493)-1)</f>
        <v>technology</v>
      </c>
      <c r="T2493" t="str">
        <f>RIGHT(P2493,LEN(P2493)-FIND("/",P2493))</f>
        <v>wearables</v>
      </c>
    </row>
    <row r="2494" spans="1:20" ht="59" x14ac:dyDescent="0.75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 s="9">
        <f>(((I2494/60)/60)/24)+DATE(1970,1,1)</f>
        <v>42549.403877314813</v>
      </c>
      <c r="K2494">
        <v>1463218895</v>
      </c>
      <c r="L2494" s="9">
        <f>(((K2494/60)/60)/24)+DATE(1970,1,1)</f>
        <v>42504.403877314813</v>
      </c>
      <c r="M2494" t="b">
        <v>0</v>
      </c>
      <c r="N2494">
        <v>96</v>
      </c>
      <c r="O2494" t="b">
        <v>0</v>
      </c>
      <c r="P2494" t="s">
        <v>8273</v>
      </c>
      <c r="Q2494">
        <f>D2494/E2494*100</f>
        <v>390.86929330831765</v>
      </c>
      <c r="R2494">
        <f>E2494/N2494</f>
        <v>133.25</v>
      </c>
      <c r="S2494" t="str">
        <f>LEFT(P2494,FIND("/",P2494)-1)</f>
        <v>technology</v>
      </c>
      <c r="T2494" t="str">
        <f>RIGHT(P2494,LEN(P2494)-FIND("/",P2494))</f>
        <v>wearables</v>
      </c>
    </row>
    <row r="2495" spans="1:20" ht="44.25" x14ac:dyDescent="0.75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 s="9">
        <f>(((I2495/60)/60)/24)+DATE(1970,1,1)</f>
        <v>42511.376597222217</v>
      </c>
      <c r="K2495">
        <v>1461229338</v>
      </c>
      <c r="L2495" s="9">
        <f>(((K2495/60)/60)/24)+DATE(1970,1,1)</f>
        <v>42481.376597222217</v>
      </c>
      <c r="M2495" t="b">
        <v>0</v>
      </c>
      <c r="N2495">
        <v>17</v>
      </c>
      <c r="O2495" t="b">
        <v>0</v>
      </c>
      <c r="P2495" t="s">
        <v>8273</v>
      </c>
      <c r="Q2495">
        <f>D2495/E2495*100</f>
        <v>2617.3285198555955</v>
      </c>
      <c r="R2495">
        <f>E2495/N2495</f>
        <v>65.17647058823529</v>
      </c>
      <c r="S2495" t="str">
        <f>LEFT(P2495,FIND("/",P2495)-1)</f>
        <v>technology</v>
      </c>
      <c r="T2495" t="str">
        <f>RIGHT(P2495,LEN(P2495)-FIND("/",P2495))</f>
        <v>wearables</v>
      </c>
    </row>
    <row r="2496" spans="1:20" ht="44.25" x14ac:dyDescent="0.75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 s="9">
        <f>(((I2496/60)/60)/24)+DATE(1970,1,1)</f>
        <v>42616.695706018523</v>
      </c>
      <c r="K2496">
        <v>1467736909</v>
      </c>
      <c r="L2496" s="9">
        <f>(((K2496/60)/60)/24)+DATE(1970,1,1)</f>
        <v>42556.695706018523</v>
      </c>
      <c r="M2496" t="b">
        <v>0</v>
      </c>
      <c r="N2496">
        <v>94</v>
      </c>
      <c r="O2496" t="b">
        <v>0</v>
      </c>
      <c r="P2496" t="s">
        <v>8273</v>
      </c>
      <c r="Q2496">
        <f>D2496/E2496*100</f>
        <v>645.74600657074882</v>
      </c>
      <c r="R2496">
        <f>E2496/N2496</f>
        <v>93.90425531914893</v>
      </c>
      <c r="S2496" t="str">
        <f>LEFT(P2496,FIND("/",P2496)-1)</f>
        <v>technology</v>
      </c>
      <c r="T2496" t="str">
        <f>RIGHT(P2496,LEN(P2496)-FIND("/",P2496))</f>
        <v>wearables</v>
      </c>
    </row>
    <row r="2497" spans="1:20" ht="59" x14ac:dyDescent="0.75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 s="9">
        <f>(((I2497/60)/60)/24)+DATE(1970,1,1)</f>
        <v>41899.501516203702</v>
      </c>
      <c r="K2497">
        <v>1407931331</v>
      </c>
      <c r="L2497" s="9">
        <f>(((K2497/60)/60)/24)+DATE(1970,1,1)</f>
        <v>41864.501516203702</v>
      </c>
      <c r="M2497" t="b">
        <v>0</v>
      </c>
      <c r="N2497">
        <v>129</v>
      </c>
      <c r="O2497" t="b">
        <v>0</v>
      </c>
      <c r="P2497" t="s">
        <v>8273</v>
      </c>
      <c r="Q2497">
        <f>D2497/E2497*100</f>
        <v>385.9215807347947</v>
      </c>
      <c r="R2497">
        <f>E2497/N2497</f>
        <v>150.65116279069767</v>
      </c>
      <c r="S2497" t="str">
        <f>LEFT(P2497,FIND("/",P2497)-1)</f>
        <v>technology</v>
      </c>
      <c r="T2497" t="str">
        <f>RIGHT(P2497,LEN(P2497)-FIND("/",P2497))</f>
        <v>wearables</v>
      </c>
    </row>
    <row r="2498" spans="1:20" ht="44.25" x14ac:dyDescent="0.75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 s="9">
        <f>(((I2498/60)/60)/24)+DATE(1970,1,1)</f>
        <v>42669.805601851855</v>
      </c>
      <c r="K2498">
        <v>1474917604</v>
      </c>
      <c r="L2498" s="9">
        <f>(((K2498/60)/60)/24)+DATE(1970,1,1)</f>
        <v>42639.805601851855</v>
      </c>
      <c r="M2498" t="b">
        <v>0</v>
      </c>
      <c r="N2498">
        <v>1</v>
      </c>
      <c r="O2498" t="b">
        <v>0</v>
      </c>
      <c r="P2498" t="s">
        <v>8273</v>
      </c>
      <c r="Q2498">
        <f>D2498/E2498*100</f>
        <v>250000</v>
      </c>
      <c r="R2498">
        <f>E2498/N2498</f>
        <v>1</v>
      </c>
      <c r="S2498" t="str">
        <f>LEFT(P2498,FIND("/",P2498)-1)</f>
        <v>technology</v>
      </c>
      <c r="T2498" t="str">
        <f>RIGHT(P2498,LEN(P2498)-FIND("/",P2498))</f>
        <v>wearables</v>
      </c>
    </row>
    <row r="2499" spans="1:20" ht="44.25" x14ac:dyDescent="0.75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 s="9">
        <f>(((I2499/60)/60)/24)+DATE(1970,1,1)</f>
        <v>42808.723634259266</v>
      </c>
      <c r="K2499">
        <v>1486923722</v>
      </c>
      <c r="L2499" s="9">
        <f>(((K2499/60)/60)/24)+DATE(1970,1,1)</f>
        <v>42778.765300925923</v>
      </c>
      <c r="M2499" t="b">
        <v>0</v>
      </c>
      <c r="N2499">
        <v>4</v>
      </c>
      <c r="O2499" t="b">
        <v>0</v>
      </c>
      <c r="P2499" t="s">
        <v>8273</v>
      </c>
      <c r="Q2499">
        <f>D2499/E2499*100</f>
        <v>94339.622641509442</v>
      </c>
      <c r="R2499">
        <f>E2499/N2499</f>
        <v>13.25</v>
      </c>
      <c r="S2499" t="str">
        <f>LEFT(P2499,FIND("/",P2499)-1)</f>
        <v>technology</v>
      </c>
      <c r="T2499" t="str">
        <f>RIGHT(P2499,LEN(P2499)-FIND("/",P2499))</f>
        <v>wearables</v>
      </c>
    </row>
    <row r="2500" spans="1:20" ht="44.25" x14ac:dyDescent="0.75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 s="9">
        <f>(((I2500/60)/60)/24)+DATE(1970,1,1)</f>
        <v>42674.900046296301</v>
      </c>
      <c r="K2500">
        <v>1474493764</v>
      </c>
      <c r="L2500" s="9">
        <f>(((K2500/60)/60)/24)+DATE(1970,1,1)</f>
        <v>42634.900046296301</v>
      </c>
      <c r="M2500" t="b">
        <v>0</v>
      </c>
      <c r="N2500">
        <v>3</v>
      </c>
      <c r="O2500" t="b">
        <v>0</v>
      </c>
      <c r="P2500" t="s">
        <v>8273</v>
      </c>
      <c r="Q2500">
        <f>D2500/E2500*100</f>
        <v>11744.96644295302</v>
      </c>
      <c r="R2500">
        <f>E2500/N2500</f>
        <v>99.333333333333329</v>
      </c>
      <c r="S2500" t="str">
        <f>LEFT(P2500,FIND("/",P2500)-1)</f>
        <v>technology</v>
      </c>
      <c r="T2500" t="str">
        <f>RIGHT(P2500,LEN(P2500)-FIND("/",P2500))</f>
        <v>wearables</v>
      </c>
    </row>
    <row r="2501" spans="1:20" ht="29.5" x14ac:dyDescent="0.75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 s="9">
        <f>(((I2501/60)/60)/24)+DATE(1970,1,1)</f>
        <v>41845.125</v>
      </c>
      <c r="K2501">
        <v>1403176891</v>
      </c>
      <c r="L2501" s="9">
        <f>(((K2501/60)/60)/24)+DATE(1970,1,1)</f>
        <v>41809.473275462966</v>
      </c>
      <c r="M2501" t="b">
        <v>0</v>
      </c>
      <c r="N2501">
        <v>135</v>
      </c>
      <c r="O2501" t="b">
        <v>0</v>
      </c>
      <c r="P2501" t="s">
        <v>8273</v>
      </c>
      <c r="Q2501">
        <f>D2501/E2501*100</f>
        <v>1336.2284950726573</v>
      </c>
      <c r="R2501">
        <f>E2501/N2501</f>
        <v>177.39259259259259</v>
      </c>
      <c r="S2501" t="str">
        <f>LEFT(P2501,FIND("/",P2501)-1)</f>
        <v>technology</v>
      </c>
      <c r="T2501" t="str">
        <f>RIGHT(P2501,LEN(P2501)-FIND("/",P2501))</f>
        <v>wearables</v>
      </c>
    </row>
    <row r="2502" spans="1:20" ht="44.25" x14ac:dyDescent="0.75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 s="9">
        <f>(((I2502/60)/60)/24)+DATE(1970,1,1)</f>
        <v>42016.866574074069</v>
      </c>
      <c r="K2502">
        <v>1417207672</v>
      </c>
      <c r="L2502" s="9">
        <f>(((K2502/60)/60)/24)+DATE(1970,1,1)</f>
        <v>41971.866574074069</v>
      </c>
      <c r="M2502" t="b">
        <v>0</v>
      </c>
      <c r="N2502">
        <v>10</v>
      </c>
      <c r="O2502" t="b">
        <v>0</v>
      </c>
      <c r="P2502" t="s">
        <v>8273</v>
      </c>
      <c r="Q2502">
        <f>D2502/E2502*100</f>
        <v>361.6636528028933</v>
      </c>
      <c r="R2502">
        <f>E2502/N2502</f>
        <v>55.3</v>
      </c>
      <c r="S2502" t="str">
        <f>LEFT(P2502,FIND("/",P2502)-1)</f>
        <v>technology</v>
      </c>
      <c r="T2502" t="str">
        <f>RIGHT(P2502,LEN(P2502)-FIND("/",P2502))</f>
        <v>wearables</v>
      </c>
    </row>
    <row r="2503" spans="1:20" ht="59" x14ac:dyDescent="0.75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 s="9">
        <f>(((I2503/60)/60)/24)+DATE(1970,1,1)</f>
        <v>42219.673263888893</v>
      </c>
      <c r="K2503">
        <v>1436026170</v>
      </c>
      <c r="L2503" s="9">
        <f>(((K2503/60)/60)/24)+DATE(1970,1,1)</f>
        <v>42189.673263888893</v>
      </c>
      <c r="M2503" t="b">
        <v>0</v>
      </c>
      <c r="N2503">
        <v>0</v>
      </c>
      <c r="O2503" t="b">
        <v>0</v>
      </c>
      <c r="P2503" t="s">
        <v>8273</v>
      </c>
      <c r="Q2503" t="e">
        <f>D2503/E2503*100</f>
        <v>#DIV/0!</v>
      </c>
      <c r="R2503" t="e">
        <f>E2503/N2503</f>
        <v>#DIV/0!</v>
      </c>
      <c r="S2503" t="str">
        <f>LEFT(P2503,FIND("/",P2503)-1)</f>
        <v>technology</v>
      </c>
      <c r="T2503" t="str">
        <f>RIGHT(P2503,LEN(P2503)-FIND("/",P2503))</f>
        <v>wearables</v>
      </c>
    </row>
    <row r="2504" spans="1:20" ht="44.25" x14ac:dyDescent="0.75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 s="9">
        <f>(((I2504/60)/60)/24)+DATE(1970,1,1)</f>
        <v>42771.750613425931</v>
      </c>
      <c r="K2504">
        <v>1481133653</v>
      </c>
      <c r="L2504" s="9">
        <f>(((K2504/60)/60)/24)+DATE(1970,1,1)</f>
        <v>42711.750613425931</v>
      </c>
      <c r="M2504" t="b">
        <v>0</v>
      </c>
      <c r="N2504">
        <v>6</v>
      </c>
      <c r="O2504" t="b">
        <v>0</v>
      </c>
      <c r="P2504" t="s">
        <v>8273</v>
      </c>
      <c r="Q2504">
        <f>D2504/E2504*100</f>
        <v>2816.9014084507044</v>
      </c>
      <c r="R2504">
        <f>E2504/N2504</f>
        <v>591.66666666666663</v>
      </c>
      <c r="S2504" t="str">
        <f>LEFT(P2504,FIND("/",P2504)-1)</f>
        <v>technology</v>
      </c>
      <c r="T2504" t="str">
        <f>RIGHT(P2504,LEN(P2504)-FIND("/",P2504))</f>
        <v>wearables</v>
      </c>
    </row>
    <row r="2505" spans="1:20" ht="44.25" x14ac:dyDescent="0.75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 s="9">
        <f>(((I2505/60)/60)/24)+DATE(1970,1,1)</f>
        <v>42292.104780092588</v>
      </c>
      <c r="K2505">
        <v>1442284253</v>
      </c>
      <c r="L2505" s="9">
        <f>(((K2505/60)/60)/24)+DATE(1970,1,1)</f>
        <v>42262.104780092588</v>
      </c>
      <c r="M2505" t="b">
        <v>0</v>
      </c>
      <c r="N2505">
        <v>36</v>
      </c>
      <c r="O2505" t="b">
        <v>0</v>
      </c>
      <c r="P2505" t="s">
        <v>8273</v>
      </c>
      <c r="Q2505">
        <f>D2505/E2505*100</f>
        <v>137.00506918755994</v>
      </c>
      <c r="R2505">
        <f>E2505/N2505</f>
        <v>405.5</v>
      </c>
      <c r="S2505" t="str">
        <f>LEFT(P2505,FIND("/",P2505)-1)</f>
        <v>technology</v>
      </c>
      <c r="T2505" t="str">
        <f>RIGHT(P2505,LEN(P2505)-FIND("/",P2505))</f>
        <v>wearables</v>
      </c>
    </row>
    <row r="2506" spans="1:20" ht="44.25" x14ac:dyDescent="0.75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 s="9">
        <f>(((I2506/60)/60)/24)+DATE(1970,1,1)</f>
        <v>42712.207638888889</v>
      </c>
      <c r="K2506">
        <v>1478016097</v>
      </c>
      <c r="L2506" s="9">
        <f>(((K2506/60)/60)/24)+DATE(1970,1,1)</f>
        <v>42675.66778935185</v>
      </c>
      <c r="M2506" t="b">
        <v>0</v>
      </c>
      <c r="N2506">
        <v>336</v>
      </c>
      <c r="O2506" t="b">
        <v>0</v>
      </c>
      <c r="P2506" t="s">
        <v>8273</v>
      </c>
      <c r="Q2506">
        <f>D2506/E2506*100</f>
        <v>173.46429887898697</v>
      </c>
      <c r="R2506">
        <f>E2506/N2506</f>
        <v>343.14732142857144</v>
      </c>
      <c r="S2506" t="str">
        <f>LEFT(P2506,FIND("/",P2506)-1)</f>
        <v>technology</v>
      </c>
      <c r="T2506" t="str">
        <f>RIGHT(P2506,LEN(P2506)-FIND("/",P2506))</f>
        <v>wearables</v>
      </c>
    </row>
    <row r="2507" spans="1:20" ht="29.5" x14ac:dyDescent="0.75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 s="9">
        <f>(((I2507/60)/60)/24)+DATE(1970,1,1)</f>
        <v>42622.25</v>
      </c>
      <c r="K2507">
        <v>1469718841</v>
      </c>
      <c r="L2507" s="9">
        <f>(((K2507/60)/60)/24)+DATE(1970,1,1)</f>
        <v>42579.634733796294</v>
      </c>
      <c r="M2507" t="b">
        <v>0</v>
      </c>
      <c r="N2507">
        <v>34</v>
      </c>
      <c r="O2507" t="b">
        <v>0</v>
      </c>
      <c r="P2507" t="s">
        <v>8273</v>
      </c>
      <c r="Q2507">
        <f>D2507/E2507*100</f>
        <v>810.37277147487839</v>
      </c>
      <c r="R2507">
        <f>E2507/N2507</f>
        <v>72.588235294117652</v>
      </c>
      <c r="S2507" t="str">
        <f>LEFT(P2507,FIND("/",P2507)-1)</f>
        <v>technology</v>
      </c>
      <c r="T2507" t="str">
        <f>RIGHT(P2507,LEN(P2507)-FIND("/",P2507))</f>
        <v>wearables</v>
      </c>
    </row>
    <row r="2508" spans="1:20" ht="44.25" x14ac:dyDescent="0.75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 s="9">
        <f>(((I2508/60)/60)/24)+DATE(1970,1,1)</f>
        <v>42186.028310185182</v>
      </c>
      <c r="K2508">
        <v>1433292046</v>
      </c>
      <c r="L2508" s="9">
        <f>(((K2508/60)/60)/24)+DATE(1970,1,1)</f>
        <v>42158.028310185182</v>
      </c>
      <c r="M2508" t="b">
        <v>0</v>
      </c>
      <c r="N2508">
        <v>10</v>
      </c>
      <c r="O2508" t="b">
        <v>0</v>
      </c>
      <c r="P2508" t="s">
        <v>8273</v>
      </c>
      <c r="Q2508">
        <f>D2508/E2508*100</f>
        <v>19230.76923076923</v>
      </c>
      <c r="R2508">
        <f>E2508/N2508</f>
        <v>26</v>
      </c>
      <c r="S2508" t="str">
        <f>LEFT(P2508,FIND("/",P2508)-1)</f>
        <v>technology</v>
      </c>
      <c r="T2508" t="str">
        <f>RIGHT(P2508,LEN(P2508)-FIND("/",P2508))</f>
        <v>wearables</v>
      </c>
    </row>
    <row r="2509" spans="1:20" ht="44.25" x14ac:dyDescent="0.75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 s="9">
        <f>(((I2509/60)/60)/24)+DATE(1970,1,1)</f>
        <v>42726.37572916667</v>
      </c>
      <c r="K2509">
        <v>1479805263</v>
      </c>
      <c r="L2509" s="9">
        <f>(((K2509/60)/60)/24)+DATE(1970,1,1)</f>
        <v>42696.37572916667</v>
      </c>
      <c r="M2509" t="b">
        <v>0</v>
      </c>
      <c r="N2509">
        <v>201</v>
      </c>
      <c r="O2509" t="b">
        <v>0</v>
      </c>
      <c r="P2509" t="s">
        <v>8273</v>
      </c>
      <c r="Q2509">
        <f>D2509/E2509*100</f>
        <v>1531.3935681470139</v>
      </c>
      <c r="R2509">
        <f>E2509/N2509</f>
        <v>6.4975124378109452</v>
      </c>
      <c r="S2509" t="str">
        <f>LEFT(P2509,FIND("/",P2509)-1)</f>
        <v>technology</v>
      </c>
      <c r="T2509" t="str">
        <f>RIGHT(P2509,LEN(P2509)-FIND("/",P2509))</f>
        <v>wearables</v>
      </c>
    </row>
    <row r="2510" spans="1:20" ht="44.25" x14ac:dyDescent="0.75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 s="9">
        <f>(((I2510/60)/60)/24)+DATE(1970,1,1)</f>
        <v>42124.808182870373</v>
      </c>
      <c r="K2510">
        <v>1427829827</v>
      </c>
      <c r="L2510" s="9">
        <f>(((K2510/60)/60)/24)+DATE(1970,1,1)</f>
        <v>42094.808182870373</v>
      </c>
      <c r="M2510" t="b">
        <v>0</v>
      </c>
      <c r="N2510">
        <v>296</v>
      </c>
      <c r="O2510" t="b">
        <v>0</v>
      </c>
      <c r="P2510" t="s">
        <v>8273</v>
      </c>
      <c r="Q2510">
        <f>D2510/E2510*100</f>
        <v>282.98149301035716</v>
      </c>
      <c r="R2510">
        <f>E2510/N2510</f>
        <v>119.38513513513513</v>
      </c>
      <c r="S2510" t="str">
        <f>LEFT(P2510,FIND("/",P2510)-1)</f>
        <v>technology</v>
      </c>
      <c r="T2510" t="str">
        <f>RIGHT(P2510,LEN(P2510)-FIND("/",P2510))</f>
        <v>wearables</v>
      </c>
    </row>
    <row r="2511" spans="1:20" ht="44.25" x14ac:dyDescent="0.75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 s="9">
        <f>(((I2511/60)/60)/24)+DATE(1970,1,1)</f>
        <v>42767.663877314815</v>
      </c>
      <c r="K2511">
        <v>1483372559</v>
      </c>
      <c r="L2511" s="9">
        <f>(((K2511/60)/60)/24)+DATE(1970,1,1)</f>
        <v>42737.663877314815</v>
      </c>
      <c r="M2511" t="b">
        <v>0</v>
      </c>
      <c r="N2511">
        <v>7</v>
      </c>
      <c r="O2511" t="b">
        <v>0</v>
      </c>
      <c r="P2511" t="s">
        <v>8273</v>
      </c>
      <c r="Q2511">
        <f>D2511/E2511*100</f>
        <v>25423.728813559323</v>
      </c>
      <c r="R2511">
        <f>E2511/N2511</f>
        <v>84.285714285714292</v>
      </c>
      <c r="S2511" t="str">
        <f>LEFT(P2511,FIND("/",P2511)-1)</f>
        <v>technology</v>
      </c>
      <c r="T2511" t="str">
        <f>RIGHT(P2511,LEN(P2511)-FIND("/",P2511))</f>
        <v>wearables</v>
      </c>
    </row>
    <row r="2512" spans="1:20" ht="59" x14ac:dyDescent="0.75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 s="9">
        <f>(((I2512/60)/60)/24)+DATE(1970,1,1)</f>
        <v>41943.521064814813</v>
      </c>
      <c r="K2512">
        <v>1412166620</v>
      </c>
      <c r="L2512" s="9">
        <f>(((K2512/60)/60)/24)+DATE(1970,1,1)</f>
        <v>41913.521064814813</v>
      </c>
      <c r="M2512" t="b">
        <v>0</v>
      </c>
      <c r="N2512">
        <v>7</v>
      </c>
      <c r="O2512" t="b">
        <v>0</v>
      </c>
      <c r="P2512" t="s">
        <v>8273</v>
      </c>
      <c r="Q2512">
        <f>D2512/E2512*100</f>
        <v>9433.9622641509432</v>
      </c>
      <c r="R2512">
        <f>E2512/N2512</f>
        <v>90.857142857142861</v>
      </c>
      <c r="S2512" t="str">
        <f>LEFT(P2512,FIND("/",P2512)-1)</f>
        <v>technology</v>
      </c>
      <c r="T2512" t="str">
        <f>RIGHT(P2512,LEN(P2512)-FIND("/",P2512))</f>
        <v>wearables</v>
      </c>
    </row>
    <row r="2513" spans="1:20" ht="29.5" x14ac:dyDescent="0.75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 s="9">
        <f>(((I2513/60)/60)/24)+DATE(1970,1,1)</f>
        <v>41845.927106481482</v>
      </c>
      <c r="K2513">
        <v>1403734502</v>
      </c>
      <c r="L2513" s="9">
        <f>(((K2513/60)/60)/24)+DATE(1970,1,1)</f>
        <v>41815.927106481482</v>
      </c>
      <c r="M2513" t="b">
        <v>0</v>
      </c>
      <c r="N2513">
        <v>1</v>
      </c>
      <c r="O2513" t="b">
        <v>0</v>
      </c>
      <c r="P2513" t="s">
        <v>8273</v>
      </c>
      <c r="Q2513">
        <f>D2513/E2513*100</f>
        <v>17500000</v>
      </c>
      <c r="R2513">
        <f>E2513/N2513</f>
        <v>1</v>
      </c>
      <c r="S2513" t="str">
        <f>LEFT(P2513,FIND("/",P2513)-1)</f>
        <v>technology</v>
      </c>
      <c r="T2513" t="str">
        <f>RIGHT(P2513,LEN(P2513)-FIND("/",P2513))</f>
        <v>wearables</v>
      </c>
    </row>
    <row r="2514" spans="1:20" ht="44.25" x14ac:dyDescent="0.75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 s="9">
        <f>(((I2514/60)/60)/24)+DATE(1970,1,1)</f>
        <v>42403.523020833338</v>
      </c>
      <c r="K2514">
        <v>1453206789</v>
      </c>
      <c r="L2514" s="9">
        <f>(((K2514/60)/60)/24)+DATE(1970,1,1)</f>
        <v>42388.523020833338</v>
      </c>
      <c r="M2514" t="b">
        <v>0</v>
      </c>
      <c r="N2514">
        <v>114</v>
      </c>
      <c r="O2514" t="b">
        <v>0</v>
      </c>
      <c r="P2514" t="s">
        <v>8273</v>
      </c>
      <c r="Q2514">
        <f>D2514/E2514*100</f>
        <v>215.61017680034499</v>
      </c>
      <c r="R2514">
        <f>E2514/N2514</f>
        <v>20.342105263157894</v>
      </c>
      <c r="S2514" t="str">
        <f>LEFT(P2514,FIND("/",P2514)-1)</f>
        <v>technology</v>
      </c>
      <c r="T2514" t="str">
        <f>RIGHT(P2514,LEN(P2514)-FIND("/",P2514))</f>
        <v>wearables</v>
      </c>
    </row>
    <row r="2515" spans="1:20" ht="44.25" x14ac:dyDescent="0.75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 s="9">
        <f>(((I2515/60)/60)/24)+DATE(1970,1,1)</f>
        <v>41900.083333333336</v>
      </c>
      <c r="K2515">
        <v>1408141245</v>
      </c>
      <c r="L2515" s="9">
        <f>(((K2515/60)/60)/24)+DATE(1970,1,1)</f>
        <v>41866.931076388886</v>
      </c>
      <c r="M2515" t="b">
        <v>0</v>
      </c>
      <c r="N2515">
        <v>29</v>
      </c>
      <c r="O2515" t="b">
        <v>0</v>
      </c>
      <c r="P2515" t="s">
        <v>8273</v>
      </c>
      <c r="Q2515">
        <f>D2515/E2515*100</f>
        <v>649.77257959714098</v>
      </c>
      <c r="R2515">
        <f>E2515/N2515</f>
        <v>530.68965517241384</v>
      </c>
      <c r="S2515" t="str">
        <f>LEFT(P2515,FIND("/",P2515)-1)</f>
        <v>technology</v>
      </c>
      <c r="T2515" t="str">
        <f>RIGHT(P2515,LEN(P2515)-FIND("/",P2515))</f>
        <v>wearables</v>
      </c>
    </row>
    <row r="2516" spans="1:20" ht="44.25" x14ac:dyDescent="0.75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 s="9">
        <f>(((I2516/60)/60)/24)+DATE(1970,1,1)</f>
        <v>41600.666666666664</v>
      </c>
      <c r="K2516">
        <v>1381923548</v>
      </c>
      <c r="L2516" s="9">
        <f>(((K2516/60)/60)/24)+DATE(1970,1,1)</f>
        <v>41563.485509259262</v>
      </c>
      <c r="M2516" t="b">
        <v>0</v>
      </c>
      <c r="N2516">
        <v>890</v>
      </c>
      <c r="O2516" t="b">
        <v>0</v>
      </c>
      <c r="P2516" t="s">
        <v>8273</v>
      </c>
      <c r="Q2516">
        <f>D2516/E2516*100</f>
        <v>121.32667169021305</v>
      </c>
      <c r="R2516">
        <f>E2516/N2516</f>
        <v>120.39184269662923</v>
      </c>
      <c r="S2516" t="str">
        <f>LEFT(P2516,FIND("/",P2516)-1)</f>
        <v>technology</v>
      </c>
      <c r="T2516" t="str">
        <f>RIGHT(P2516,LEN(P2516)-FIND("/",P2516))</f>
        <v>wearables</v>
      </c>
    </row>
    <row r="2517" spans="1:20" ht="44.25" x14ac:dyDescent="0.75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 s="9">
        <f>(((I2517/60)/60)/24)+DATE(1970,1,1)</f>
        <v>42745.688437500001</v>
      </c>
      <c r="K2517">
        <v>1481473881</v>
      </c>
      <c r="L2517" s="9">
        <f>(((K2517/60)/60)/24)+DATE(1970,1,1)</f>
        <v>42715.688437500001</v>
      </c>
      <c r="M2517" t="b">
        <v>0</v>
      </c>
      <c r="N2517">
        <v>31</v>
      </c>
      <c r="O2517" t="b">
        <v>0</v>
      </c>
      <c r="P2517" t="s">
        <v>8273</v>
      </c>
      <c r="Q2517">
        <f>D2517/E2517*100</f>
        <v>3722.0843672456576</v>
      </c>
      <c r="R2517">
        <f>E2517/N2517</f>
        <v>13</v>
      </c>
      <c r="S2517" t="str">
        <f>LEFT(P2517,FIND("/",P2517)-1)</f>
        <v>technology</v>
      </c>
      <c r="T2517" t="str">
        <f>RIGHT(P2517,LEN(P2517)-FIND("/",P2517))</f>
        <v>wearables</v>
      </c>
    </row>
    <row r="2518" spans="1:20" ht="44.25" x14ac:dyDescent="0.75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 s="9">
        <f>(((I2518/60)/60)/24)+DATE(1970,1,1)</f>
        <v>41843.662962962961</v>
      </c>
      <c r="K2518">
        <v>1403538880</v>
      </c>
      <c r="L2518" s="9">
        <f>(((K2518/60)/60)/24)+DATE(1970,1,1)</f>
        <v>41813.662962962961</v>
      </c>
      <c r="M2518" t="b">
        <v>0</v>
      </c>
      <c r="N2518">
        <v>21</v>
      </c>
      <c r="O2518" t="b">
        <v>0</v>
      </c>
      <c r="P2518" t="s">
        <v>8273</v>
      </c>
      <c r="Q2518">
        <f>D2518/E2518*100</f>
        <v>375.93984962406017</v>
      </c>
      <c r="R2518">
        <f>E2518/N2518</f>
        <v>291.33333333333331</v>
      </c>
      <c r="S2518" t="str">
        <f>LEFT(P2518,FIND("/",P2518)-1)</f>
        <v>technology</v>
      </c>
      <c r="T2518" t="str">
        <f>RIGHT(P2518,LEN(P2518)-FIND("/",P2518))</f>
        <v>wearables</v>
      </c>
    </row>
    <row r="2519" spans="1:20" ht="44.25" x14ac:dyDescent="0.75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 s="9">
        <f>(((I2519/60)/60)/24)+DATE(1970,1,1)</f>
        <v>42698.768368055549</v>
      </c>
      <c r="K2519">
        <v>1477416387</v>
      </c>
      <c r="L2519" s="9">
        <f>(((K2519/60)/60)/24)+DATE(1970,1,1)</f>
        <v>42668.726701388892</v>
      </c>
      <c r="M2519" t="b">
        <v>0</v>
      </c>
      <c r="N2519">
        <v>37</v>
      </c>
      <c r="O2519" t="b">
        <v>0</v>
      </c>
      <c r="P2519" t="s">
        <v>8273</v>
      </c>
      <c r="Q2519">
        <f>D2519/E2519*100</f>
        <v>324.534131254584</v>
      </c>
      <c r="R2519">
        <f>E2519/N2519</f>
        <v>124.9191891891892</v>
      </c>
      <c r="S2519" t="str">
        <f>LEFT(P2519,FIND("/",P2519)-1)</f>
        <v>technology</v>
      </c>
      <c r="T2519" t="str">
        <f>RIGHT(P2519,LEN(P2519)-FIND("/",P2519))</f>
        <v>wearables</v>
      </c>
    </row>
    <row r="2520" spans="1:20" ht="44.25" x14ac:dyDescent="0.75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 s="9">
        <f>(((I2520/60)/60)/24)+DATE(1970,1,1)</f>
        <v>42766.98055555555</v>
      </c>
      <c r="K2520">
        <v>1481150949</v>
      </c>
      <c r="L2520" s="9">
        <f>(((K2520/60)/60)/24)+DATE(1970,1,1)</f>
        <v>42711.950798611113</v>
      </c>
      <c r="M2520" t="b">
        <v>0</v>
      </c>
      <c r="N2520">
        <v>7</v>
      </c>
      <c r="O2520" t="b">
        <v>0</v>
      </c>
      <c r="P2520" t="s">
        <v>8273</v>
      </c>
      <c r="Q2520">
        <f>D2520/E2520*100</f>
        <v>1792.1146953405018</v>
      </c>
      <c r="R2520">
        <f>E2520/N2520</f>
        <v>119.57142857142857</v>
      </c>
      <c r="S2520" t="str">
        <f>LEFT(P2520,FIND("/",P2520)-1)</f>
        <v>technology</v>
      </c>
      <c r="T2520" t="str">
        <f>RIGHT(P2520,LEN(P2520)-FIND("/",P2520))</f>
        <v>wearables</v>
      </c>
    </row>
    <row r="2521" spans="1:20" ht="44.25" x14ac:dyDescent="0.75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 s="9">
        <f>(((I2521/60)/60)/24)+DATE(1970,1,1)</f>
        <v>42786.192916666667</v>
      </c>
      <c r="K2521">
        <v>1482381468</v>
      </c>
      <c r="L2521" s="9">
        <f>(((K2521/60)/60)/24)+DATE(1970,1,1)</f>
        <v>42726.192916666667</v>
      </c>
      <c r="M2521" t="b">
        <v>0</v>
      </c>
      <c r="N2521">
        <v>4</v>
      </c>
      <c r="O2521" t="b">
        <v>0</v>
      </c>
      <c r="P2521" t="s">
        <v>8273</v>
      </c>
      <c r="Q2521">
        <f>D2521/E2521*100</f>
        <v>11434.511434511434</v>
      </c>
      <c r="R2521">
        <f>E2521/N2521</f>
        <v>120.25</v>
      </c>
      <c r="S2521" t="str">
        <f>LEFT(P2521,FIND("/",P2521)-1)</f>
        <v>technology</v>
      </c>
      <c r="T2521" t="str">
        <f>RIGHT(P2521,LEN(P2521)-FIND("/",P2521))</f>
        <v>wearables</v>
      </c>
    </row>
    <row r="2522" spans="1:20" ht="29.5" x14ac:dyDescent="0.75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 s="9">
        <f>(((I2522/60)/60)/24)+DATE(1970,1,1)</f>
        <v>42756.491643518515</v>
      </c>
      <c r="K2522">
        <v>1482407278</v>
      </c>
      <c r="L2522" s="9">
        <f>(((K2522/60)/60)/24)+DATE(1970,1,1)</f>
        <v>42726.491643518515</v>
      </c>
      <c r="M2522" t="b">
        <v>0</v>
      </c>
      <c r="N2522">
        <v>5</v>
      </c>
      <c r="O2522" t="b">
        <v>0</v>
      </c>
      <c r="P2522" t="s">
        <v>8273</v>
      </c>
      <c r="Q2522">
        <f>D2522/E2522*100</f>
        <v>10235.414534288639</v>
      </c>
      <c r="R2522">
        <f>E2522/N2522</f>
        <v>195.4</v>
      </c>
      <c r="S2522" t="str">
        <f>LEFT(P2522,FIND("/",P2522)-1)</f>
        <v>technology</v>
      </c>
      <c r="T2522" t="str">
        <f>RIGHT(P2522,LEN(P2522)-FIND("/",P2522))</f>
        <v>wearables</v>
      </c>
    </row>
    <row r="2523" spans="1:20" ht="44.25" x14ac:dyDescent="0.75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 s="9">
        <f>(((I2523/60)/60)/24)+DATE(1970,1,1)</f>
        <v>42718.777083333334</v>
      </c>
      <c r="K2523">
        <v>1478130783</v>
      </c>
      <c r="L2523" s="9">
        <f>(((K2523/60)/60)/24)+DATE(1970,1,1)</f>
        <v>42676.995173611111</v>
      </c>
      <c r="M2523" t="b">
        <v>0</v>
      </c>
      <c r="N2523">
        <v>0</v>
      </c>
      <c r="O2523" t="b">
        <v>0</v>
      </c>
      <c r="P2523" t="s">
        <v>8273</v>
      </c>
      <c r="Q2523" t="e">
        <f>D2523/E2523*100</f>
        <v>#DIV/0!</v>
      </c>
      <c r="R2523" t="e">
        <f>E2523/N2523</f>
        <v>#DIV/0!</v>
      </c>
      <c r="S2523" t="str">
        <f>LEFT(P2523,FIND("/",P2523)-1)</f>
        <v>technology</v>
      </c>
      <c r="T2523" t="str">
        <f>RIGHT(P2523,LEN(P2523)-FIND("/",P2523))</f>
        <v>wearables</v>
      </c>
    </row>
    <row r="2524" spans="1:20" ht="44.25" x14ac:dyDescent="0.75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 s="9">
        <f>(((I2524/60)/60)/24)+DATE(1970,1,1)</f>
        <v>42736.663506944446</v>
      </c>
      <c r="K2524">
        <v>1479830127</v>
      </c>
      <c r="L2524" s="9">
        <f>(((K2524/60)/60)/24)+DATE(1970,1,1)</f>
        <v>42696.663506944446</v>
      </c>
      <c r="M2524" t="b">
        <v>0</v>
      </c>
      <c r="N2524">
        <v>456</v>
      </c>
      <c r="O2524" t="b">
        <v>0</v>
      </c>
      <c r="P2524" t="s">
        <v>8273</v>
      </c>
      <c r="Q2524">
        <f>D2524/E2524*100</f>
        <v>126.6987885359955</v>
      </c>
      <c r="R2524">
        <f>E2524/N2524</f>
        <v>117.69868421052631</v>
      </c>
      <c r="S2524" t="str">
        <f>LEFT(P2524,FIND("/",P2524)-1)</f>
        <v>technology</v>
      </c>
      <c r="T2524" t="str">
        <f>RIGHT(P2524,LEN(P2524)-FIND("/",P2524))</f>
        <v>wearables</v>
      </c>
    </row>
    <row r="2525" spans="1:20" ht="44.25" x14ac:dyDescent="0.75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 s="9">
        <f>(((I2525/60)/60)/24)+DATE(1970,1,1)</f>
        <v>41895.581018518518</v>
      </c>
      <c r="K2525">
        <v>1405432600</v>
      </c>
      <c r="L2525" s="9">
        <f>(((K2525/60)/60)/24)+DATE(1970,1,1)</f>
        <v>41835.581018518518</v>
      </c>
      <c r="M2525" t="b">
        <v>0</v>
      </c>
      <c r="N2525">
        <v>369</v>
      </c>
      <c r="O2525" t="b">
        <v>0</v>
      </c>
      <c r="P2525" t="s">
        <v>8273</v>
      </c>
      <c r="Q2525">
        <f>D2525/E2525*100</f>
        <v>452.64229942288108</v>
      </c>
      <c r="R2525">
        <f>E2525/N2525</f>
        <v>23.948509485094849</v>
      </c>
      <c r="S2525" t="str">
        <f>LEFT(P2525,FIND("/",P2525)-1)</f>
        <v>technology</v>
      </c>
      <c r="T2525" t="str">
        <f>RIGHT(P2525,LEN(P2525)-FIND("/",P2525))</f>
        <v>wearables</v>
      </c>
    </row>
    <row r="2526" spans="1:20" ht="29.5" x14ac:dyDescent="0.75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 s="9">
        <f>(((I2526/60)/60)/24)+DATE(1970,1,1)</f>
        <v>41978.041192129633</v>
      </c>
      <c r="K2526">
        <v>1415149159</v>
      </c>
      <c r="L2526" s="9">
        <f>(((K2526/60)/60)/24)+DATE(1970,1,1)</f>
        <v>41948.041192129633</v>
      </c>
      <c r="M2526" t="b">
        <v>0</v>
      </c>
      <c r="N2526">
        <v>2</v>
      </c>
      <c r="O2526" t="b">
        <v>0</v>
      </c>
      <c r="P2526" t="s">
        <v>8273</v>
      </c>
      <c r="Q2526">
        <f>D2526/E2526*100</f>
        <v>24590.163934426229</v>
      </c>
      <c r="R2526">
        <f>E2526/N2526</f>
        <v>30.5</v>
      </c>
      <c r="S2526" t="str">
        <f>LEFT(P2526,FIND("/",P2526)-1)</f>
        <v>technology</v>
      </c>
      <c r="T2526" t="str">
        <f>RIGHT(P2526,LEN(P2526)-FIND("/",P2526))</f>
        <v>wearables</v>
      </c>
    </row>
    <row r="2527" spans="1:20" ht="29.5" x14ac:dyDescent="0.75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 s="9">
        <f>(((I2527/60)/60)/24)+DATE(1970,1,1)</f>
        <v>41871.030555555553</v>
      </c>
      <c r="K2527">
        <v>1405640302</v>
      </c>
      <c r="L2527" s="9">
        <f>(((K2527/60)/60)/24)+DATE(1970,1,1)</f>
        <v>41837.984976851854</v>
      </c>
      <c r="M2527" t="b">
        <v>0</v>
      </c>
      <c r="N2527">
        <v>0</v>
      </c>
      <c r="O2527" t="b">
        <v>0</v>
      </c>
      <c r="P2527" t="s">
        <v>8273</v>
      </c>
      <c r="Q2527" t="e">
        <f>D2527/E2527*100</f>
        <v>#DIV/0!</v>
      </c>
      <c r="R2527" t="e">
        <f>E2527/N2527</f>
        <v>#DIV/0!</v>
      </c>
      <c r="S2527" t="str">
        <f>LEFT(P2527,FIND("/",P2527)-1)</f>
        <v>technology</v>
      </c>
      <c r="T2527" t="str">
        <f>RIGHT(P2527,LEN(P2527)-FIND("/",P2527))</f>
        <v>wearables</v>
      </c>
    </row>
    <row r="2528" spans="1:20" ht="59" x14ac:dyDescent="0.75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 s="9">
        <f>(((I2528/60)/60)/24)+DATE(1970,1,1)</f>
        <v>42718.500787037032</v>
      </c>
      <c r="K2528">
        <v>1478257268</v>
      </c>
      <c r="L2528" s="9">
        <f>(((K2528/60)/60)/24)+DATE(1970,1,1)</f>
        <v>42678.459120370375</v>
      </c>
      <c r="M2528" t="b">
        <v>0</v>
      </c>
      <c r="N2528">
        <v>338</v>
      </c>
      <c r="O2528" t="b">
        <v>0</v>
      </c>
      <c r="P2528" t="s">
        <v>8273</v>
      </c>
      <c r="Q2528">
        <f>D2528/E2528*100</f>
        <v>295.93678790210413</v>
      </c>
      <c r="R2528">
        <f>E2528/N2528</f>
        <v>99.973372781065095</v>
      </c>
      <c r="S2528" t="str">
        <f>LEFT(P2528,FIND("/",P2528)-1)</f>
        <v>technology</v>
      </c>
      <c r="T2528" t="str">
        <f>RIGHT(P2528,LEN(P2528)-FIND("/",P2528))</f>
        <v>wearables</v>
      </c>
    </row>
    <row r="2529" spans="1:20" ht="59" x14ac:dyDescent="0.75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 s="9">
        <f>(((I2529/60)/60)/24)+DATE(1970,1,1)</f>
        <v>42414.680925925932</v>
      </c>
      <c r="K2529">
        <v>1452874832</v>
      </c>
      <c r="L2529" s="9">
        <f>(((K2529/60)/60)/24)+DATE(1970,1,1)</f>
        <v>42384.680925925932</v>
      </c>
      <c r="M2529" t="b">
        <v>0</v>
      </c>
      <c r="N2529">
        <v>4</v>
      </c>
      <c r="O2529" t="b">
        <v>0</v>
      </c>
      <c r="P2529" t="s">
        <v>8273</v>
      </c>
      <c r="Q2529">
        <f>D2529/E2529*100</f>
        <v>46190.476190476191</v>
      </c>
      <c r="R2529">
        <f>E2529/N2529</f>
        <v>26.25</v>
      </c>
      <c r="S2529" t="str">
        <f>LEFT(P2529,FIND("/",P2529)-1)</f>
        <v>technology</v>
      </c>
      <c r="T2529" t="str">
        <f>RIGHT(P2529,LEN(P2529)-FIND("/",P2529))</f>
        <v>wearables</v>
      </c>
    </row>
    <row r="2530" spans="1:20" ht="44.25" x14ac:dyDescent="0.75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 s="9">
        <f>(((I2530/60)/60)/24)+DATE(1970,1,1)</f>
        <v>42526.529305555552</v>
      </c>
      <c r="K2530">
        <v>1462538532</v>
      </c>
      <c r="L2530" s="9">
        <f>(((K2530/60)/60)/24)+DATE(1970,1,1)</f>
        <v>42496.529305555552</v>
      </c>
      <c r="M2530" t="b">
        <v>0</v>
      </c>
      <c r="N2530">
        <v>1</v>
      </c>
      <c r="O2530" t="b">
        <v>0</v>
      </c>
      <c r="P2530" t="s">
        <v>8273</v>
      </c>
      <c r="Q2530">
        <f>D2530/E2530*100</f>
        <v>12562.814070351758</v>
      </c>
      <c r="R2530">
        <f>E2530/N2530</f>
        <v>199</v>
      </c>
      <c r="S2530" t="str">
        <f>LEFT(P2530,FIND("/",P2530)-1)</f>
        <v>technology</v>
      </c>
      <c r="T2530" t="str">
        <f>RIGHT(P2530,LEN(P2530)-FIND("/",P2530))</f>
        <v>wearables</v>
      </c>
    </row>
    <row r="2531" spans="1:20" ht="44.25" x14ac:dyDescent="0.75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 s="9">
        <f>(((I2531/60)/60)/24)+DATE(1970,1,1)</f>
        <v>42794.787986111114</v>
      </c>
      <c r="K2531">
        <v>1483124082</v>
      </c>
      <c r="L2531" s="9">
        <f>(((K2531/60)/60)/24)+DATE(1970,1,1)</f>
        <v>42734.787986111114</v>
      </c>
      <c r="M2531" t="b">
        <v>0</v>
      </c>
      <c r="N2531">
        <v>28</v>
      </c>
      <c r="O2531" t="b">
        <v>0</v>
      </c>
      <c r="P2531" t="s">
        <v>8273</v>
      </c>
      <c r="Q2531">
        <f>D2531/E2531*100</f>
        <v>666.96309470875951</v>
      </c>
      <c r="R2531">
        <f>E2531/N2531</f>
        <v>80.321428571428569</v>
      </c>
      <c r="S2531" t="str">
        <f>LEFT(P2531,FIND("/",P2531)-1)</f>
        <v>technology</v>
      </c>
      <c r="T2531" t="str">
        <f>RIGHT(P2531,LEN(P2531)-FIND("/",P2531))</f>
        <v>wearables</v>
      </c>
    </row>
    <row r="2532" spans="1:20" ht="59" x14ac:dyDescent="0.75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 s="9">
        <f>(((I2532/60)/60)/24)+DATE(1970,1,1)</f>
        <v>42313.132407407407</v>
      </c>
      <c r="K2532">
        <v>1443233440</v>
      </c>
      <c r="L2532" s="9">
        <f>(((K2532/60)/60)/24)+DATE(1970,1,1)</f>
        <v>42273.090740740736</v>
      </c>
      <c r="M2532" t="b">
        <v>0</v>
      </c>
      <c r="N2532">
        <v>12</v>
      </c>
      <c r="O2532" t="b">
        <v>0</v>
      </c>
      <c r="P2532" t="s">
        <v>8273</v>
      </c>
      <c r="Q2532">
        <f>D2532/E2532*100</f>
        <v>1979.8416126709863</v>
      </c>
      <c r="R2532">
        <f>E2532/N2532</f>
        <v>115.75</v>
      </c>
      <c r="S2532" t="str">
        <f>LEFT(P2532,FIND("/",P2532)-1)</f>
        <v>technology</v>
      </c>
      <c r="T2532" t="str">
        <f>RIGHT(P2532,LEN(P2532)-FIND("/",P2532))</f>
        <v>wearables</v>
      </c>
    </row>
    <row r="2533" spans="1:20" ht="44.25" x14ac:dyDescent="0.75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 s="9">
        <f>(((I2533/60)/60)/24)+DATE(1970,1,1)</f>
        <v>41974</v>
      </c>
      <c r="K2533">
        <v>1414511307</v>
      </c>
      <c r="L2533" s="9">
        <f>(((K2533/60)/60)/24)+DATE(1970,1,1)</f>
        <v>41940.658645833333</v>
      </c>
      <c r="M2533" t="b">
        <v>0</v>
      </c>
      <c r="N2533">
        <v>16</v>
      </c>
      <c r="O2533" t="b">
        <v>0</v>
      </c>
      <c r="P2533" t="s">
        <v>8273</v>
      </c>
      <c r="Q2533">
        <f>D2533/E2533*100</f>
        <v>979.02097902097898</v>
      </c>
      <c r="R2533">
        <f>E2533/N2533</f>
        <v>44.6875</v>
      </c>
      <c r="S2533" t="str">
        <f>LEFT(P2533,FIND("/",P2533)-1)</f>
        <v>technology</v>
      </c>
      <c r="T2533" t="str">
        <f>RIGHT(P2533,LEN(P2533)-FIND("/",P2533))</f>
        <v>wearables</v>
      </c>
    </row>
    <row r="2534" spans="1:20" x14ac:dyDescent="0.75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 s="9">
        <f>(((I2534/60)/60)/24)+DATE(1970,1,1)</f>
        <v>41887.854189814818</v>
      </c>
      <c r="K2534">
        <v>1407357002</v>
      </c>
      <c r="L2534" s="9">
        <f>(((K2534/60)/60)/24)+DATE(1970,1,1)</f>
        <v>41857.854189814818</v>
      </c>
      <c r="M2534" t="b">
        <v>0</v>
      </c>
      <c r="N2534">
        <v>4</v>
      </c>
      <c r="O2534" t="b">
        <v>0</v>
      </c>
      <c r="P2534" t="s">
        <v>8273</v>
      </c>
      <c r="Q2534">
        <f>D2534/E2534*100</f>
        <v>32786.885245901642</v>
      </c>
      <c r="R2534">
        <f>E2534/N2534</f>
        <v>76.25</v>
      </c>
      <c r="S2534" t="str">
        <f>LEFT(P2534,FIND("/",P2534)-1)</f>
        <v>technology</v>
      </c>
      <c r="T2534" t="str">
        <f>RIGHT(P2534,LEN(P2534)-FIND("/",P2534))</f>
        <v>wearables</v>
      </c>
    </row>
    <row r="2535" spans="1:20" ht="44.25" x14ac:dyDescent="0.75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 s="9">
        <f>(((I2535/60)/60)/24)+DATE(1970,1,1)</f>
        <v>42784.249305555553</v>
      </c>
      <c r="K2535">
        <v>1484684247</v>
      </c>
      <c r="L2535" s="9">
        <f>(((K2535/60)/60)/24)+DATE(1970,1,1)</f>
        <v>42752.845451388886</v>
      </c>
      <c r="M2535" t="b">
        <v>0</v>
      </c>
      <c r="N2535">
        <v>4</v>
      </c>
      <c r="O2535" t="b">
        <v>0</v>
      </c>
      <c r="P2535" t="s">
        <v>8273</v>
      </c>
      <c r="Q2535">
        <f>D2535/E2535*100</f>
        <v>13333.333333333334</v>
      </c>
      <c r="R2535">
        <f>E2535/N2535</f>
        <v>22.5</v>
      </c>
      <c r="S2535" t="str">
        <f>LEFT(P2535,FIND("/",P2535)-1)</f>
        <v>technology</v>
      </c>
      <c r="T2535" t="str">
        <f>RIGHT(P2535,LEN(P2535)-FIND("/",P2535))</f>
        <v>wearables</v>
      </c>
    </row>
    <row r="2536" spans="1:20" ht="44.25" x14ac:dyDescent="0.75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 s="9">
        <f>(((I2536/60)/60)/24)+DATE(1970,1,1)</f>
        <v>42423.040231481486</v>
      </c>
      <c r="K2536">
        <v>1454979476</v>
      </c>
      <c r="L2536" s="9">
        <f>(((K2536/60)/60)/24)+DATE(1970,1,1)</f>
        <v>42409.040231481486</v>
      </c>
      <c r="M2536" t="b">
        <v>0</v>
      </c>
      <c r="N2536">
        <v>10</v>
      </c>
      <c r="O2536" t="b">
        <v>0</v>
      </c>
      <c r="P2536" t="s">
        <v>8273</v>
      </c>
      <c r="Q2536">
        <f>D2536/E2536*100</f>
        <v>7731.9587628865975</v>
      </c>
      <c r="R2536">
        <f>E2536/N2536</f>
        <v>19.399999999999999</v>
      </c>
      <c r="S2536" t="str">
        <f>LEFT(P2536,FIND("/",P2536)-1)</f>
        <v>technology</v>
      </c>
      <c r="T2536" t="str">
        <f>RIGHT(P2536,LEN(P2536)-FIND("/",P2536))</f>
        <v>wearables</v>
      </c>
    </row>
    <row r="2537" spans="1:20" ht="44.25" x14ac:dyDescent="0.75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 s="9">
        <f>(((I2537/60)/60)/24)+DATE(1970,1,1)</f>
        <v>42700.805706018517</v>
      </c>
      <c r="K2537">
        <v>1477592413</v>
      </c>
      <c r="L2537" s="9">
        <f>(((K2537/60)/60)/24)+DATE(1970,1,1)</f>
        <v>42670.764039351852</v>
      </c>
      <c r="M2537" t="b">
        <v>0</v>
      </c>
      <c r="N2537">
        <v>0</v>
      </c>
      <c r="O2537" t="b">
        <v>0</v>
      </c>
      <c r="P2537" t="s">
        <v>8275</v>
      </c>
      <c r="Q2537" t="e">
        <f>D2537/E2537*100</f>
        <v>#DIV/0!</v>
      </c>
      <c r="R2537" t="e">
        <f>E2537/N2537</f>
        <v>#DIV/0!</v>
      </c>
      <c r="S2537" t="str">
        <f>LEFT(P2537,FIND("/",P2537)-1)</f>
        <v>publishing</v>
      </c>
      <c r="T2537" t="str">
        <f>RIGHT(P2537,LEN(P2537)-FIND("/",P2537))</f>
        <v>fiction</v>
      </c>
    </row>
    <row r="2538" spans="1:20" ht="44.25" x14ac:dyDescent="0.75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 s="9">
        <f>(((I2538/60)/60)/24)+DATE(1970,1,1)</f>
        <v>41672.751458333332</v>
      </c>
      <c r="K2538">
        <v>1388772126</v>
      </c>
      <c r="L2538" s="9">
        <f>(((K2538/60)/60)/24)+DATE(1970,1,1)</f>
        <v>41642.751458333332</v>
      </c>
      <c r="M2538" t="b">
        <v>0</v>
      </c>
      <c r="N2538">
        <v>6</v>
      </c>
      <c r="O2538" t="b">
        <v>0</v>
      </c>
      <c r="P2538" t="s">
        <v>8275</v>
      </c>
      <c r="Q2538">
        <f>D2538/E2538*100</f>
        <v>2127.6595744680849</v>
      </c>
      <c r="R2538">
        <f>E2538/N2538</f>
        <v>39.166666666666664</v>
      </c>
      <c r="S2538" t="str">
        <f>LEFT(P2538,FIND("/",P2538)-1)</f>
        <v>publishing</v>
      </c>
      <c r="T2538" t="str">
        <f>RIGHT(P2538,LEN(P2538)-FIND("/",P2538))</f>
        <v>fiction</v>
      </c>
    </row>
    <row r="2539" spans="1:20" ht="44.25" x14ac:dyDescent="0.75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 s="9">
        <f>(((I2539/60)/60)/24)+DATE(1970,1,1)</f>
        <v>42708.25</v>
      </c>
      <c r="K2539">
        <v>1479328570</v>
      </c>
      <c r="L2539" s="9">
        <f>(((K2539/60)/60)/24)+DATE(1970,1,1)</f>
        <v>42690.858449074076</v>
      </c>
      <c r="M2539" t="b">
        <v>0</v>
      </c>
      <c r="N2539">
        <v>0</v>
      </c>
      <c r="O2539" t="b">
        <v>0</v>
      </c>
      <c r="P2539" t="s">
        <v>8275</v>
      </c>
      <c r="Q2539" t="e">
        <f>D2539/E2539*100</f>
        <v>#DIV/0!</v>
      </c>
      <c r="R2539" t="e">
        <f>E2539/N2539</f>
        <v>#DIV/0!</v>
      </c>
      <c r="S2539" t="str">
        <f>LEFT(P2539,FIND("/",P2539)-1)</f>
        <v>publishing</v>
      </c>
      <c r="T2539" t="str">
        <f>RIGHT(P2539,LEN(P2539)-FIND("/",P2539))</f>
        <v>fiction</v>
      </c>
    </row>
    <row r="2540" spans="1:20" ht="44.25" x14ac:dyDescent="0.75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 s="9">
        <f>(((I2540/60)/60)/24)+DATE(1970,1,1)</f>
        <v>41501.446851851848</v>
      </c>
      <c r="K2540">
        <v>1373971408</v>
      </c>
      <c r="L2540" s="9">
        <f>(((K2540/60)/60)/24)+DATE(1970,1,1)</f>
        <v>41471.446851851848</v>
      </c>
      <c r="M2540" t="b">
        <v>0</v>
      </c>
      <c r="N2540">
        <v>1</v>
      </c>
      <c r="O2540" t="b">
        <v>0</v>
      </c>
      <c r="P2540" t="s">
        <v>8275</v>
      </c>
      <c r="Q2540">
        <f>D2540/E2540*100</f>
        <v>85800</v>
      </c>
      <c r="R2540">
        <f>E2540/N2540</f>
        <v>5</v>
      </c>
      <c r="S2540" t="str">
        <f>LEFT(P2540,FIND("/",P2540)-1)</f>
        <v>publishing</v>
      </c>
      <c r="T2540" t="str">
        <f>RIGHT(P2540,LEN(P2540)-FIND("/",P2540))</f>
        <v>fiction</v>
      </c>
    </row>
    <row r="2541" spans="1:20" ht="44.25" x14ac:dyDescent="0.75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 s="9">
        <f>(((I2541/60)/60)/24)+DATE(1970,1,1)</f>
        <v>42257.173159722224</v>
      </c>
      <c r="K2541">
        <v>1439266161</v>
      </c>
      <c r="L2541" s="9">
        <f>(((K2541/60)/60)/24)+DATE(1970,1,1)</f>
        <v>42227.173159722224</v>
      </c>
      <c r="M2541" t="b">
        <v>0</v>
      </c>
      <c r="N2541">
        <v>0</v>
      </c>
      <c r="O2541" t="b">
        <v>0</v>
      </c>
      <c r="P2541" t="s">
        <v>8275</v>
      </c>
      <c r="Q2541" t="e">
        <f>D2541/E2541*100</f>
        <v>#DIV/0!</v>
      </c>
      <c r="R2541" t="e">
        <f>E2541/N2541</f>
        <v>#DIV/0!</v>
      </c>
      <c r="S2541" t="str">
        <f>LEFT(P2541,FIND("/",P2541)-1)</f>
        <v>publishing</v>
      </c>
      <c r="T2541" t="str">
        <f>RIGHT(P2541,LEN(P2541)-FIND("/",P2541))</f>
        <v>fiction</v>
      </c>
    </row>
    <row r="2542" spans="1:20" ht="44.25" x14ac:dyDescent="0.75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 s="9">
        <f>(((I2542/60)/60)/24)+DATE(1970,1,1)</f>
        <v>41931.542638888888</v>
      </c>
      <c r="K2542">
        <v>1411131684</v>
      </c>
      <c r="L2542" s="9">
        <f>(((K2542/60)/60)/24)+DATE(1970,1,1)</f>
        <v>41901.542638888888</v>
      </c>
      <c r="M2542" t="b">
        <v>0</v>
      </c>
      <c r="N2542">
        <v>44</v>
      </c>
      <c r="O2542" t="b">
        <v>0</v>
      </c>
      <c r="P2542" t="s">
        <v>8275</v>
      </c>
      <c r="Q2542">
        <f>D2542/E2542*100</f>
        <v>277.66759222530743</v>
      </c>
      <c r="R2542">
        <f>E2542/N2542</f>
        <v>57.295454545454547</v>
      </c>
      <c r="S2542" t="str">
        <f>LEFT(P2542,FIND("/",P2542)-1)</f>
        <v>publishing</v>
      </c>
      <c r="T2542" t="str">
        <f>RIGHT(P2542,LEN(P2542)-FIND("/",P2542))</f>
        <v>fiction</v>
      </c>
    </row>
    <row r="2543" spans="1:20" ht="44.25" x14ac:dyDescent="0.75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 s="9">
        <f>(((I2543/60)/60)/24)+DATE(1970,1,1)</f>
        <v>42051.783368055556</v>
      </c>
      <c r="K2543">
        <v>1421520483</v>
      </c>
      <c r="L2543" s="9">
        <f>(((K2543/60)/60)/24)+DATE(1970,1,1)</f>
        <v>42021.783368055556</v>
      </c>
      <c r="M2543" t="b">
        <v>0</v>
      </c>
      <c r="N2543">
        <v>0</v>
      </c>
      <c r="O2543" t="b">
        <v>0</v>
      </c>
      <c r="P2543" t="s">
        <v>8275</v>
      </c>
      <c r="Q2543" t="e">
        <f>D2543/E2543*100</f>
        <v>#DIV/0!</v>
      </c>
      <c r="R2543" t="e">
        <f>E2543/N2543</f>
        <v>#DIV/0!</v>
      </c>
      <c r="S2543" t="str">
        <f>LEFT(P2543,FIND("/",P2543)-1)</f>
        <v>publishing</v>
      </c>
      <c r="T2543" t="str">
        <f>RIGHT(P2543,LEN(P2543)-FIND("/",P2543))</f>
        <v>fiction</v>
      </c>
    </row>
    <row r="2544" spans="1:20" ht="59" x14ac:dyDescent="0.75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 s="9">
        <f>(((I2544/60)/60)/24)+DATE(1970,1,1)</f>
        <v>42145.143634259264</v>
      </c>
      <c r="K2544">
        <v>1429586810</v>
      </c>
      <c r="L2544" s="9">
        <f>(((K2544/60)/60)/24)+DATE(1970,1,1)</f>
        <v>42115.143634259264</v>
      </c>
      <c r="M2544" t="b">
        <v>0</v>
      </c>
      <c r="N2544">
        <v>3</v>
      </c>
      <c r="O2544" t="b">
        <v>0</v>
      </c>
      <c r="P2544" t="s">
        <v>8275</v>
      </c>
      <c r="Q2544">
        <f>D2544/E2544*100</f>
        <v>2824.8587570621471</v>
      </c>
      <c r="R2544">
        <f>E2544/N2544</f>
        <v>59</v>
      </c>
      <c r="S2544" t="str">
        <f>LEFT(P2544,FIND("/",P2544)-1)</f>
        <v>publishing</v>
      </c>
      <c r="T2544" t="str">
        <f>RIGHT(P2544,LEN(P2544)-FIND("/",P2544))</f>
        <v>fiction</v>
      </c>
    </row>
    <row r="2545" spans="1:20" ht="44.25" x14ac:dyDescent="0.75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 s="9">
        <f>(((I2545/60)/60)/24)+DATE(1970,1,1)</f>
        <v>41624.207060185188</v>
      </c>
      <c r="K2545">
        <v>1384577890</v>
      </c>
      <c r="L2545" s="9">
        <f>(((K2545/60)/60)/24)+DATE(1970,1,1)</f>
        <v>41594.207060185188</v>
      </c>
      <c r="M2545" t="b">
        <v>0</v>
      </c>
      <c r="N2545">
        <v>0</v>
      </c>
      <c r="O2545" t="b">
        <v>0</v>
      </c>
      <c r="P2545" t="s">
        <v>8275</v>
      </c>
      <c r="Q2545" t="e">
        <f>D2545/E2545*100</f>
        <v>#DIV/0!</v>
      </c>
      <c r="R2545" t="e">
        <f>E2545/N2545</f>
        <v>#DIV/0!</v>
      </c>
      <c r="S2545" t="str">
        <f>LEFT(P2545,FIND("/",P2545)-1)</f>
        <v>publishing</v>
      </c>
      <c r="T2545" t="str">
        <f>RIGHT(P2545,LEN(P2545)-FIND("/",P2545))</f>
        <v>fiction</v>
      </c>
    </row>
    <row r="2546" spans="1:20" ht="59" x14ac:dyDescent="0.75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 s="9">
        <f>(((I2546/60)/60)/24)+DATE(1970,1,1)</f>
        <v>41634.996458333335</v>
      </c>
      <c r="K2546">
        <v>1385510094</v>
      </c>
      <c r="L2546" s="9">
        <f>(((K2546/60)/60)/24)+DATE(1970,1,1)</f>
        <v>41604.996458333335</v>
      </c>
      <c r="M2546" t="b">
        <v>0</v>
      </c>
      <c r="N2546">
        <v>52</v>
      </c>
      <c r="O2546" t="b">
        <v>0</v>
      </c>
      <c r="P2546" t="s">
        <v>8275</v>
      </c>
      <c r="Q2546">
        <f>D2546/E2546*100</f>
        <v>241.54589371980677</v>
      </c>
      <c r="R2546">
        <f>E2546/N2546</f>
        <v>31.846153846153847</v>
      </c>
      <c r="S2546" t="str">
        <f>LEFT(P2546,FIND("/",P2546)-1)</f>
        <v>publishing</v>
      </c>
      <c r="T2546" t="str">
        <f>RIGHT(P2546,LEN(P2546)-FIND("/",P2546))</f>
        <v>fiction</v>
      </c>
    </row>
    <row r="2547" spans="1:20" ht="44.25" x14ac:dyDescent="0.75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 s="9">
        <f>(((I2547/60)/60)/24)+DATE(1970,1,1)</f>
        <v>41329.999641203707</v>
      </c>
      <c r="K2547">
        <v>1358294369</v>
      </c>
      <c r="L2547" s="9">
        <f>(((K2547/60)/60)/24)+DATE(1970,1,1)</f>
        <v>41289.999641203707</v>
      </c>
      <c r="M2547" t="b">
        <v>0</v>
      </c>
      <c r="N2547">
        <v>0</v>
      </c>
      <c r="O2547" t="b">
        <v>0</v>
      </c>
      <c r="P2547" t="s">
        <v>8275</v>
      </c>
      <c r="Q2547" t="e">
        <f>D2547/E2547*100</f>
        <v>#DIV/0!</v>
      </c>
      <c r="R2547" t="e">
        <f>E2547/N2547</f>
        <v>#DIV/0!</v>
      </c>
      <c r="S2547" t="str">
        <f>LEFT(P2547,FIND("/",P2547)-1)</f>
        <v>publishing</v>
      </c>
      <c r="T2547" t="str">
        <f>RIGHT(P2547,LEN(P2547)-FIND("/",P2547))</f>
        <v>fiction</v>
      </c>
    </row>
    <row r="2548" spans="1:20" ht="44.25" x14ac:dyDescent="0.75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 s="9">
        <f>(((I2548/60)/60)/24)+DATE(1970,1,1)</f>
        <v>42399.824097222227</v>
      </c>
      <c r="K2548">
        <v>1449863202</v>
      </c>
      <c r="L2548" s="9">
        <f>(((K2548/60)/60)/24)+DATE(1970,1,1)</f>
        <v>42349.824097222227</v>
      </c>
      <c r="M2548" t="b">
        <v>0</v>
      </c>
      <c r="N2548">
        <v>1</v>
      </c>
      <c r="O2548" t="b">
        <v>0</v>
      </c>
      <c r="P2548" t="s">
        <v>8275</v>
      </c>
      <c r="Q2548">
        <f>D2548/E2548*100</f>
        <v>380000</v>
      </c>
      <c r="R2548">
        <f>E2548/N2548</f>
        <v>10</v>
      </c>
      <c r="S2548" t="str">
        <f>LEFT(P2548,FIND("/",P2548)-1)</f>
        <v>publishing</v>
      </c>
      <c r="T2548" t="str">
        <f>RIGHT(P2548,LEN(P2548)-FIND("/",P2548))</f>
        <v>fiction</v>
      </c>
    </row>
    <row r="2549" spans="1:20" ht="59" x14ac:dyDescent="0.75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 s="9">
        <f>(((I2549/60)/60)/24)+DATE(1970,1,1)</f>
        <v>40118.165972222225</v>
      </c>
      <c r="K2549">
        <v>1252718519</v>
      </c>
      <c r="L2549" s="9">
        <f>(((K2549/60)/60)/24)+DATE(1970,1,1)</f>
        <v>40068.056932870371</v>
      </c>
      <c r="M2549" t="b">
        <v>0</v>
      </c>
      <c r="N2549">
        <v>1</v>
      </c>
      <c r="O2549" t="b">
        <v>0</v>
      </c>
      <c r="P2549" t="s">
        <v>8275</v>
      </c>
      <c r="Q2549">
        <f>D2549/E2549*100</f>
        <v>3000</v>
      </c>
      <c r="R2549">
        <f>E2549/N2549</f>
        <v>50</v>
      </c>
      <c r="S2549" t="str">
        <f>LEFT(P2549,FIND("/",P2549)-1)</f>
        <v>publishing</v>
      </c>
      <c r="T2549" t="str">
        <f>RIGHT(P2549,LEN(P2549)-FIND("/",P2549))</f>
        <v>fiction</v>
      </c>
    </row>
    <row r="2550" spans="1:20" ht="44.25" x14ac:dyDescent="0.75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 s="9">
        <f>(((I2550/60)/60)/24)+DATE(1970,1,1)</f>
        <v>42134.959027777775</v>
      </c>
      <c r="K2550">
        <v>1428341985</v>
      </c>
      <c r="L2550" s="9">
        <f>(((K2550/60)/60)/24)+DATE(1970,1,1)</f>
        <v>42100.735937499994</v>
      </c>
      <c r="M2550" t="b">
        <v>0</v>
      </c>
      <c r="N2550">
        <v>2</v>
      </c>
      <c r="O2550" t="b">
        <v>0</v>
      </c>
      <c r="P2550" t="s">
        <v>8275</v>
      </c>
      <c r="Q2550">
        <f>D2550/E2550*100</f>
        <v>11746.875</v>
      </c>
      <c r="R2550">
        <f>E2550/N2550</f>
        <v>16</v>
      </c>
      <c r="S2550" t="str">
        <f>LEFT(P2550,FIND("/",P2550)-1)</f>
        <v>publishing</v>
      </c>
      <c r="T2550" t="str">
        <f>RIGHT(P2550,LEN(P2550)-FIND("/",P2550))</f>
        <v>fiction</v>
      </c>
    </row>
    <row r="2551" spans="1:20" ht="44.25" x14ac:dyDescent="0.75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 s="9">
        <f>(((I2551/60)/60)/24)+DATE(1970,1,1)</f>
        <v>41693.780300925922</v>
      </c>
      <c r="K2551">
        <v>1390589018</v>
      </c>
      <c r="L2551" s="9">
        <f>(((K2551/60)/60)/24)+DATE(1970,1,1)</f>
        <v>41663.780300925922</v>
      </c>
      <c r="M2551" t="b">
        <v>0</v>
      </c>
      <c r="N2551">
        <v>9</v>
      </c>
      <c r="O2551" t="b">
        <v>0</v>
      </c>
      <c r="P2551" t="s">
        <v>8275</v>
      </c>
      <c r="Q2551">
        <f>D2551/E2551*100</f>
        <v>142.45014245014244</v>
      </c>
      <c r="R2551">
        <f>E2551/N2551</f>
        <v>39</v>
      </c>
      <c r="S2551" t="str">
        <f>LEFT(P2551,FIND("/",P2551)-1)</f>
        <v>publishing</v>
      </c>
      <c r="T2551" t="str">
        <f>RIGHT(P2551,LEN(P2551)-FIND("/",P2551))</f>
        <v>fiction</v>
      </c>
    </row>
    <row r="2552" spans="1:20" ht="44.25" x14ac:dyDescent="0.75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 s="9">
        <f>(((I2552/60)/60)/24)+DATE(1970,1,1)</f>
        <v>40893.060127314813</v>
      </c>
      <c r="K2552">
        <v>1321406795</v>
      </c>
      <c r="L2552" s="9">
        <f>(((K2552/60)/60)/24)+DATE(1970,1,1)</f>
        <v>40863.060127314813</v>
      </c>
      <c r="M2552" t="b">
        <v>0</v>
      </c>
      <c r="N2552">
        <v>5</v>
      </c>
      <c r="O2552" t="b">
        <v>0</v>
      </c>
      <c r="P2552" t="s">
        <v>8275</v>
      </c>
      <c r="Q2552">
        <f>D2552/E2552*100</f>
        <v>5882.3529411764703</v>
      </c>
      <c r="R2552">
        <f>E2552/N2552</f>
        <v>34</v>
      </c>
      <c r="S2552" t="str">
        <f>LEFT(P2552,FIND("/",P2552)-1)</f>
        <v>publishing</v>
      </c>
      <c r="T2552" t="str">
        <f>RIGHT(P2552,LEN(P2552)-FIND("/",P2552))</f>
        <v>fiction</v>
      </c>
    </row>
    <row r="2553" spans="1:20" ht="44.25" x14ac:dyDescent="0.75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 s="9">
        <f>(((I2553/60)/60)/24)+DATE(1970,1,1)</f>
        <v>42288.208333333328</v>
      </c>
      <c r="K2553">
        <v>1441297645</v>
      </c>
      <c r="L2553" s="9">
        <f>(((K2553/60)/60)/24)+DATE(1970,1,1)</f>
        <v>42250.685706018514</v>
      </c>
      <c r="M2553" t="b">
        <v>0</v>
      </c>
      <c r="N2553">
        <v>57</v>
      </c>
      <c r="O2553" t="b">
        <v>0</v>
      </c>
      <c r="P2553" t="s">
        <v>8275</v>
      </c>
      <c r="Q2553">
        <f>D2553/E2553*100</f>
        <v>194.55252918287937</v>
      </c>
      <c r="R2553">
        <f>E2553/N2553</f>
        <v>63.122807017543863</v>
      </c>
      <c r="S2553" t="str">
        <f>LEFT(P2553,FIND("/",P2553)-1)</f>
        <v>publishing</v>
      </c>
      <c r="T2553" t="str">
        <f>RIGHT(P2553,LEN(P2553)-FIND("/",P2553))</f>
        <v>fiction</v>
      </c>
    </row>
    <row r="2554" spans="1:20" ht="59" x14ac:dyDescent="0.75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 s="9">
        <f>(((I2554/60)/60)/24)+DATE(1970,1,1)</f>
        <v>41486.981215277774</v>
      </c>
      <c r="K2554">
        <v>1372721577</v>
      </c>
      <c r="L2554" s="9">
        <f>(((K2554/60)/60)/24)+DATE(1970,1,1)</f>
        <v>41456.981215277774</v>
      </c>
      <c r="M2554" t="b">
        <v>0</v>
      </c>
      <c r="N2554">
        <v>3</v>
      </c>
      <c r="O2554" t="b">
        <v>0</v>
      </c>
      <c r="P2554" t="s">
        <v>8275</v>
      </c>
      <c r="Q2554">
        <f>D2554/E2554*100</f>
        <v>14285.714285714286</v>
      </c>
      <c r="R2554">
        <f>E2554/N2554</f>
        <v>7</v>
      </c>
      <c r="S2554" t="str">
        <f>LEFT(P2554,FIND("/",P2554)-1)</f>
        <v>publishing</v>
      </c>
      <c r="T2554" t="str">
        <f>RIGHT(P2554,LEN(P2554)-FIND("/",P2554))</f>
        <v>fiction</v>
      </c>
    </row>
    <row r="2555" spans="1:20" ht="44.25" x14ac:dyDescent="0.75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 s="9">
        <f>(((I2555/60)/60)/24)+DATE(1970,1,1)</f>
        <v>41759.702314814815</v>
      </c>
      <c r="K2555">
        <v>1396284680</v>
      </c>
      <c r="L2555" s="9">
        <f>(((K2555/60)/60)/24)+DATE(1970,1,1)</f>
        <v>41729.702314814815</v>
      </c>
      <c r="M2555" t="b">
        <v>0</v>
      </c>
      <c r="N2555">
        <v>1</v>
      </c>
      <c r="O2555" t="b">
        <v>0</v>
      </c>
      <c r="P2555" t="s">
        <v>8275</v>
      </c>
      <c r="Q2555">
        <f>D2555/E2555*100</f>
        <v>25000</v>
      </c>
      <c r="R2555">
        <f>E2555/N2555</f>
        <v>2</v>
      </c>
      <c r="S2555" t="str">
        <f>LEFT(P2555,FIND("/",P2555)-1)</f>
        <v>publishing</v>
      </c>
      <c r="T2555" t="str">
        <f>RIGHT(P2555,LEN(P2555)-FIND("/",P2555))</f>
        <v>fiction</v>
      </c>
    </row>
    <row r="2556" spans="1:20" ht="59" x14ac:dyDescent="0.75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 s="9">
        <f>(((I2556/60)/60)/24)+DATE(1970,1,1)</f>
        <v>40466.166666666664</v>
      </c>
      <c r="K2556">
        <v>1284567905</v>
      </c>
      <c r="L2556" s="9">
        <f>(((K2556/60)/60)/24)+DATE(1970,1,1)</f>
        <v>40436.68408564815</v>
      </c>
      <c r="M2556" t="b">
        <v>0</v>
      </c>
      <c r="N2556">
        <v>6</v>
      </c>
      <c r="O2556" t="b">
        <v>0</v>
      </c>
      <c r="P2556" t="s">
        <v>8275</v>
      </c>
      <c r="Q2556">
        <f>D2556/E2556*100</f>
        <v>3750</v>
      </c>
      <c r="R2556">
        <f>E2556/N2556</f>
        <v>66.666666666666671</v>
      </c>
      <c r="S2556" t="str">
        <f>LEFT(P2556,FIND("/",P2556)-1)</f>
        <v>publishing</v>
      </c>
      <c r="T2556" t="str">
        <f>RIGHT(P2556,LEN(P2556)-FIND("/",P2556))</f>
        <v>fiction</v>
      </c>
    </row>
    <row r="2557" spans="1:20" ht="44.25" x14ac:dyDescent="0.75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 s="9">
        <f>(((I2557/60)/60)/24)+DATE(1970,1,1)</f>
        <v>41600.524456018517</v>
      </c>
      <c r="K2557">
        <v>1382528113</v>
      </c>
      <c r="L2557" s="9">
        <f>(((K2557/60)/60)/24)+DATE(1970,1,1)</f>
        <v>41570.482789351852</v>
      </c>
      <c r="M2557" t="b">
        <v>0</v>
      </c>
      <c r="N2557">
        <v>48</v>
      </c>
      <c r="O2557" t="b">
        <v>0</v>
      </c>
      <c r="P2557" t="s">
        <v>8278</v>
      </c>
      <c r="Q2557">
        <f>D2557/E2557*100</f>
        <v>551.18110236220468</v>
      </c>
      <c r="R2557">
        <f>E2557/N2557</f>
        <v>52.916666666666664</v>
      </c>
      <c r="S2557" t="str">
        <f>LEFT(P2557,FIND("/",P2557)-1)</f>
        <v>music</v>
      </c>
      <c r="T2557" t="str">
        <f>RIGHT(P2557,LEN(P2557)-FIND("/",P2557))</f>
        <v>jazz</v>
      </c>
    </row>
    <row r="2558" spans="1:20" ht="44.25" x14ac:dyDescent="0.75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 s="9">
        <f>(((I2558/60)/60)/24)+DATE(1970,1,1)</f>
        <v>42629.965324074074</v>
      </c>
      <c r="K2558">
        <v>1471475404</v>
      </c>
      <c r="L2558" s="9">
        <f>(((K2558/60)/60)/24)+DATE(1970,1,1)</f>
        <v>42599.965324074074</v>
      </c>
      <c r="M2558" t="b">
        <v>0</v>
      </c>
      <c r="N2558">
        <v>2</v>
      </c>
      <c r="O2558" t="b">
        <v>0</v>
      </c>
      <c r="P2558" t="s">
        <v>8278</v>
      </c>
      <c r="Q2558">
        <f>D2558/E2558*100</f>
        <v>4455.4455445544554</v>
      </c>
      <c r="R2558">
        <f>E2558/N2558</f>
        <v>50.5</v>
      </c>
      <c r="S2558" t="str">
        <f>LEFT(P2558,FIND("/",P2558)-1)</f>
        <v>music</v>
      </c>
      <c r="T2558" t="str">
        <f>RIGHT(P2558,LEN(P2558)-FIND("/",P2558))</f>
        <v>jazz</v>
      </c>
    </row>
    <row r="2559" spans="1:20" ht="44.25" x14ac:dyDescent="0.75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 s="9">
        <f>(((I2559/60)/60)/24)+DATE(1970,1,1)</f>
        <v>41589.596620370372</v>
      </c>
      <c r="K2559">
        <v>1381583948</v>
      </c>
      <c r="L2559" s="9">
        <f>(((K2559/60)/60)/24)+DATE(1970,1,1)</f>
        <v>41559.5549537037</v>
      </c>
      <c r="M2559" t="b">
        <v>0</v>
      </c>
      <c r="N2559">
        <v>4</v>
      </c>
      <c r="O2559" t="b">
        <v>0</v>
      </c>
      <c r="P2559" t="s">
        <v>8278</v>
      </c>
      <c r="Q2559">
        <f>D2559/E2559*100</f>
        <v>29411.764705882353</v>
      </c>
      <c r="R2559">
        <f>E2559/N2559</f>
        <v>42.5</v>
      </c>
      <c r="S2559" t="str">
        <f>LEFT(P2559,FIND("/",P2559)-1)</f>
        <v>music</v>
      </c>
      <c r="T2559" t="str">
        <f>RIGHT(P2559,LEN(P2559)-FIND("/",P2559))</f>
        <v>jazz</v>
      </c>
    </row>
    <row r="2560" spans="1:20" ht="44.25" x14ac:dyDescent="0.75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 s="9">
        <f>(((I2560/60)/60)/24)+DATE(1970,1,1)</f>
        <v>40951.117662037039</v>
      </c>
      <c r="K2560">
        <v>1326422966</v>
      </c>
      <c r="L2560" s="9">
        <f>(((K2560/60)/60)/24)+DATE(1970,1,1)</f>
        <v>40921.117662037039</v>
      </c>
      <c r="M2560" t="b">
        <v>0</v>
      </c>
      <c r="N2560">
        <v>5</v>
      </c>
      <c r="O2560" t="b">
        <v>0</v>
      </c>
      <c r="P2560" t="s">
        <v>8278</v>
      </c>
      <c r="Q2560">
        <f>D2560/E2560*100</f>
        <v>2222.2222222222222</v>
      </c>
      <c r="R2560">
        <f>E2560/N2560</f>
        <v>18</v>
      </c>
      <c r="S2560" t="str">
        <f>LEFT(P2560,FIND("/",P2560)-1)</f>
        <v>music</v>
      </c>
      <c r="T2560" t="str">
        <f>RIGHT(P2560,LEN(P2560)-FIND("/",P2560))</f>
        <v>jazz</v>
      </c>
    </row>
    <row r="2561" spans="1:20" ht="44.25" x14ac:dyDescent="0.75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 s="9">
        <f>(((I2561/60)/60)/24)+DATE(1970,1,1)</f>
        <v>41563.415972222225</v>
      </c>
      <c r="K2561">
        <v>1379990038</v>
      </c>
      <c r="L2561" s="9">
        <f>(((K2561/60)/60)/24)+DATE(1970,1,1)</f>
        <v>41541.106921296298</v>
      </c>
      <c r="M2561" t="b">
        <v>0</v>
      </c>
      <c r="N2561">
        <v>79</v>
      </c>
      <c r="O2561" t="b">
        <v>0</v>
      </c>
      <c r="P2561" t="s">
        <v>8278</v>
      </c>
      <c r="Q2561">
        <f>D2561/E2561*100</f>
        <v>240.74074074074073</v>
      </c>
      <c r="R2561">
        <f>E2561/N2561</f>
        <v>34.177215189873415</v>
      </c>
      <c r="S2561" t="str">
        <f>LEFT(P2561,FIND("/",P2561)-1)</f>
        <v>music</v>
      </c>
      <c r="T2561" t="str">
        <f>RIGHT(P2561,LEN(P2561)-FIND("/",P2561))</f>
        <v>jazz</v>
      </c>
    </row>
    <row r="2562" spans="1:20" ht="44.25" x14ac:dyDescent="0.75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 s="9">
        <f>(((I2562/60)/60)/24)+DATE(1970,1,1)</f>
        <v>41290.77311342593</v>
      </c>
      <c r="K2562">
        <v>1353177197</v>
      </c>
      <c r="L2562" s="9">
        <f>(((K2562/60)/60)/24)+DATE(1970,1,1)</f>
        <v>41230.77311342593</v>
      </c>
      <c r="M2562" t="b">
        <v>0</v>
      </c>
      <c r="N2562">
        <v>2</v>
      </c>
      <c r="O2562" t="b">
        <v>0</v>
      </c>
      <c r="P2562" t="s">
        <v>8278</v>
      </c>
      <c r="Q2562">
        <f>D2562/E2562*100</f>
        <v>4888.8888888888887</v>
      </c>
      <c r="R2562">
        <f>E2562/N2562</f>
        <v>22.5</v>
      </c>
      <c r="S2562" t="str">
        <f>LEFT(P2562,FIND("/",P2562)-1)</f>
        <v>music</v>
      </c>
      <c r="T2562" t="str">
        <f>RIGHT(P2562,LEN(P2562)-FIND("/",P2562))</f>
        <v>jazz</v>
      </c>
    </row>
    <row r="2563" spans="1:20" ht="44.25" x14ac:dyDescent="0.75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 s="9">
        <f>(((I2563/60)/60)/24)+DATE(1970,1,1)</f>
        <v>42063.631944444445</v>
      </c>
      <c r="K2563">
        <v>1421853518</v>
      </c>
      <c r="L2563" s="9">
        <f>(((K2563/60)/60)/24)+DATE(1970,1,1)</f>
        <v>42025.637939814813</v>
      </c>
      <c r="M2563" t="b">
        <v>0</v>
      </c>
      <c r="N2563">
        <v>11</v>
      </c>
      <c r="O2563" t="b">
        <v>0</v>
      </c>
      <c r="P2563" t="s">
        <v>8278</v>
      </c>
      <c r="Q2563">
        <f>D2563/E2563*100</f>
        <v>546.875</v>
      </c>
      <c r="R2563">
        <f>E2563/N2563</f>
        <v>58.18181818181818</v>
      </c>
      <c r="S2563" t="str">
        <f>LEFT(P2563,FIND("/",P2563)-1)</f>
        <v>music</v>
      </c>
      <c r="T2563" t="str">
        <f>RIGHT(P2563,LEN(P2563)-FIND("/",P2563))</f>
        <v>jazz</v>
      </c>
    </row>
    <row r="2564" spans="1:20" ht="59" x14ac:dyDescent="0.75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 s="9">
        <f>(((I2564/60)/60)/24)+DATE(1970,1,1)</f>
        <v>40148.207638888889</v>
      </c>
      <c r="K2564">
        <v>1254450706</v>
      </c>
      <c r="L2564" s="9">
        <f>(((K2564/60)/60)/24)+DATE(1970,1,1)</f>
        <v>40088.105393518519</v>
      </c>
      <c r="M2564" t="b">
        <v>0</v>
      </c>
      <c r="N2564">
        <v>11</v>
      </c>
      <c r="O2564" t="b">
        <v>0</v>
      </c>
      <c r="P2564" t="s">
        <v>8278</v>
      </c>
      <c r="Q2564">
        <f>D2564/E2564*100</f>
        <v>416.31973355537053</v>
      </c>
      <c r="R2564">
        <f>E2564/N2564</f>
        <v>109.18181818181819</v>
      </c>
      <c r="S2564" t="str">
        <f>LEFT(P2564,FIND("/",P2564)-1)</f>
        <v>music</v>
      </c>
      <c r="T2564" t="str">
        <f>RIGHT(P2564,LEN(P2564)-FIND("/",P2564))</f>
        <v>jazz</v>
      </c>
    </row>
    <row r="2565" spans="1:20" ht="59" x14ac:dyDescent="0.75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 s="9">
        <f>(((I2565/60)/60)/24)+DATE(1970,1,1)</f>
        <v>41646.027754629627</v>
      </c>
      <c r="K2565">
        <v>1386463198</v>
      </c>
      <c r="L2565" s="9">
        <f>(((K2565/60)/60)/24)+DATE(1970,1,1)</f>
        <v>41616.027754629627</v>
      </c>
      <c r="M2565" t="b">
        <v>0</v>
      </c>
      <c r="N2565">
        <v>1</v>
      </c>
      <c r="O2565" t="b">
        <v>0</v>
      </c>
      <c r="P2565" t="s">
        <v>8278</v>
      </c>
      <c r="Q2565">
        <f>D2565/E2565*100</f>
        <v>90000</v>
      </c>
      <c r="R2565">
        <f>E2565/N2565</f>
        <v>50</v>
      </c>
      <c r="S2565" t="str">
        <f>LEFT(P2565,FIND("/",P2565)-1)</f>
        <v>music</v>
      </c>
      <c r="T2565" t="str">
        <f>RIGHT(P2565,LEN(P2565)-FIND("/",P2565))</f>
        <v>jazz</v>
      </c>
    </row>
    <row r="2566" spans="1:20" ht="59" x14ac:dyDescent="0.75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 s="9">
        <f>(((I2566/60)/60)/24)+DATE(1970,1,1)</f>
        <v>41372.803900462961</v>
      </c>
      <c r="K2566">
        <v>1362860257</v>
      </c>
      <c r="L2566" s="9">
        <f>(((K2566/60)/60)/24)+DATE(1970,1,1)</f>
        <v>41342.845567129632</v>
      </c>
      <c r="M2566" t="b">
        <v>0</v>
      </c>
      <c r="N2566">
        <v>3</v>
      </c>
      <c r="O2566" t="b">
        <v>0</v>
      </c>
      <c r="P2566" t="s">
        <v>8278</v>
      </c>
      <c r="Q2566">
        <f>D2566/E2566*100</f>
        <v>846.15384615384619</v>
      </c>
      <c r="R2566">
        <f>E2566/N2566</f>
        <v>346.66666666666669</v>
      </c>
      <c r="S2566" t="str">
        <f>LEFT(P2566,FIND("/",P2566)-1)</f>
        <v>music</v>
      </c>
      <c r="T2566" t="str">
        <f>RIGHT(P2566,LEN(P2566)-FIND("/",P2566))</f>
        <v>jazz</v>
      </c>
    </row>
    <row r="2567" spans="1:20" ht="44.25" x14ac:dyDescent="0.75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 s="9">
        <f>(((I2567/60)/60)/24)+DATE(1970,1,1)</f>
        <v>41518.022256944445</v>
      </c>
      <c r="K2567">
        <v>1375403523</v>
      </c>
      <c r="L2567" s="9">
        <f>(((K2567/60)/60)/24)+DATE(1970,1,1)</f>
        <v>41488.022256944445</v>
      </c>
      <c r="M2567" t="b">
        <v>0</v>
      </c>
      <c r="N2567">
        <v>5</v>
      </c>
      <c r="O2567" t="b">
        <v>0</v>
      </c>
      <c r="P2567" t="s">
        <v>8278</v>
      </c>
      <c r="Q2567">
        <f>D2567/E2567*100</f>
        <v>32258.06451612903</v>
      </c>
      <c r="R2567">
        <f>E2567/N2567</f>
        <v>12.4</v>
      </c>
      <c r="S2567" t="str">
        <f>LEFT(P2567,FIND("/",P2567)-1)</f>
        <v>music</v>
      </c>
      <c r="T2567" t="str">
        <f>RIGHT(P2567,LEN(P2567)-FIND("/",P2567))</f>
        <v>jazz</v>
      </c>
    </row>
    <row r="2568" spans="1:20" ht="44.25" x14ac:dyDescent="0.75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 s="9">
        <f>(((I2568/60)/60)/24)+DATE(1970,1,1)</f>
        <v>41607.602951388886</v>
      </c>
      <c r="K2568">
        <v>1383139695</v>
      </c>
      <c r="L2568" s="9">
        <f>(((K2568/60)/60)/24)+DATE(1970,1,1)</f>
        <v>41577.561284722222</v>
      </c>
      <c r="M2568" t="b">
        <v>0</v>
      </c>
      <c r="N2568">
        <v>12</v>
      </c>
      <c r="O2568" t="b">
        <v>0</v>
      </c>
      <c r="P2568" t="s">
        <v>8278</v>
      </c>
      <c r="Q2568">
        <f>D2568/E2568*100</f>
        <v>1846.153846153846</v>
      </c>
      <c r="R2568">
        <f>E2568/N2568</f>
        <v>27.083333333333332</v>
      </c>
      <c r="S2568" t="str">
        <f>LEFT(P2568,FIND("/",P2568)-1)</f>
        <v>music</v>
      </c>
      <c r="T2568" t="str">
        <f>RIGHT(P2568,LEN(P2568)-FIND("/",P2568))</f>
        <v>jazz</v>
      </c>
    </row>
    <row r="2569" spans="1:20" ht="44.25" x14ac:dyDescent="0.75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 s="9">
        <f>(((I2569/60)/60)/24)+DATE(1970,1,1)</f>
        <v>40612.825543981482</v>
      </c>
      <c r="K2569">
        <v>1295898527</v>
      </c>
      <c r="L2569" s="9">
        <f>(((K2569/60)/60)/24)+DATE(1970,1,1)</f>
        <v>40567.825543981482</v>
      </c>
      <c r="M2569" t="b">
        <v>0</v>
      </c>
      <c r="N2569">
        <v>2</v>
      </c>
      <c r="O2569" t="b">
        <v>0</v>
      </c>
      <c r="P2569" t="s">
        <v>8278</v>
      </c>
      <c r="Q2569">
        <f>D2569/E2569*100</f>
        <v>12307.692307692309</v>
      </c>
      <c r="R2569">
        <f>E2569/N2569</f>
        <v>32.5</v>
      </c>
      <c r="S2569" t="str">
        <f>LEFT(P2569,FIND("/",P2569)-1)</f>
        <v>music</v>
      </c>
      <c r="T2569" t="str">
        <f>RIGHT(P2569,LEN(P2569)-FIND("/",P2569))</f>
        <v>jazz</v>
      </c>
    </row>
    <row r="2570" spans="1:20" ht="29.5" x14ac:dyDescent="0.75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 s="9">
        <f>(((I2570/60)/60)/24)+DATE(1970,1,1)</f>
        <v>41224.208796296298</v>
      </c>
      <c r="K2570">
        <v>1349150440</v>
      </c>
      <c r="L2570" s="9">
        <f>(((K2570/60)/60)/24)+DATE(1970,1,1)</f>
        <v>41184.167129629634</v>
      </c>
      <c r="M2570" t="b">
        <v>0</v>
      </c>
      <c r="N2570">
        <v>5</v>
      </c>
      <c r="O2570" t="b">
        <v>0</v>
      </c>
      <c r="P2570" t="s">
        <v>8278</v>
      </c>
      <c r="Q2570">
        <f>D2570/E2570*100</f>
        <v>7777.7777777777774</v>
      </c>
      <c r="R2570">
        <f>E2570/N2570</f>
        <v>9</v>
      </c>
      <c r="S2570" t="str">
        <f>LEFT(P2570,FIND("/",P2570)-1)</f>
        <v>music</v>
      </c>
      <c r="T2570" t="str">
        <f>RIGHT(P2570,LEN(P2570)-FIND("/",P2570))</f>
        <v>jazz</v>
      </c>
    </row>
    <row r="2571" spans="1:20" ht="59" x14ac:dyDescent="0.7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 s="9">
        <f>(((I2571/60)/60)/24)+DATE(1970,1,1)</f>
        <v>41398.583726851852</v>
      </c>
      <c r="K2571">
        <v>1365084034</v>
      </c>
      <c r="L2571" s="9">
        <f>(((K2571/60)/60)/24)+DATE(1970,1,1)</f>
        <v>41368.583726851852</v>
      </c>
      <c r="M2571" t="b">
        <v>0</v>
      </c>
      <c r="N2571">
        <v>21</v>
      </c>
      <c r="O2571" t="b">
        <v>0</v>
      </c>
      <c r="P2571" t="s">
        <v>8278</v>
      </c>
      <c r="Q2571">
        <f>D2571/E2571*100</f>
        <v>410.95890410958907</v>
      </c>
      <c r="R2571">
        <f>E2571/N2571</f>
        <v>34.761904761904759</v>
      </c>
      <c r="S2571" t="str">
        <f>LEFT(P2571,FIND("/",P2571)-1)</f>
        <v>music</v>
      </c>
      <c r="T2571" t="str">
        <f>RIGHT(P2571,LEN(P2571)-FIND("/",P2571))</f>
        <v>jazz</v>
      </c>
    </row>
    <row r="2572" spans="1:20" ht="59" x14ac:dyDescent="0.75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 s="9">
        <f>(((I2572/60)/60)/24)+DATE(1970,1,1)</f>
        <v>42268.723738425921</v>
      </c>
      <c r="K2572">
        <v>1441128131</v>
      </c>
      <c r="L2572" s="9">
        <f>(((K2572/60)/60)/24)+DATE(1970,1,1)</f>
        <v>42248.723738425921</v>
      </c>
      <c r="M2572" t="b">
        <v>0</v>
      </c>
      <c r="N2572">
        <v>0</v>
      </c>
      <c r="O2572" t="b">
        <v>0</v>
      </c>
      <c r="P2572" t="s">
        <v>8278</v>
      </c>
      <c r="Q2572" t="e">
        <f>D2572/E2572*100</f>
        <v>#DIV/0!</v>
      </c>
      <c r="R2572" t="e">
        <f>E2572/N2572</f>
        <v>#DIV/0!</v>
      </c>
      <c r="S2572" t="str">
        <f>LEFT(P2572,FIND("/",P2572)-1)</f>
        <v>music</v>
      </c>
      <c r="T2572" t="str">
        <f>RIGHT(P2572,LEN(P2572)-FIND("/",P2572))</f>
        <v>jazz</v>
      </c>
    </row>
    <row r="2573" spans="1:20" ht="29.5" x14ac:dyDescent="0.75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 s="9">
        <f>(((I2573/60)/60)/24)+DATE(1970,1,1)</f>
        <v>41309.496840277774</v>
      </c>
      <c r="K2573">
        <v>1357127727</v>
      </c>
      <c r="L2573" s="9">
        <f>(((K2573/60)/60)/24)+DATE(1970,1,1)</f>
        <v>41276.496840277774</v>
      </c>
      <c r="M2573" t="b">
        <v>0</v>
      </c>
      <c r="N2573">
        <v>45</v>
      </c>
      <c r="O2573" t="b">
        <v>0</v>
      </c>
      <c r="P2573" t="s">
        <v>8278</v>
      </c>
      <c r="Q2573">
        <f>D2573/E2573*100</f>
        <v>245.10108864696733</v>
      </c>
      <c r="R2573">
        <f>E2573/N2573</f>
        <v>28.577777777777779</v>
      </c>
      <c r="S2573" t="str">
        <f>LEFT(P2573,FIND("/",P2573)-1)</f>
        <v>music</v>
      </c>
      <c r="T2573" t="str">
        <f>RIGHT(P2573,LEN(P2573)-FIND("/",P2573))</f>
        <v>jazz</v>
      </c>
    </row>
    <row r="2574" spans="1:20" ht="44.25" x14ac:dyDescent="0.75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 s="9">
        <f>(((I2574/60)/60)/24)+DATE(1970,1,1)</f>
        <v>41627.788888888892</v>
      </c>
      <c r="K2574">
        <v>1384887360</v>
      </c>
      <c r="L2574" s="9">
        <f>(((K2574/60)/60)/24)+DATE(1970,1,1)</f>
        <v>41597.788888888892</v>
      </c>
      <c r="M2574" t="b">
        <v>0</v>
      </c>
      <c r="N2574">
        <v>29</v>
      </c>
      <c r="O2574" t="b">
        <v>0</v>
      </c>
      <c r="P2574" t="s">
        <v>8278</v>
      </c>
      <c r="Q2574">
        <f>D2574/E2574*100</f>
        <v>148.03849000740192</v>
      </c>
      <c r="R2574">
        <f>E2574/N2574</f>
        <v>46.586206896551722</v>
      </c>
      <c r="S2574" t="str">
        <f>LEFT(P2574,FIND("/",P2574)-1)</f>
        <v>music</v>
      </c>
      <c r="T2574" t="str">
        <f>RIGHT(P2574,LEN(P2574)-FIND("/",P2574))</f>
        <v>jazz</v>
      </c>
    </row>
    <row r="2575" spans="1:20" ht="44.25" x14ac:dyDescent="0.75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 s="9">
        <f>(((I2575/60)/60)/24)+DATE(1970,1,1)</f>
        <v>40535.232916666668</v>
      </c>
      <c r="K2575">
        <v>1290490524</v>
      </c>
      <c r="L2575" s="9">
        <f>(((K2575/60)/60)/24)+DATE(1970,1,1)</f>
        <v>40505.232916666668</v>
      </c>
      <c r="M2575" t="b">
        <v>0</v>
      </c>
      <c r="N2575">
        <v>2</v>
      </c>
      <c r="O2575" t="b">
        <v>0</v>
      </c>
      <c r="P2575" t="s">
        <v>8278</v>
      </c>
      <c r="Q2575">
        <f>D2575/E2575*100</f>
        <v>7692.3076923076924</v>
      </c>
      <c r="R2575">
        <f>E2575/N2575</f>
        <v>32.5</v>
      </c>
      <c r="S2575" t="str">
        <f>LEFT(P2575,FIND("/",P2575)-1)</f>
        <v>music</v>
      </c>
      <c r="T2575" t="str">
        <f>RIGHT(P2575,LEN(P2575)-FIND("/",P2575))</f>
        <v>jazz</v>
      </c>
    </row>
    <row r="2576" spans="1:20" ht="44.25" x14ac:dyDescent="0.75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 s="9">
        <f>(((I2576/60)/60)/24)+DATE(1970,1,1)</f>
        <v>41058.829918981479</v>
      </c>
      <c r="K2576">
        <v>1336506905</v>
      </c>
      <c r="L2576" s="9">
        <f>(((K2576/60)/60)/24)+DATE(1970,1,1)</f>
        <v>41037.829918981479</v>
      </c>
      <c r="M2576" t="b">
        <v>0</v>
      </c>
      <c r="N2576">
        <v>30</v>
      </c>
      <c r="O2576" t="b">
        <v>0</v>
      </c>
      <c r="P2576" t="s">
        <v>8278</v>
      </c>
      <c r="Q2576">
        <f>D2576/E2576*100</f>
        <v>326.08695652173913</v>
      </c>
      <c r="R2576">
        <f>E2576/N2576</f>
        <v>21.466666666666665</v>
      </c>
      <c r="S2576" t="str">
        <f>LEFT(P2576,FIND("/",P2576)-1)</f>
        <v>music</v>
      </c>
      <c r="T2576" t="str">
        <f>RIGHT(P2576,LEN(P2576)-FIND("/",P2576))</f>
        <v>jazz</v>
      </c>
    </row>
    <row r="2577" spans="1:20" ht="44.25" x14ac:dyDescent="0.75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 s="9">
        <f>(((I2577/60)/60)/24)+DATE(1970,1,1)</f>
        <v>41212.32104166667</v>
      </c>
      <c r="K2577">
        <v>1348731738</v>
      </c>
      <c r="L2577" s="9">
        <f>(((K2577/60)/60)/24)+DATE(1970,1,1)</f>
        <v>41179.32104166667</v>
      </c>
      <c r="M2577" t="b">
        <v>0</v>
      </c>
      <c r="N2577">
        <v>8</v>
      </c>
      <c r="O2577" t="b">
        <v>0</v>
      </c>
      <c r="P2577" t="s">
        <v>8279</v>
      </c>
      <c r="Q2577">
        <f>D2577/E2577*100</f>
        <v>3345.1327433628321</v>
      </c>
      <c r="R2577">
        <f>E2577/N2577</f>
        <v>14.125</v>
      </c>
      <c r="S2577" t="str">
        <f>LEFT(P2577,FIND("/",P2577)-1)</f>
        <v>music</v>
      </c>
      <c r="T2577" t="str">
        <f>RIGHT(P2577,LEN(P2577)-FIND("/",P2577))</f>
        <v>indie rock</v>
      </c>
    </row>
    <row r="2578" spans="1:20" ht="44.25" x14ac:dyDescent="0.75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 s="9">
        <f>(((I2578/60)/60)/24)+DATE(1970,1,1)</f>
        <v>40922.25099537037</v>
      </c>
      <c r="K2578">
        <v>1322632886</v>
      </c>
      <c r="L2578" s="9">
        <f>(((K2578/60)/60)/24)+DATE(1970,1,1)</f>
        <v>40877.25099537037</v>
      </c>
      <c r="M2578" t="b">
        <v>0</v>
      </c>
      <c r="N2578">
        <v>1</v>
      </c>
      <c r="O2578" t="b">
        <v>0</v>
      </c>
      <c r="P2578" t="s">
        <v>8279</v>
      </c>
      <c r="Q2578">
        <f>D2578/E2578*100</f>
        <v>12500</v>
      </c>
      <c r="R2578">
        <f>E2578/N2578</f>
        <v>30</v>
      </c>
      <c r="S2578" t="str">
        <f>LEFT(P2578,FIND("/",P2578)-1)</f>
        <v>music</v>
      </c>
      <c r="T2578" t="str">
        <f>RIGHT(P2578,LEN(P2578)-FIND("/",P2578))</f>
        <v>indie rock</v>
      </c>
    </row>
    <row r="2579" spans="1:20" ht="44.25" x14ac:dyDescent="0.75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 s="9">
        <f>(((I2579/60)/60)/24)+DATE(1970,1,1)</f>
        <v>40792.860532407409</v>
      </c>
      <c r="K2579">
        <v>1312490350</v>
      </c>
      <c r="L2579" s="9">
        <f>(((K2579/60)/60)/24)+DATE(1970,1,1)</f>
        <v>40759.860532407409</v>
      </c>
      <c r="M2579" t="b">
        <v>0</v>
      </c>
      <c r="N2579">
        <v>14</v>
      </c>
      <c r="O2579" t="b">
        <v>0</v>
      </c>
      <c r="P2579" t="s">
        <v>8279</v>
      </c>
      <c r="Q2579">
        <f>D2579/E2579*100</f>
        <v>496.68874172185429</v>
      </c>
      <c r="R2579">
        <f>E2579/N2579</f>
        <v>21.571428571428573</v>
      </c>
      <c r="S2579" t="str">
        <f>LEFT(P2579,FIND("/",P2579)-1)</f>
        <v>music</v>
      </c>
      <c r="T2579" t="str">
        <f>RIGHT(P2579,LEN(P2579)-FIND("/",P2579))</f>
        <v>indie rock</v>
      </c>
    </row>
    <row r="2580" spans="1:20" ht="59" x14ac:dyDescent="0.75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 s="9">
        <f>(((I2580/60)/60)/24)+DATE(1970,1,1)</f>
        <v>42431.935590277775</v>
      </c>
      <c r="K2580">
        <v>1451773635</v>
      </c>
      <c r="L2580" s="9">
        <f>(((K2580/60)/60)/24)+DATE(1970,1,1)</f>
        <v>42371.935590277775</v>
      </c>
      <c r="M2580" t="b">
        <v>0</v>
      </c>
      <c r="N2580">
        <v>24</v>
      </c>
      <c r="O2580" t="b">
        <v>0</v>
      </c>
      <c r="P2580" t="s">
        <v>8279</v>
      </c>
      <c r="Q2580">
        <f>D2580/E2580*100</f>
        <v>249.87506246876561</v>
      </c>
      <c r="R2580">
        <f>E2580/N2580</f>
        <v>83.375</v>
      </c>
      <c r="S2580" t="str">
        <f>LEFT(P2580,FIND("/",P2580)-1)</f>
        <v>music</v>
      </c>
      <c r="T2580" t="str">
        <f>RIGHT(P2580,LEN(P2580)-FIND("/",P2580))</f>
        <v>indie rock</v>
      </c>
    </row>
    <row r="2581" spans="1:20" ht="44.25" x14ac:dyDescent="0.75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 s="9">
        <f>(((I2581/60)/60)/24)+DATE(1970,1,1)</f>
        <v>41041.104861111111</v>
      </c>
      <c r="K2581">
        <v>1331666146</v>
      </c>
      <c r="L2581" s="9">
        <f>(((K2581/60)/60)/24)+DATE(1970,1,1)</f>
        <v>40981.802615740737</v>
      </c>
      <c r="M2581" t="b">
        <v>0</v>
      </c>
      <c r="N2581">
        <v>2</v>
      </c>
      <c r="O2581" t="b">
        <v>0</v>
      </c>
      <c r="P2581" t="s">
        <v>8279</v>
      </c>
      <c r="Q2581">
        <f>D2581/E2581*100</f>
        <v>10000</v>
      </c>
      <c r="R2581">
        <f>E2581/N2581</f>
        <v>10</v>
      </c>
      <c r="S2581" t="str">
        <f>LEFT(P2581,FIND("/",P2581)-1)</f>
        <v>music</v>
      </c>
      <c r="T2581" t="str">
        <f>RIGHT(P2581,LEN(P2581)-FIND("/",P2581))</f>
        <v>indie rock</v>
      </c>
    </row>
    <row r="2582" spans="1:20" ht="44.25" x14ac:dyDescent="0.75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 s="9">
        <f>(((I2582/60)/60)/24)+DATE(1970,1,1)</f>
        <v>42734.941099537042</v>
      </c>
      <c r="K2582">
        <v>1481322911</v>
      </c>
      <c r="L2582" s="9">
        <f>(((K2582/60)/60)/24)+DATE(1970,1,1)</f>
        <v>42713.941099537042</v>
      </c>
      <c r="M2582" t="b">
        <v>0</v>
      </c>
      <c r="N2582">
        <v>21</v>
      </c>
      <c r="O2582" t="b">
        <v>0</v>
      </c>
      <c r="P2582" t="s">
        <v>8279</v>
      </c>
      <c r="Q2582">
        <f>D2582/E2582*100</f>
        <v>133.33333333333331</v>
      </c>
      <c r="R2582">
        <f>E2582/N2582</f>
        <v>35.714285714285715</v>
      </c>
      <c r="S2582" t="str">
        <f>LEFT(P2582,FIND("/",P2582)-1)</f>
        <v>music</v>
      </c>
      <c r="T2582" t="str">
        <f>RIGHT(P2582,LEN(P2582)-FIND("/",P2582))</f>
        <v>indie rock</v>
      </c>
    </row>
    <row r="2583" spans="1:20" ht="59" x14ac:dyDescent="0.75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 s="9">
        <f>(((I2583/60)/60)/24)+DATE(1970,1,1)</f>
        <v>42628.870520833334</v>
      </c>
      <c r="K2583">
        <v>1471812813</v>
      </c>
      <c r="L2583" s="9">
        <f>(((K2583/60)/60)/24)+DATE(1970,1,1)</f>
        <v>42603.870520833334</v>
      </c>
      <c r="M2583" t="b">
        <v>0</v>
      </c>
      <c r="N2583">
        <v>7</v>
      </c>
      <c r="O2583" t="b">
        <v>0</v>
      </c>
      <c r="P2583" t="s">
        <v>8279</v>
      </c>
      <c r="Q2583">
        <f>D2583/E2583*100</f>
        <v>243.90243902439025</v>
      </c>
      <c r="R2583">
        <f>E2583/N2583</f>
        <v>29.285714285714285</v>
      </c>
      <c r="S2583" t="str">
        <f>LEFT(P2583,FIND("/",P2583)-1)</f>
        <v>music</v>
      </c>
      <c r="T2583" t="str">
        <f>RIGHT(P2583,LEN(P2583)-FIND("/",P2583))</f>
        <v>indie rock</v>
      </c>
    </row>
    <row r="2584" spans="1:20" ht="44.25" x14ac:dyDescent="0.75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 s="9">
        <f>(((I2584/60)/60)/24)+DATE(1970,1,1)</f>
        <v>41056.958969907406</v>
      </c>
      <c r="K2584">
        <v>1335567655</v>
      </c>
      <c r="L2584" s="9">
        <f>(((K2584/60)/60)/24)+DATE(1970,1,1)</f>
        <v>41026.958969907406</v>
      </c>
      <c r="M2584" t="b">
        <v>0</v>
      </c>
      <c r="N2584">
        <v>0</v>
      </c>
      <c r="O2584" t="b">
        <v>0</v>
      </c>
      <c r="P2584" t="s">
        <v>8279</v>
      </c>
      <c r="Q2584" t="e">
        <f>D2584/E2584*100</f>
        <v>#DIV/0!</v>
      </c>
      <c r="R2584" t="e">
        <f>E2584/N2584</f>
        <v>#DIV/0!</v>
      </c>
      <c r="S2584" t="str">
        <f>LEFT(P2584,FIND("/",P2584)-1)</f>
        <v>music</v>
      </c>
      <c r="T2584" t="str">
        <f>RIGHT(P2584,LEN(P2584)-FIND("/",P2584))</f>
        <v>indie rock</v>
      </c>
    </row>
    <row r="2585" spans="1:20" ht="59" x14ac:dyDescent="0.75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 s="9">
        <f>(((I2585/60)/60)/24)+DATE(1970,1,1)</f>
        <v>40787.25</v>
      </c>
      <c r="K2585">
        <v>1311789885</v>
      </c>
      <c r="L2585" s="9">
        <f>(((K2585/60)/60)/24)+DATE(1970,1,1)</f>
        <v>40751.753298611111</v>
      </c>
      <c r="M2585" t="b">
        <v>0</v>
      </c>
      <c r="N2585">
        <v>4</v>
      </c>
      <c r="O2585" t="b">
        <v>0</v>
      </c>
      <c r="P2585" t="s">
        <v>8279</v>
      </c>
      <c r="Q2585">
        <f>D2585/E2585*100</f>
        <v>1388.8888888888889</v>
      </c>
      <c r="R2585">
        <f>E2585/N2585</f>
        <v>18</v>
      </c>
      <c r="S2585" t="str">
        <f>LEFT(P2585,FIND("/",P2585)-1)</f>
        <v>music</v>
      </c>
      <c r="T2585" t="str">
        <f>RIGHT(P2585,LEN(P2585)-FIND("/",P2585))</f>
        <v>indie rock</v>
      </c>
    </row>
    <row r="2586" spans="1:20" ht="44.25" x14ac:dyDescent="0.75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 s="9">
        <f>(((I2586/60)/60)/24)+DATE(1970,1,1)</f>
        <v>41917.784062500003</v>
      </c>
      <c r="K2586">
        <v>1409942943</v>
      </c>
      <c r="L2586" s="9">
        <f>(((K2586/60)/60)/24)+DATE(1970,1,1)</f>
        <v>41887.784062500003</v>
      </c>
      <c r="M2586" t="b">
        <v>0</v>
      </c>
      <c r="N2586">
        <v>32</v>
      </c>
      <c r="O2586" t="b">
        <v>0</v>
      </c>
      <c r="P2586" t="s">
        <v>8279</v>
      </c>
      <c r="Q2586">
        <f>D2586/E2586*100</f>
        <v>1059.1784164859002</v>
      </c>
      <c r="R2586">
        <f>E2586/N2586</f>
        <v>73.760000000000005</v>
      </c>
      <c r="S2586" t="str">
        <f>LEFT(P2586,FIND("/",P2586)-1)</f>
        <v>music</v>
      </c>
      <c r="T2586" t="str">
        <f>RIGHT(P2586,LEN(P2586)-FIND("/",P2586))</f>
        <v>indie rock</v>
      </c>
    </row>
    <row r="2587" spans="1:20" ht="59" x14ac:dyDescent="0.75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 s="9">
        <f>(((I2587/60)/60)/24)+DATE(1970,1,1)</f>
        <v>41599.740497685183</v>
      </c>
      <c r="K2587">
        <v>1382460379</v>
      </c>
      <c r="L2587" s="9">
        <f>(((K2587/60)/60)/24)+DATE(1970,1,1)</f>
        <v>41569.698831018519</v>
      </c>
      <c r="M2587" t="b">
        <v>0</v>
      </c>
      <c r="N2587">
        <v>4</v>
      </c>
      <c r="O2587" t="b">
        <v>0</v>
      </c>
      <c r="P2587" t="s">
        <v>8279</v>
      </c>
      <c r="Q2587">
        <f>D2587/E2587*100</f>
        <v>2400</v>
      </c>
      <c r="R2587">
        <f>E2587/N2587</f>
        <v>31.25</v>
      </c>
      <c r="S2587" t="str">
        <f>LEFT(P2587,FIND("/",P2587)-1)</f>
        <v>music</v>
      </c>
      <c r="T2587" t="str">
        <f>RIGHT(P2587,LEN(P2587)-FIND("/",P2587))</f>
        <v>indie rock</v>
      </c>
    </row>
    <row r="2588" spans="1:20" ht="44.25" x14ac:dyDescent="0.75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 s="9">
        <f>(((I2588/60)/60)/24)+DATE(1970,1,1)</f>
        <v>41872.031597222223</v>
      </c>
      <c r="K2588">
        <v>1405989930</v>
      </c>
      <c r="L2588" s="9">
        <f>(((K2588/60)/60)/24)+DATE(1970,1,1)</f>
        <v>41842.031597222223</v>
      </c>
      <c r="M2588" t="b">
        <v>0</v>
      </c>
      <c r="N2588">
        <v>9</v>
      </c>
      <c r="O2588" t="b">
        <v>0</v>
      </c>
      <c r="P2588" t="s">
        <v>8279</v>
      </c>
      <c r="Q2588">
        <f>D2588/E2588*100</f>
        <v>3076.9230769230771</v>
      </c>
      <c r="R2588">
        <f>E2588/N2588</f>
        <v>28.888888888888889</v>
      </c>
      <c r="S2588" t="str">
        <f>LEFT(P2588,FIND("/",P2588)-1)</f>
        <v>music</v>
      </c>
      <c r="T2588" t="str">
        <f>RIGHT(P2588,LEN(P2588)-FIND("/",P2588))</f>
        <v>indie rock</v>
      </c>
    </row>
    <row r="2589" spans="1:20" ht="44.25" x14ac:dyDescent="0.75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 s="9">
        <f>(((I2589/60)/60)/24)+DATE(1970,1,1)</f>
        <v>40391.166666666664</v>
      </c>
      <c r="K2589">
        <v>1273121283</v>
      </c>
      <c r="L2589" s="9">
        <f>(((K2589/60)/60)/24)+DATE(1970,1,1)</f>
        <v>40304.20003472222</v>
      </c>
      <c r="M2589" t="b">
        <v>0</v>
      </c>
      <c r="N2589">
        <v>17</v>
      </c>
      <c r="O2589" t="b">
        <v>0</v>
      </c>
      <c r="P2589" t="s">
        <v>8279</v>
      </c>
      <c r="Q2589">
        <f>D2589/E2589*100</f>
        <v>245.39877300613497</v>
      </c>
      <c r="R2589">
        <f>E2589/N2589</f>
        <v>143.8235294117647</v>
      </c>
      <c r="S2589" t="str">
        <f>LEFT(P2589,FIND("/",P2589)-1)</f>
        <v>music</v>
      </c>
      <c r="T2589" t="str">
        <f>RIGHT(P2589,LEN(P2589)-FIND("/",P2589))</f>
        <v>indie rock</v>
      </c>
    </row>
    <row r="2590" spans="1:20" ht="44.25" x14ac:dyDescent="0.75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 s="9">
        <f>(((I2590/60)/60)/24)+DATE(1970,1,1)</f>
        <v>42095.856053240743</v>
      </c>
      <c r="K2590">
        <v>1425331963</v>
      </c>
      <c r="L2590" s="9">
        <f>(((K2590/60)/60)/24)+DATE(1970,1,1)</f>
        <v>42065.897719907407</v>
      </c>
      <c r="M2590" t="b">
        <v>0</v>
      </c>
      <c r="N2590">
        <v>5</v>
      </c>
      <c r="O2590" t="b">
        <v>0</v>
      </c>
      <c r="P2590" t="s">
        <v>8279</v>
      </c>
      <c r="Q2590">
        <f>D2590/E2590*100</f>
        <v>1000</v>
      </c>
      <c r="R2590">
        <f>E2590/N2590</f>
        <v>40</v>
      </c>
      <c r="S2590" t="str">
        <f>LEFT(P2590,FIND("/",P2590)-1)</f>
        <v>music</v>
      </c>
      <c r="T2590" t="str">
        <f>RIGHT(P2590,LEN(P2590)-FIND("/",P2590))</f>
        <v>indie rock</v>
      </c>
    </row>
    <row r="2591" spans="1:20" ht="44.25" x14ac:dyDescent="0.75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 s="9">
        <f>(((I2591/60)/60)/24)+DATE(1970,1,1)</f>
        <v>42526.981597222228</v>
      </c>
      <c r="K2591">
        <v>1462577610</v>
      </c>
      <c r="L2591" s="9">
        <f>(((K2591/60)/60)/24)+DATE(1970,1,1)</f>
        <v>42496.981597222228</v>
      </c>
      <c r="M2591" t="b">
        <v>0</v>
      </c>
      <c r="N2591">
        <v>53</v>
      </c>
      <c r="O2591" t="b">
        <v>0</v>
      </c>
      <c r="P2591" t="s">
        <v>8279</v>
      </c>
      <c r="Q2591">
        <f>D2591/E2591*100</f>
        <v>255.29742149604289</v>
      </c>
      <c r="R2591">
        <f>E2591/N2591</f>
        <v>147.81132075471697</v>
      </c>
      <c r="S2591" t="str">
        <f>LEFT(P2591,FIND("/",P2591)-1)</f>
        <v>music</v>
      </c>
      <c r="T2591" t="str">
        <f>RIGHT(P2591,LEN(P2591)-FIND("/",P2591))</f>
        <v>indie rock</v>
      </c>
    </row>
    <row r="2592" spans="1:20" ht="59" x14ac:dyDescent="0.75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 s="9">
        <f>(((I2592/60)/60)/24)+DATE(1970,1,1)</f>
        <v>40476.127650462964</v>
      </c>
      <c r="K2592">
        <v>1284087829</v>
      </c>
      <c r="L2592" s="9">
        <f>(((K2592/60)/60)/24)+DATE(1970,1,1)</f>
        <v>40431.127650462964</v>
      </c>
      <c r="M2592" t="b">
        <v>0</v>
      </c>
      <c r="N2592">
        <v>7</v>
      </c>
      <c r="O2592" t="b">
        <v>0</v>
      </c>
      <c r="P2592" t="s">
        <v>8279</v>
      </c>
      <c r="Q2592">
        <f>D2592/E2592*100</f>
        <v>4102.5641025641025</v>
      </c>
      <c r="R2592">
        <f>E2592/N2592</f>
        <v>27.857142857142858</v>
      </c>
      <c r="S2592" t="str">
        <f>LEFT(P2592,FIND("/",P2592)-1)</f>
        <v>music</v>
      </c>
      <c r="T2592" t="str">
        <f>RIGHT(P2592,LEN(P2592)-FIND("/",P2592))</f>
        <v>indie rock</v>
      </c>
    </row>
    <row r="2593" spans="1:20" ht="44.25" x14ac:dyDescent="0.7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9">
        <f>(((I2593/60)/60)/24)+DATE(1970,1,1)</f>
        <v>42244.166666666672</v>
      </c>
      <c r="K2593">
        <v>1438549026</v>
      </c>
      <c r="L2593" s="9">
        <f>(((K2593/60)/60)/24)+DATE(1970,1,1)</f>
        <v>42218.872986111113</v>
      </c>
      <c r="M2593" t="b">
        <v>0</v>
      </c>
      <c r="N2593">
        <v>72</v>
      </c>
      <c r="O2593" t="b">
        <v>0</v>
      </c>
      <c r="P2593" t="s">
        <v>8279</v>
      </c>
      <c r="Q2593">
        <f>D2593/E2593*100</f>
        <v>250</v>
      </c>
      <c r="R2593">
        <f>E2593/N2593</f>
        <v>44.444444444444443</v>
      </c>
      <c r="S2593" t="str">
        <f>LEFT(P2593,FIND("/",P2593)-1)</f>
        <v>music</v>
      </c>
      <c r="T2593" t="str">
        <f>RIGHT(P2593,LEN(P2593)-FIND("/",P2593))</f>
        <v>indie rock</v>
      </c>
    </row>
    <row r="2594" spans="1:20" ht="44.25" x14ac:dyDescent="0.75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 s="9">
        <f>(((I2594/60)/60)/24)+DATE(1970,1,1)</f>
        <v>41241.730416666665</v>
      </c>
      <c r="K2594">
        <v>1351528308</v>
      </c>
      <c r="L2594" s="9">
        <f>(((K2594/60)/60)/24)+DATE(1970,1,1)</f>
        <v>41211.688750000001</v>
      </c>
      <c r="M2594" t="b">
        <v>0</v>
      </c>
      <c r="N2594">
        <v>0</v>
      </c>
      <c r="O2594" t="b">
        <v>0</v>
      </c>
      <c r="P2594" t="s">
        <v>8279</v>
      </c>
      <c r="Q2594" t="e">
        <f>D2594/E2594*100</f>
        <v>#DIV/0!</v>
      </c>
      <c r="R2594" t="e">
        <f>E2594/N2594</f>
        <v>#DIV/0!</v>
      </c>
      <c r="S2594" t="str">
        <f>LEFT(P2594,FIND("/",P2594)-1)</f>
        <v>music</v>
      </c>
      <c r="T2594" t="str">
        <f>RIGHT(P2594,LEN(P2594)-FIND("/",P2594))</f>
        <v>indie rock</v>
      </c>
    </row>
    <row r="2595" spans="1:20" ht="44.25" x14ac:dyDescent="0.75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 s="9">
        <f>(((I2595/60)/60)/24)+DATE(1970,1,1)</f>
        <v>40923.758217592593</v>
      </c>
      <c r="K2595">
        <v>1322763110</v>
      </c>
      <c r="L2595" s="9">
        <f>(((K2595/60)/60)/24)+DATE(1970,1,1)</f>
        <v>40878.758217592593</v>
      </c>
      <c r="M2595" t="b">
        <v>0</v>
      </c>
      <c r="N2595">
        <v>2</v>
      </c>
      <c r="O2595" t="b">
        <v>0</v>
      </c>
      <c r="P2595" t="s">
        <v>8279</v>
      </c>
      <c r="Q2595">
        <f>D2595/E2595*100</f>
        <v>3571.4285714285716</v>
      </c>
      <c r="R2595">
        <f>E2595/N2595</f>
        <v>35</v>
      </c>
      <c r="S2595" t="str">
        <f>LEFT(P2595,FIND("/",P2595)-1)</f>
        <v>music</v>
      </c>
      <c r="T2595" t="str">
        <f>RIGHT(P2595,LEN(P2595)-FIND("/",P2595))</f>
        <v>indie rock</v>
      </c>
    </row>
    <row r="2596" spans="1:20" ht="44.25" x14ac:dyDescent="0.75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 s="9">
        <f>(((I2596/60)/60)/24)+DATE(1970,1,1)</f>
        <v>40691.099097222221</v>
      </c>
      <c r="K2596">
        <v>1302661362</v>
      </c>
      <c r="L2596" s="9">
        <f>(((K2596/60)/60)/24)+DATE(1970,1,1)</f>
        <v>40646.099097222221</v>
      </c>
      <c r="M2596" t="b">
        <v>0</v>
      </c>
      <c r="N2596">
        <v>8</v>
      </c>
      <c r="O2596" t="b">
        <v>0</v>
      </c>
      <c r="P2596" t="s">
        <v>8279</v>
      </c>
      <c r="Q2596">
        <f>D2596/E2596*100</f>
        <v>267.85714285714283</v>
      </c>
      <c r="R2596">
        <f>E2596/N2596</f>
        <v>35</v>
      </c>
      <c r="S2596" t="str">
        <f>LEFT(P2596,FIND("/",P2596)-1)</f>
        <v>music</v>
      </c>
      <c r="T2596" t="str">
        <f>RIGHT(P2596,LEN(P2596)-FIND("/",P2596))</f>
        <v>indie rock</v>
      </c>
    </row>
    <row r="2597" spans="1:20" ht="29.5" x14ac:dyDescent="0.75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 s="9">
        <f>(((I2597/60)/60)/24)+DATE(1970,1,1)</f>
        <v>42459.807893518519</v>
      </c>
      <c r="K2597">
        <v>1456777402</v>
      </c>
      <c r="L2597" s="9">
        <f>(((K2597/60)/60)/24)+DATE(1970,1,1)</f>
        <v>42429.84956018519</v>
      </c>
      <c r="M2597" t="b">
        <v>0</v>
      </c>
      <c r="N2597">
        <v>2</v>
      </c>
      <c r="O2597" t="b">
        <v>0</v>
      </c>
      <c r="P2597" t="s">
        <v>8278</v>
      </c>
      <c r="Q2597">
        <f>D2597/E2597*100</f>
        <v>23809.523809523809</v>
      </c>
      <c r="R2597">
        <f>E2597/N2597</f>
        <v>10.5</v>
      </c>
      <c r="S2597" t="str">
        <f>LEFT(P2597,FIND("/",P2597)-1)</f>
        <v>music</v>
      </c>
      <c r="T2597" t="str">
        <f>RIGHT(P2597,LEN(P2597)-FIND("/",P2597))</f>
        <v>jazz</v>
      </c>
    </row>
    <row r="2598" spans="1:20" ht="59" x14ac:dyDescent="0.75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 s="9">
        <f>(((I2598/60)/60)/24)+DATE(1970,1,1)</f>
        <v>40337.799305555556</v>
      </c>
      <c r="K2598">
        <v>1272050914</v>
      </c>
      <c r="L2598" s="9">
        <f>(((K2598/60)/60)/24)+DATE(1970,1,1)</f>
        <v>40291.81150462963</v>
      </c>
      <c r="M2598" t="b">
        <v>0</v>
      </c>
      <c r="N2598">
        <v>0</v>
      </c>
      <c r="O2598" t="b">
        <v>0</v>
      </c>
      <c r="P2598" t="s">
        <v>8278</v>
      </c>
      <c r="Q2598" t="e">
        <f>D2598/E2598*100</f>
        <v>#DIV/0!</v>
      </c>
      <c r="R2598" t="e">
        <f>E2598/N2598</f>
        <v>#DIV/0!</v>
      </c>
      <c r="S2598" t="str">
        <f>LEFT(P2598,FIND("/",P2598)-1)</f>
        <v>music</v>
      </c>
      <c r="T2598" t="str">
        <f>RIGHT(P2598,LEN(P2598)-FIND("/",P2598))</f>
        <v>jazz</v>
      </c>
    </row>
    <row r="2599" spans="1:20" ht="59" x14ac:dyDescent="0.75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 s="9">
        <f>(((I2599/60)/60)/24)+DATE(1970,1,1)</f>
        <v>41881.645833333336</v>
      </c>
      <c r="K2599">
        <v>1404947422</v>
      </c>
      <c r="L2599" s="9">
        <f>(((K2599/60)/60)/24)+DATE(1970,1,1)</f>
        <v>41829.965532407405</v>
      </c>
      <c r="M2599" t="b">
        <v>0</v>
      </c>
      <c r="N2599">
        <v>3</v>
      </c>
      <c r="O2599" t="b">
        <v>0</v>
      </c>
      <c r="P2599" t="s">
        <v>8278</v>
      </c>
      <c r="Q2599">
        <f>D2599/E2599*100</f>
        <v>33333.333333333328</v>
      </c>
      <c r="R2599">
        <f>E2599/N2599</f>
        <v>30</v>
      </c>
      <c r="S2599" t="str">
        <f>LEFT(P2599,FIND("/",P2599)-1)</f>
        <v>music</v>
      </c>
      <c r="T2599" t="str">
        <f>RIGHT(P2599,LEN(P2599)-FIND("/",P2599))</f>
        <v>jazz</v>
      </c>
    </row>
    <row r="2600" spans="1:20" ht="44.25" x14ac:dyDescent="0.75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 s="9">
        <f>(((I2600/60)/60)/24)+DATE(1970,1,1)</f>
        <v>41175.100694444445</v>
      </c>
      <c r="K2600">
        <v>1346180780</v>
      </c>
      <c r="L2600" s="9">
        <f>(((K2600/60)/60)/24)+DATE(1970,1,1)</f>
        <v>41149.796064814815</v>
      </c>
      <c r="M2600" t="b">
        <v>0</v>
      </c>
      <c r="N2600">
        <v>4</v>
      </c>
      <c r="O2600" t="b">
        <v>0</v>
      </c>
      <c r="P2600" t="s">
        <v>8278</v>
      </c>
      <c r="Q2600">
        <f>D2600/E2600*100</f>
        <v>3125</v>
      </c>
      <c r="R2600">
        <f>E2600/N2600</f>
        <v>40</v>
      </c>
      <c r="S2600" t="str">
        <f>LEFT(P2600,FIND("/",P2600)-1)</f>
        <v>music</v>
      </c>
      <c r="T2600" t="str">
        <f>RIGHT(P2600,LEN(P2600)-FIND("/",P2600))</f>
        <v>jazz</v>
      </c>
    </row>
    <row r="2601" spans="1:20" ht="44.25" x14ac:dyDescent="0.75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 s="9">
        <f>(((I2601/60)/60)/24)+DATE(1970,1,1)</f>
        <v>42372.080289351856</v>
      </c>
      <c r="K2601">
        <v>1449194137</v>
      </c>
      <c r="L2601" s="9">
        <f>(((K2601/60)/60)/24)+DATE(1970,1,1)</f>
        <v>42342.080289351856</v>
      </c>
      <c r="M2601" t="b">
        <v>0</v>
      </c>
      <c r="N2601">
        <v>3</v>
      </c>
      <c r="O2601" t="b">
        <v>0</v>
      </c>
      <c r="P2601" t="s">
        <v>8278</v>
      </c>
      <c r="Q2601">
        <f>D2601/E2601*100</f>
        <v>33112.582781456957</v>
      </c>
      <c r="R2601">
        <f>E2601/N2601</f>
        <v>50.333333333333336</v>
      </c>
      <c r="S2601" t="str">
        <f>LEFT(P2601,FIND("/",P2601)-1)</f>
        <v>music</v>
      </c>
      <c r="T2601" t="str">
        <f>RIGHT(P2601,LEN(P2601)-FIND("/",P2601))</f>
        <v>jazz</v>
      </c>
    </row>
    <row r="2602" spans="1:20" ht="44.25" x14ac:dyDescent="0.75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 s="9">
        <f>(((I2602/60)/60)/24)+DATE(1970,1,1)</f>
        <v>40567.239884259259</v>
      </c>
      <c r="K2602">
        <v>1290663926</v>
      </c>
      <c r="L2602" s="9">
        <f>(((K2602/60)/60)/24)+DATE(1970,1,1)</f>
        <v>40507.239884259259</v>
      </c>
      <c r="M2602" t="b">
        <v>0</v>
      </c>
      <c r="N2602">
        <v>6</v>
      </c>
      <c r="O2602" t="b">
        <v>0</v>
      </c>
      <c r="P2602" t="s">
        <v>8278</v>
      </c>
      <c r="Q2602">
        <f>D2602/E2602*100</f>
        <v>3316.3265306122448</v>
      </c>
      <c r="R2602">
        <f>E2602/N2602</f>
        <v>32.666666666666664</v>
      </c>
      <c r="S2602" t="str">
        <f>LEFT(P2602,FIND("/",P2602)-1)</f>
        <v>music</v>
      </c>
      <c r="T2602" t="str">
        <f>RIGHT(P2602,LEN(P2602)-FIND("/",P2602))</f>
        <v>jazz</v>
      </c>
    </row>
    <row r="2603" spans="1:20" ht="29.5" x14ac:dyDescent="0.75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 s="9">
        <f>(((I2603/60)/60)/24)+DATE(1970,1,1)</f>
        <v>41711.148032407407</v>
      </c>
      <c r="K2603">
        <v>1392093190</v>
      </c>
      <c r="L2603" s="9">
        <f>(((K2603/60)/60)/24)+DATE(1970,1,1)</f>
        <v>41681.189699074072</v>
      </c>
      <c r="M2603" t="b">
        <v>0</v>
      </c>
      <c r="N2603">
        <v>0</v>
      </c>
      <c r="O2603" t="b">
        <v>0</v>
      </c>
      <c r="P2603" t="s">
        <v>8278</v>
      </c>
      <c r="Q2603" t="e">
        <f>D2603/E2603*100</f>
        <v>#DIV/0!</v>
      </c>
      <c r="R2603" t="e">
        <f>E2603/N2603</f>
        <v>#DIV/0!</v>
      </c>
      <c r="S2603" t="str">
        <f>LEFT(P2603,FIND("/",P2603)-1)</f>
        <v>music</v>
      </c>
      <c r="T2603" t="str">
        <f>RIGHT(P2603,LEN(P2603)-FIND("/",P2603))</f>
        <v>jazz</v>
      </c>
    </row>
    <row r="2604" spans="1:20" ht="44.25" x14ac:dyDescent="0.75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 s="9">
        <f>(((I2604/60)/60)/24)+DATE(1970,1,1)</f>
        <v>40797.192395833335</v>
      </c>
      <c r="K2604">
        <v>1313123823</v>
      </c>
      <c r="L2604" s="9">
        <f>(((K2604/60)/60)/24)+DATE(1970,1,1)</f>
        <v>40767.192395833335</v>
      </c>
      <c r="M2604" t="b">
        <v>0</v>
      </c>
      <c r="N2604">
        <v>0</v>
      </c>
      <c r="O2604" t="b">
        <v>0</v>
      </c>
      <c r="P2604" t="s">
        <v>8278</v>
      </c>
      <c r="Q2604" t="e">
        <f>D2604/E2604*100</f>
        <v>#DIV/0!</v>
      </c>
      <c r="R2604" t="e">
        <f>E2604/N2604</f>
        <v>#DIV/0!</v>
      </c>
      <c r="S2604" t="str">
        <f>LEFT(P2604,FIND("/",P2604)-1)</f>
        <v>music</v>
      </c>
      <c r="T2604" t="str">
        <f>RIGHT(P2604,LEN(P2604)-FIND("/",P2604))</f>
        <v>jazz</v>
      </c>
    </row>
    <row r="2605" spans="1:20" ht="44.25" x14ac:dyDescent="0.75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 s="9">
        <f>(((I2605/60)/60)/24)+DATE(1970,1,1)</f>
        <v>40386.207638888889</v>
      </c>
      <c r="K2605">
        <v>1276283655</v>
      </c>
      <c r="L2605" s="9">
        <f>(((K2605/60)/60)/24)+DATE(1970,1,1)</f>
        <v>40340.801562499997</v>
      </c>
      <c r="M2605" t="b">
        <v>0</v>
      </c>
      <c r="N2605">
        <v>0</v>
      </c>
      <c r="O2605" t="b">
        <v>0</v>
      </c>
      <c r="P2605" t="s">
        <v>8278</v>
      </c>
      <c r="Q2605" t="e">
        <f>D2605/E2605*100</f>
        <v>#DIV/0!</v>
      </c>
      <c r="R2605" t="e">
        <f>E2605/N2605</f>
        <v>#DIV/0!</v>
      </c>
      <c r="S2605" t="str">
        <f>LEFT(P2605,FIND("/",P2605)-1)</f>
        <v>music</v>
      </c>
      <c r="T2605" t="str">
        <f>RIGHT(P2605,LEN(P2605)-FIND("/",P2605))</f>
        <v>jazz</v>
      </c>
    </row>
    <row r="2606" spans="1:20" ht="59" x14ac:dyDescent="0.75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 s="9">
        <f>(((I2606/60)/60)/24)+DATE(1970,1,1)</f>
        <v>41113.166666666664</v>
      </c>
      <c r="K2606">
        <v>1340296440</v>
      </c>
      <c r="L2606" s="9">
        <f>(((K2606/60)/60)/24)+DATE(1970,1,1)</f>
        <v>41081.69027777778</v>
      </c>
      <c r="M2606" t="b">
        <v>0</v>
      </c>
      <c r="N2606">
        <v>8</v>
      </c>
      <c r="O2606" t="b">
        <v>0</v>
      </c>
      <c r="P2606" t="s">
        <v>8278</v>
      </c>
      <c r="Q2606">
        <f>D2606/E2606*100</f>
        <v>3076.9230769230771</v>
      </c>
      <c r="R2606">
        <f>E2606/N2606</f>
        <v>65</v>
      </c>
      <c r="S2606" t="str">
        <f>LEFT(P2606,FIND("/",P2606)-1)</f>
        <v>music</v>
      </c>
      <c r="T2606" t="str">
        <f>RIGHT(P2606,LEN(P2606)-FIND("/",P2606))</f>
        <v>jazz</v>
      </c>
    </row>
    <row r="2607" spans="1:20" ht="44.25" x14ac:dyDescent="0.75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 s="9">
        <f>(((I2607/60)/60)/24)+DATE(1970,1,1)</f>
        <v>42797.545358796298</v>
      </c>
      <c r="K2607">
        <v>1483362319</v>
      </c>
      <c r="L2607" s="9">
        <f>(((K2607/60)/60)/24)+DATE(1970,1,1)</f>
        <v>42737.545358796298</v>
      </c>
      <c r="M2607" t="b">
        <v>0</v>
      </c>
      <c r="N2607">
        <v>5</v>
      </c>
      <c r="O2607" t="b">
        <v>0</v>
      </c>
      <c r="P2607" t="s">
        <v>8278</v>
      </c>
      <c r="Q2607">
        <f>D2607/E2607*100</f>
        <v>447.15447154471548</v>
      </c>
      <c r="R2607">
        <f>E2607/N2607</f>
        <v>24.6</v>
      </c>
      <c r="S2607" t="str">
        <f>LEFT(P2607,FIND("/",P2607)-1)</f>
        <v>music</v>
      </c>
      <c r="T2607" t="str">
        <f>RIGHT(P2607,LEN(P2607)-FIND("/",P2607))</f>
        <v>jazz</v>
      </c>
    </row>
    <row r="2608" spans="1:20" ht="44.25" x14ac:dyDescent="0.75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 s="9">
        <f>(((I2608/60)/60)/24)+DATE(1970,1,1)</f>
        <v>41663.005150462966</v>
      </c>
      <c r="K2608">
        <v>1388707645</v>
      </c>
      <c r="L2608" s="9">
        <f>(((K2608/60)/60)/24)+DATE(1970,1,1)</f>
        <v>41642.005150462966</v>
      </c>
      <c r="M2608" t="b">
        <v>0</v>
      </c>
      <c r="N2608">
        <v>0</v>
      </c>
      <c r="O2608" t="b">
        <v>0</v>
      </c>
      <c r="P2608" t="s">
        <v>8278</v>
      </c>
      <c r="Q2608" t="e">
        <f>D2608/E2608*100</f>
        <v>#DIV/0!</v>
      </c>
      <c r="R2608" t="e">
        <f>E2608/N2608</f>
        <v>#DIV/0!</v>
      </c>
      <c r="S2608" t="str">
        <f>LEFT(P2608,FIND("/",P2608)-1)</f>
        <v>music</v>
      </c>
      <c r="T2608" t="str">
        <f>RIGHT(P2608,LEN(P2608)-FIND("/",P2608))</f>
        <v>jazz</v>
      </c>
    </row>
    <row r="2609" spans="1:20" ht="44.25" x14ac:dyDescent="0.75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 s="9">
        <f>(((I2609/60)/60)/24)+DATE(1970,1,1)</f>
        <v>41254.151006944441</v>
      </c>
      <c r="K2609">
        <v>1350009447</v>
      </c>
      <c r="L2609" s="9">
        <f>(((K2609/60)/60)/24)+DATE(1970,1,1)</f>
        <v>41194.109340277777</v>
      </c>
      <c r="M2609" t="b">
        <v>0</v>
      </c>
      <c r="N2609">
        <v>2</v>
      </c>
      <c r="O2609" t="b">
        <v>0</v>
      </c>
      <c r="P2609" t="s">
        <v>8278</v>
      </c>
      <c r="Q2609">
        <f>D2609/E2609*100</f>
        <v>11666.666666666668</v>
      </c>
      <c r="R2609">
        <f>E2609/N2609</f>
        <v>15</v>
      </c>
      <c r="S2609" t="str">
        <f>LEFT(P2609,FIND("/",P2609)-1)</f>
        <v>music</v>
      </c>
      <c r="T2609" t="str">
        <f>RIGHT(P2609,LEN(P2609)-FIND("/",P2609))</f>
        <v>jazz</v>
      </c>
    </row>
    <row r="2610" spans="1:20" ht="44.25" x14ac:dyDescent="0.75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 s="9">
        <f>(((I2610/60)/60)/24)+DATE(1970,1,1)</f>
        <v>41034.139108796298</v>
      </c>
      <c r="K2610">
        <v>1333596019</v>
      </c>
      <c r="L2610" s="9">
        <f>(((K2610/60)/60)/24)+DATE(1970,1,1)</f>
        <v>41004.139108796298</v>
      </c>
      <c r="M2610" t="b">
        <v>0</v>
      </c>
      <c r="N2610">
        <v>24</v>
      </c>
      <c r="O2610" t="b">
        <v>0</v>
      </c>
      <c r="P2610" t="s">
        <v>8278</v>
      </c>
      <c r="Q2610">
        <f>D2610/E2610*100</f>
        <v>1513.6226034308779</v>
      </c>
      <c r="R2610">
        <f>E2610/N2610</f>
        <v>82.583333333333329</v>
      </c>
      <c r="S2610" t="str">
        <f>LEFT(P2610,FIND("/",P2610)-1)</f>
        <v>music</v>
      </c>
      <c r="T2610" t="str">
        <f>RIGHT(P2610,LEN(P2610)-FIND("/",P2610))</f>
        <v>jazz</v>
      </c>
    </row>
    <row r="2611" spans="1:20" ht="44.25" x14ac:dyDescent="0.75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 s="9">
        <f>(((I2611/60)/60)/24)+DATE(1970,1,1)</f>
        <v>41146.763275462967</v>
      </c>
      <c r="K2611">
        <v>1343326747</v>
      </c>
      <c r="L2611" s="9">
        <f>(((K2611/60)/60)/24)+DATE(1970,1,1)</f>
        <v>41116.763275462967</v>
      </c>
      <c r="M2611" t="b">
        <v>0</v>
      </c>
      <c r="N2611">
        <v>0</v>
      </c>
      <c r="O2611" t="b">
        <v>0</v>
      </c>
      <c r="P2611" t="s">
        <v>8278</v>
      </c>
      <c r="Q2611" t="e">
        <f>D2611/E2611*100</f>
        <v>#DIV/0!</v>
      </c>
      <c r="R2611" t="e">
        <f>E2611/N2611</f>
        <v>#DIV/0!</v>
      </c>
      <c r="S2611" t="str">
        <f>LEFT(P2611,FIND("/",P2611)-1)</f>
        <v>music</v>
      </c>
      <c r="T2611" t="str">
        <f>RIGHT(P2611,LEN(P2611)-FIND("/",P2611))</f>
        <v>jazz</v>
      </c>
    </row>
    <row r="2612" spans="1:20" ht="44.25" x14ac:dyDescent="0.75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 s="9">
        <f>(((I2612/60)/60)/24)+DATE(1970,1,1)</f>
        <v>40969.207638888889</v>
      </c>
      <c r="K2612">
        <v>1327853914</v>
      </c>
      <c r="L2612" s="9">
        <f>(((K2612/60)/60)/24)+DATE(1970,1,1)</f>
        <v>40937.679560185185</v>
      </c>
      <c r="M2612" t="b">
        <v>0</v>
      </c>
      <c r="N2612">
        <v>9</v>
      </c>
      <c r="O2612" t="b">
        <v>0</v>
      </c>
      <c r="P2612" t="s">
        <v>8278</v>
      </c>
      <c r="Q2612">
        <f>D2612/E2612*100</f>
        <v>1733.3333333333333</v>
      </c>
      <c r="R2612">
        <f>E2612/N2612</f>
        <v>41.666666666666664</v>
      </c>
      <c r="S2612" t="str">
        <f>LEFT(P2612,FIND("/",P2612)-1)</f>
        <v>music</v>
      </c>
      <c r="T2612" t="str">
        <f>RIGHT(P2612,LEN(P2612)-FIND("/",P2612))</f>
        <v>jazz</v>
      </c>
    </row>
    <row r="2613" spans="1:20" ht="44.25" x14ac:dyDescent="0.75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 s="9">
        <f>(((I2613/60)/60)/24)+DATE(1970,1,1)</f>
        <v>40473.208333333336</v>
      </c>
      <c r="K2613">
        <v>1284409734</v>
      </c>
      <c r="L2613" s="9">
        <f>(((K2613/60)/60)/24)+DATE(1970,1,1)</f>
        <v>40434.853402777779</v>
      </c>
      <c r="M2613" t="b">
        <v>0</v>
      </c>
      <c r="N2613">
        <v>0</v>
      </c>
      <c r="O2613" t="b">
        <v>0</v>
      </c>
      <c r="P2613" t="s">
        <v>8278</v>
      </c>
      <c r="Q2613" t="e">
        <f>D2613/E2613*100</f>
        <v>#DIV/0!</v>
      </c>
      <c r="R2613" t="e">
        <f>E2613/N2613</f>
        <v>#DIV/0!</v>
      </c>
      <c r="S2613" t="str">
        <f>LEFT(P2613,FIND("/",P2613)-1)</f>
        <v>music</v>
      </c>
      <c r="T2613" t="str">
        <f>RIGHT(P2613,LEN(P2613)-FIND("/",P2613))</f>
        <v>jazz</v>
      </c>
    </row>
    <row r="2614" spans="1:20" ht="44.25" x14ac:dyDescent="0.75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 s="9">
        <f>(((I2614/60)/60)/24)+DATE(1970,1,1)</f>
        <v>41834.104166666664</v>
      </c>
      <c r="K2614">
        <v>1402612730</v>
      </c>
      <c r="L2614" s="9">
        <f>(((K2614/60)/60)/24)+DATE(1970,1,1)</f>
        <v>41802.94363425926</v>
      </c>
      <c r="M2614" t="b">
        <v>0</v>
      </c>
      <c r="N2614">
        <v>1</v>
      </c>
      <c r="O2614" t="b">
        <v>0</v>
      </c>
      <c r="P2614" t="s">
        <v>8278</v>
      </c>
      <c r="Q2614">
        <f>D2614/E2614*100</f>
        <v>16666.666666666664</v>
      </c>
      <c r="R2614">
        <f>E2614/N2614</f>
        <v>30</v>
      </c>
      <c r="S2614" t="str">
        <f>LEFT(P2614,FIND("/",P2614)-1)</f>
        <v>music</v>
      </c>
      <c r="T2614" t="str">
        <f>RIGHT(P2614,LEN(P2614)-FIND("/",P2614))</f>
        <v>jazz</v>
      </c>
    </row>
    <row r="2615" spans="1:20" ht="59" x14ac:dyDescent="0.75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 s="9">
        <f>(((I2615/60)/60)/24)+DATE(1970,1,1)</f>
        <v>41974.957881944443</v>
      </c>
      <c r="K2615">
        <v>1414879161</v>
      </c>
      <c r="L2615" s="9">
        <f>(((K2615/60)/60)/24)+DATE(1970,1,1)</f>
        <v>41944.916215277779</v>
      </c>
      <c r="M2615" t="b">
        <v>0</v>
      </c>
      <c r="N2615">
        <v>10</v>
      </c>
      <c r="O2615" t="b">
        <v>0</v>
      </c>
      <c r="P2615" t="s">
        <v>8278</v>
      </c>
      <c r="Q2615">
        <f>D2615/E2615*100</f>
        <v>1989.7959183673468</v>
      </c>
      <c r="R2615">
        <f>E2615/N2615</f>
        <v>19.600000000000001</v>
      </c>
      <c r="S2615" t="str">
        <f>LEFT(P2615,FIND("/",P2615)-1)</f>
        <v>music</v>
      </c>
      <c r="T2615" t="str">
        <f>RIGHT(P2615,LEN(P2615)-FIND("/",P2615))</f>
        <v>jazz</v>
      </c>
    </row>
    <row r="2616" spans="1:20" x14ac:dyDescent="0.75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 s="9">
        <f>(((I2616/60)/60)/24)+DATE(1970,1,1)</f>
        <v>41262.641724537039</v>
      </c>
      <c r="K2616">
        <v>1352906645</v>
      </c>
      <c r="L2616" s="9">
        <f>(((K2616/60)/60)/24)+DATE(1970,1,1)</f>
        <v>41227.641724537039</v>
      </c>
      <c r="M2616" t="b">
        <v>0</v>
      </c>
      <c r="N2616">
        <v>1</v>
      </c>
      <c r="O2616" t="b">
        <v>0</v>
      </c>
      <c r="P2616" t="s">
        <v>8278</v>
      </c>
      <c r="Q2616">
        <f>D2616/E2616*100</f>
        <v>20000</v>
      </c>
      <c r="R2616">
        <f>E2616/N2616</f>
        <v>100</v>
      </c>
      <c r="S2616" t="str">
        <f>LEFT(P2616,FIND("/",P2616)-1)</f>
        <v>music</v>
      </c>
      <c r="T2616" t="str">
        <f>RIGHT(P2616,LEN(P2616)-FIND("/",P2616))</f>
        <v>jazz</v>
      </c>
    </row>
    <row r="2617" spans="1:20" ht="44.25" x14ac:dyDescent="0.75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 s="9">
        <f>(((I2617/60)/60)/24)+DATE(1970,1,1)</f>
        <v>41592.713217592594</v>
      </c>
      <c r="K2617">
        <v>1381853222</v>
      </c>
      <c r="L2617" s="9">
        <f>(((K2617/60)/60)/24)+DATE(1970,1,1)</f>
        <v>41562.67155092593</v>
      </c>
      <c r="M2617" t="b">
        <v>0</v>
      </c>
      <c r="N2617">
        <v>0</v>
      </c>
      <c r="O2617" t="b">
        <v>0</v>
      </c>
      <c r="P2617" t="s">
        <v>8278</v>
      </c>
      <c r="Q2617" t="e">
        <f>D2617/E2617*100</f>
        <v>#DIV/0!</v>
      </c>
      <c r="R2617" t="e">
        <f>E2617/N2617</f>
        <v>#DIV/0!</v>
      </c>
      <c r="S2617" t="str">
        <f>LEFT(P2617,FIND("/",P2617)-1)</f>
        <v>music</v>
      </c>
      <c r="T2617" t="str">
        <f>RIGHT(P2617,LEN(P2617)-FIND("/",P2617))</f>
        <v>jazz</v>
      </c>
    </row>
    <row r="2618" spans="1:20" ht="59" x14ac:dyDescent="0.75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 s="9">
        <f>(((I2618/60)/60)/24)+DATE(1970,1,1)</f>
        <v>40889.212685185186</v>
      </c>
      <c r="K2618">
        <v>1320033976</v>
      </c>
      <c r="L2618" s="9">
        <f>(((K2618/60)/60)/24)+DATE(1970,1,1)</f>
        <v>40847.171018518515</v>
      </c>
      <c r="M2618" t="b">
        <v>0</v>
      </c>
      <c r="N2618">
        <v>20</v>
      </c>
      <c r="O2618" t="b">
        <v>0</v>
      </c>
      <c r="P2618" t="s">
        <v>8278</v>
      </c>
      <c r="Q2618">
        <f>D2618/E2618*100</f>
        <v>323.62459546925567</v>
      </c>
      <c r="R2618">
        <f>E2618/N2618</f>
        <v>231.75</v>
      </c>
      <c r="S2618" t="str">
        <f>LEFT(P2618,FIND("/",P2618)-1)</f>
        <v>music</v>
      </c>
      <c r="T2618" t="str">
        <f>RIGHT(P2618,LEN(P2618)-FIND("/",P2618))</f>
        <v>jazz</v>
      </c>
    </row>
    <row r="2619" spans="1:20" ht="44.25" x14ac:dyDescent="0.75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 s="9">
        <f>(((I2619/60)/60)/24)+DATE(1970,1,1)</f>
        <v>41913.530011574076</v>
      </c>
      <c r="K2619">
        <v>1409143393</v>
      </c>
      <c r="L2619" s="9">
        <f>(((K2619/60)/60)/24)+DATE(1970,1,1)</f>
        <v>41878.530011574076</v>
      </c>
      <c r="M2619" t="b">
        <v>0</v>
      </c>
      <c r="N2619">
        <v>30</v>
      </c>
      <c r="O2619" t="b">
        <v>0</v>
      </c>
      <c r="P2619" t="s">
        <v>8278</v>
      </c>
      <c r="Q2619">
        <f>D2619/E2619*100</f>
        <v>475.35211267605632</v>
      </c>
      <c r="R2619">
        <f>E2619/N2619</f>
        <v>189.33333333333334</v>
      </c>
      <c r="S2619" t="str">
        <f>LEFT(P2619,FIND("/",P2619)-1)</f>
        <v>music</v>
      </c>
      <c r="T2619" t="str">
        <f>RIGHT(P2619,LEN(P2619)-FIND("/",P2619))</f>
        <v>jazz</v>
      </c>
    </row>
    <row r="2620" spans="1:20" ht="44.25" x14ac:dyDescent="0.75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 s="9">
        <f>(((I2620/60)/60)/24)+DATE(1970,1,1)</f>
        <v>41965.001423611116</v>
      </c>
      <c r="K2620">
        <v>1414018923</v>
      </c>
      <c r="L2620" s="9">
        <f>(((K2620/60)/60)/24)+DATE(1970,1,1)</f>
        <v>41934.959756944445</v>
      </c>
      <c r="M2620" t="b">
        <v>0</v>
      </c>
      <c r="N2620">
        <v>6</v>
      </c>
      <c r="O2620" t="b">
        <v>0</v>
      </c>
      <c r="P2620" t="s">
        <v>8278</v>
      </c>
      <c r="Q2620">
        <f>D2620/E2620*100</f>
        <v>4545.454545454545</v>
      </c>
      <c r="R2620">
        <f>E2620/N2620</f>
        <v>55</v>
      </c>
      <c r="S2620" t="str">
        <f>LEFT(P2620,FIND("/",P2620)-1)</f>
        <v>music</v>
      </c>
      <c r="T2620" t="str">
        <f>RIGHT(P2620,LEN(P2620)-FIND("/",P2620))</f>
        <v>jazz</v>
      </c>
    </row>
    <row r="2621" spans="1:20" ht="44.25" x14ac:dyDescent="0.75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 s="9">
        <f>(((I2621/60)/60)/24)+DATE(1970,1,1)</f>
        <v>41318.942928240744</v>
      </c>
      <c r="K2621">
        <v>1358203069</v>
      </c>
      <c r="L2621" s="9">
        <f>(((K2621/60)/60)/24)+DATE(1970,1,1)</f>
        <v>41288.942928240744</v>
      </c>
      <c r="M2621" t="b">
        <v>0</v>
      </c>
      <c r="N2621">
        <v>15</v>
      </c>
      <c r="O2621" t="b">
        <v>0</v>
      </c>
      <c r="P2621" t="s">
        <v>8278</v>
      </c>
      <c r="Q2621">
        <f>D2621/E2621*100</f>
        <v>917.43119266055044</v>
      </c>
      <c r="R2621">
        <f>E2621/N2621</f>
        <v>21.8</v>
      </c>
      <c r="S2621" t="str">
        <f>LEFT(P2621,FIND("/",P2621)-1)</f>
        <v>music</v>
      </c>
      <c r="T2621" t="str">
        <f>RIGHT(P2621,LEN(P2621)-FIND("/",P2621))</f>
        <v>jazz</v>
      </c>
    </row>
    <row r="2622" spans="1:20" ht="44.25" x14ac:dyDescent="0.75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 s="9">
        <f>(((I2622/60)/60)/24)+DATE(1970,1,1)</f>
        <v>41605.922581018516</v>
      </c>
      <c r="K2622">
        <v>1382994511</v>
      </c>
      <c r="L2622" s="9">
        <f>(((K2622/60)/60)/24)+DATE(1970,1,1)</f>
        <v>41575.880914351852</v>
      </c>
      <c r="M2622" t="b">
        <v>0</v>
      </c>
      <c r="N2622">
        <v>5</v>
      </c>
      <c r="O2622" t="b">
        <v>0</v>
      </c>
      <c r="P2622" t="s">
        <v>8278</v>
      </c>
      <c r="Q2622">
        <f>D2622/E2622*100</f>
        <v>3750</v>
      </c>
      <c r="R2622">
        <f>E2622/N2622</f>
        <v>32</v>
      </c>
      <c r="S2622" t="str">
        <f>LEFT(P2622,FIND("/",P2622)-1)</f>
        <v>music</v>
      </c>
      <c r="T2622" t="str">
        <f>RIGHT(P2622,LEN(P2622)-FIND("/",P2622))</f>
        <v>jazz</v>
      </c>
    </row>
    <row r="2623" spans="1:20" ht="59" x14ac:dyDescent="0.75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 s="9">
        <f>(((I2623/60)/60)/24)+DATE(1970,1,1)</f>
        <v>40367.944444444445</v>
      </c>
      <c r="K2623">
        <v>1276043330</v>
      </c>
      <c r="L2623" s="9">
        <f>(((K2623/60)/60)/24)+DATE(1970,1,1)</f>
        <v>40338.02002314815</v>
      </c>
      <c r="M2623" t="b">
        <v>0</v>
      </c>
      <c r="N2623">
        <v>0</v>
      </c>
      <c r="O2623" t="b">
        <v>0</v>
      </c>
      <c r="P2623" t="s">
        <v>8278</v>
      </c>
      <c r="Q2623" t="e">
        <f>D2623/E2623*100</f>
        <v>#DIV/0!</v>
      </c>
      <c r="R2623" t="e">
        <f>E2623/N2623</f>
        <v>#DIV/0!</v>
      </c>
      <c r="S2623" t="str">
        <f>LEFT(P2623,FIND("/",P2623)-1)</f>
        <v>music</v>
      </c>
      <c r="T2623" t="str">
        <f>RIGHT(P2623,LEN(P2623)-FIND("/",P2623))</f>
        <v>jazz</v>
      </c>
    </row>
    <row r="2624" spans="1:20" ht="29.5" x14ac:dyDescent="0.75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 s="9">
        <f>(((I2624/60)/60)/24)+DATE(1970,1,1)</f>
        <v>41043.822858796295</v>
      </c>
      <c r="K2624">
        <v>1334432695</v>
      </c>
      <c r="L2624" s="9">
        <f>(((K2624/60)/60)/24)+DATE(1970,1,1)</f>
        <v>41013.822858796295</v>
      </c>
      <c r="M2624" t="b">
        <v>0</v>
      </c>
      <c r="N2624">
        <v>0</v>
      </c>
      <c r="O2624" t="b">
        <v>0</v>
      </c>
      <c r="P2624" t="s">
        <v>8278</v>
      </c>
      <c r="Q2624" t="e">
        <f>D2624/E2624*100</f>
        <v>#DIV/0!</v>
      </c>
      <c r="R2624" t="e">
        <f>E2624/N2624</f>
        <v>#DIV/0!</v>
      </c>
      <c r="S2624" t="str">
        <f>LEFT(P2624,FIND("/",P2624)-1)</f>
        <v>music</v>
      </c>
      <c r="T2624" t="str">
        <f>RIGHT(P2624,LEN(P2624)-FIND("/",P2624))</f>
        <v>jazz</v>
      </c>
    </row>
    <row r="2625" spans="1:20" ht="44.25" x14ac:dyDescent="0.75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 s="9">
        <f>(((I2625/60)/60)/24)+DATE(1970,1,1)</f>
        <v>41231</v>
      </c>
      <c r="K2625">
        <v>1348864913</v>
      </c>
      <c r="L2625" s="9">
        <f>(((K2625/60)/60)/24)+DATE(1970,1,1)</f>
        <v>41180.86241898148</v>
      </c>
      <c r="M2625" t="b">
        <v>0</v>
      </c>
      <c r="N2625">
        <v>28</v>
      </c>
      <c r="O2625" t="b">
        <v>0</v>
      </c>
      <c r="P2625" t="s">
        <v>8278</v>
      </c>
      <c r="Q2625">
        <f>D2625/E2625*100</f>
        <v>920.6349206349206</v>
      </c>
      <c r="R2625">
        <f>E2625/N2625</f>
        <v>56.25</v>
      </c>
      <c r="S2625" t="str">
        <f>LEFT(P2625,FIND("/",P2625)-1)</f>
        <v>music</v>
      </c>
      <c r="T2625" t="str">
        <f>RIGHT(P2625,LEN(P2625)-FIND("/",P2625))</f>
        <v>jazz</v>
      </c>
    </row>
    <row r="2626" spans="1:20" ht="44.25" x14ac:dyDescent="0.75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 s="9">
        <f>(((I2626/60)/60)/24)+DATE(1970,1,1)</f>
        <v>41008.196400462963</v>
      </c>
      <c r="K2626">
        <v>1331358169</v>
      </c>
      <c r="L2626" s="9">
        <f>(((K2626/60)/60)/24)+DATE(1970,1,1)</f>
        <v>40978.238067129627</v>
      </c>
      <c r="M2626" t="b">
        <v>0</v>
      </c>
      <c r="N2626">
        <v>0</v>
      </c>
      <c r="O2626" t="b">
        <v>0</v>
      </c>
      <c r="P2626" t="s">
        <v>8278</v>
      </c>
      <c r="Q2626" t="e">
        <f>D2626/E2626*100</f>
        <v>#DIV/0!</v>
      </c>
      <c r="R2626" t="e">
        <f>E2626/N2626</f>
        <v>#DIV/0!</v>
      </c>
      <c r="S2626" t="str">
        <f>LEFT(P2626,FIND("/",P2626)-1)</f>
        <v>music</v>
      </c>
      <c r="T2626" t="str">
        <f>RIGHT(P2626,LEN(P2626)-FIND("/",P2626))</f>
        <v>jazz</v>
      </c>
    </row>
    <row r="2627" spans="1:20" ht="59" x14ac:dyDescent="0.75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 s="9">
        <f>(((I2627/60)/60)/24)+DATE(1970,1,1)</f>
        <v>40354.897222222222</v>
      </c>
      <c r="K2627">
        <v>1273874306</v>
      </c>
      <c r="L2627" s="9">
        <f>(((K2627/60)/60)/24)+DATE(1970,1,1)</f>
        <v>40312.915578703702</v>
      </c>
      <c r="M2627" t="b">
        <v>0</v>
      </c>
      <c r="N2627">
        <v>5</v>
      </c>
      <c r="O2627" t="b">
        <v>0</v>
      </c>
      <c r="P2627" t="s">
        <v>8278</v>
      </c>
      <c r="Q2627">
        <f>D2627/E2627*100</f>
        <v>260.86956521739131</v>
      </c>
      <c r="R2627">
        <f>E2627/N2627</f>
        <v>69</v>
      </c>
      <c r="S2627" t="str">
        <f>LEFT(P2627,FIND("/",P2627)-1)</f>
        <v>music</v>
      </c>
      <c r="T2627" t="str">
        <f>RIGHT(P2627,LEN(P2627)-FIND("/",P2627))</f>
        <v>jazz</v>
      </c>
    </row>
    <row r="2628" spans="1:20" ht="44.25" x14ac:dyDescent="0.75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 s="9">
        <f>(((I2628/60)/60)/24)+DATE(1970,1,1)</f>
        <v>41714.916666666664</v>
      </c>
      <c r="K2628">
        <v>1392021502</v>
      </c>
      <c r="L2628" s="9">
        <f>(((K2628/60)/60)/24)+DATE(1970,1,1)</f>
        <v>41680.359976851854</v>
      </c>
      <c r="M2628" t="b">
        <v>0</v>
      </c>
      <c r="N2628">
        <v>7</v>
      </c>
      <c r="O2628" t="b">
        <v>0</v>
      </c>
      <c r="P2628" t="s">
        <v>8278</v>
      </c>
      <c r="Q2628">
        <f>D2628/E2628*100</f>
        <v>1526.7175572519084</v>
      </c>
      <c r="R2628">
        <f>E2628/N2628</f>
        <v>18.714285714285715</v>
      </c>
      <c r="S2628" t="str">
        <f>LEFT(P2628,FIND("/",P2628)-1)</f>
        <v>music</v>
      </c>
      <c r="T2628" t="str">
        <f>RIGHT(P2628,LEN(P2628)-FIND("/",P2628))</f>
        <v>jazz</v>
      </c>
    </row>
    <row r="2629" spans="1:20" ht="29.5" x14ac:dyDescent="0.75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 s="9">
        <f>(((I2629/60)/60)/24)+DATE(1970,1,1)</f>
        <v>41355.927604166667</v>
      </c>
      <c r="K2629">
        <v>1360106145</v>
      </c>
      <c r="L2629" s="9">
        <f>(((K2629/60)/60)/24)+DATE(1970,1,1)</f>
        <v>41310.969270833331</v>
      </c>
      <c r="M2629" t="b">
        <v>0</v>
      </c>
      <c r="N2629">
        <v>30</v>
      </c>
      <c r="O2629" t="b">
        <v>0</v>
      </c>
      <c r="P2629" t="s">
        <v>8278</v>
      </c>
      <c r="Q2629">
        <f>D2629/E2629*100</f>
        <v>687.90731354091236</v>
      </c>
      <c r="R2629">
        <f>E2629/N2629</f>
        <v>46.033333333333331</v>
      </c>
      <c r="S2629" t="str">
        <f>LEFT(P2629,FIND("/",P2629)-1)</f>
        <v>music</v>
      </c>
      <c r="T2629" t="str">
        <f>RIGHT(P2629,LEN(P2629)-FIND("/",P2629))</f>
        <v>jazz</v>
      </c>
    </row>
    <row r="2630" spans="1:20" ht="44.25" x14ac:dyDescent="0.75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 s="9">
        <f>(((I2630/60)/60)/24)+DATE(1970,1,1)</f>
        <v>41771.169085648151</v>
      </c>
      <c r="K2630">
        <v>1394683409</v>
      </c>
      <c r="L2630" s="9">
        <f>(((K2630/60)/60)/24)+DATE(1970,1,1)</f>
        <v>41711.169085648151</v>
      </c>
      <c r="M2630" t="b">
        <v>0</v>
      </c>
      <c r="N2630">
        <v>2</v>
      </c>
      <c r="O2630" t="b">
        <v>0</v>
      </c>
      <c r="P2630" t="s">
        <v>8278</v>
      </c>
      <c r="Q2630">
        <f>D2630/E2630*100</f>
        <v>1666.6666666666667</v>
      </c>
      <c r="R2630">
        <f>E2630/N2630</f>
        <v>60</v>
      </c>
      <c r="S2630" t="str">
        <f>LEFT(P2630,FIND("/",P2630)-1)</f>
        <v>music</v>
      </c>
      <c r="T2630" t="str">
        <f>RIGHT(P2630,LEN(P2630)-FIND("/",P2630))</f>
        <v>jazz</v>
      </c>
    </row>
    <row r="2631" spans="1:20" ht="44.25" x14ac:dyDescent="0.75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 s="9">
        <f>(((I2631/60)/60)/24)+DATE(1970,1,1)</f>
        <v>41763.25</v>
      </c>
      <c r="K2631">
        <v>1396633284</v>
      </c>
      <c r="L2631" s="9">
        <f>(((K2631/60)/60)/24)+DATE(1970,1,1)</f>
        <v>41733.737083333333</v>
      </c>
      <c r="M2631" t="b">
        <v>0</v>
      </c>
      <c r="N2631">
        <v>30</v>
      </c>
      <c r="O2631" t="b">
        <v>0</v>
      </c>
      <c r="P2631" t="s">
        <v>8278</v>
      </c>
      <c r="Q2631">
        <f>D2631/E2631*100</f>
        <v>328.9473684210526</v>
      </c>
      <c r="R2631">
        <f>E2631/N2631</f>
        <v>50.666666666666664</v>
      </c>
      <c r="S2631" t="str">
        <f>LEFT(P2631,FIND("/",P2631)-1)</f>
        <v>music</v>
      </c>
      <c r="T2631" t="str">
        <f>RIGHT(P2631,LEN(P2631)-FIND("/",P2631))</f>
        <v>jazz</v>
      </c>
    </row>
    <row r="2632" spans="1:20" ht="44.25" x14ac:dyDescent="0.75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 s="9">
        <f>(((I2632/60)/60)/24)+DATE(1970,1,1)</f>
        <v>42398.333668981482</v>
      </c>
      <c r="K2632">
        <v>1451462429</v>
      </c>
      <c r="L2632" s="9">
        <f>(((K2632/60)/60)/24)+DATE(1970,1,1)</f>
        <v>42368.333668981482</v>
      </c>
      <c r="M2632" t="b">
        <v>0</v>
      </c>
      <c r="N2632">
        <v>2</v>
      </c>
      <c r="O2632" t="b">
        <v>0</v>
      </c>
      <c r="P2632" t="s">
        <v>8278</v>
      </c>
      <c r="Q2632">
        <f>D2632/E2632*100</f>
        <v>7000</v>
      </c>
      <c r="R2632">
        <f>E2632/N2632</f>
        <v>25</v>
      </c>
      <c r="S2632" t="str">
        <f>LEFT(P2632,FIND("/",P2632)-1)</f>
        <v>music</v>
      </c>
      <c r="T2632" t="str">
        <f>RIGHT(P2632,LEN(P2632)-FIND("/",P2632))</f>
        <v>jazz</v>
      </c>
    </row>
    <row r="2633" spans="1:20" ht="44.25" x14ac:dyDescent="0.75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 s="9">
        <f>(((I2633/60)/60)/24)+DATE(1970,1,1)</f>
        <v>40926.833333333336</v>
      </c>
      <c r="K2633">
        <v>1323131689</v>
      </c>
      <c r="L2633" s="9">
        <f>(((K2633/60)/60)/24)+DATE(1970,1,1)</f>
        <v>40883.024178240739</v>
      </c>
      <c r="M2633" t="b">
        <v>0</v>
      </c>
      <c r="N2633">
        <v>0</v>
      </c>
      <c r="O2633" t="b">
        <v>0</v>
      </c>
      <c r="P2633" t="s">
        <v>8278</v>
      </c>
      <c r="Q2633" t="e">
        <f>D2633/E2633*100</f>
        <v>#DIV/0!</v>
      </c>
      <c r="R2633" t="e">
        <f>E2633/N2633</f>
        <v>#DIV/0!</v>
      </c>
      <c r="S2633" t="str">
        <f>LEFT(P2633,FIND("/",P2633)-1)</f>
        <v>music</v>
      </c>
      <c r="T2633" t="str">
        <f>RIGHT(P2633,LEN(P2633)-FIND("/",P2633))</f>
        <v>jazz</v>
      </c>
    </row>
    <row r="2634" spans="1:20" ht="44.25" x14ac:dyDescent="0.75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 s="9">
        <f>(((I2634/60)/60)/24)+DATE(1970,1,1)</f>
        <v>41581.839780092596</v>
      </c>
      <c r="K2634">
        <v>1380913757</v>
      </c>
      <c r="L2634" s="9">
        <f>(((K2634/60)/60)/24)+DATE(1970,1,1)</f>
        <v>41551.798113425924</v>
      </c>
      <c r="M2634" t="b">
        <v>0</v>
      </c>
      <c r="N2634">
        <v>2</v>
      </c>
      <c r="O2634" t="b">
        <v>0</v>
      </c>
      <c r="P2634" t="s">
        <v>8278</v>
      </c>
      <c r="Q2634">
        <f>D2634/E2634*100</f>
        <v>8750</v>
      </c>
      <c r="R2634">
        <f>E2634/N2634</f>
        <v>20</v>
      </c>
      <c r="S2634" t="str">
        <f>LEFT(P2634,FIND("/",P2634)-1)</f>
        <v>music</v>
      </c>
      <c r="T2634" t="str">
        <f>RIGHT(P2634,LEN(P2634)-FIND("/",P2634))</f>
        <v>jazz</v>
      </c>
    </row>
    <row r="2635" spans="1:20" ht="44.25" x14ac:dyDescent="0.75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 s="9">
        <f>(((I2635/60)/60)/24)+DATE(1970,1,1)</f>
        <v>41154.479722222226</v>
      </c>
      <c r="K2635">
        <v>1343993448</v>
      </c>
      <c r="L2635" s="9">
        <f>(((K2635/60)/60)/24)+DATE(1970,1,1)</f>
        <v>41124.479722222226</v>
      </c>
      <c r="M2635" t="b">
        <v>0</v>
      </c>
      <c r="N2635">
        <v>1</v>
      </c>
      <c r="O2635" t="b">
        <v>0</v>
      </c>
      <c r="P2635" t="s">
        <v>8278</v>
      </c>
      <c r="Q2635">
        <f>D2635/E2635*100</f>
        <v>28000</v>
      </c>
      <c r="R2635">
        <f>E2635/N2635</f>
        <v>25</v>
      </c>
      <c r="S2635" t="str">
        <f>LEFT(P2635,FIND("/",P2635)-1)</f>
        <v>music</v>
      </c>
      <c r="T2635" t="str">
        <f>RIGHT(P2635,LEN(P2635)-FIND("/",P2635))</f>
        <v>jazz</v>
      </c>
    </row>
    <row r="2636" spans="1:20" ht="44.25" x14ac:dyDescent="0.75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 s="9">
        <f>(((I2636/60)/60)/24)+DATE(1970,1,1)</f>
        <v>41455.831944444442</v>
      </c>
      <c r="K2636">
        <v>1369246738</v>
      </c>
      <c r="L2636" s="9">
        <f>(((K2636/60)/60)/24)+DATE(1970,1,1)</f>
        <v>41416.763171296298</v>
      </c>
      <c r="M2636" t="b">
        <v>0</v>
      </c>
      <c r="N2636">
        <v>2</v>
      </c>
      <c r="O2636" t="b">
        <v>0</v>
      </c>
      <c r="P2636" t="s">
        <v>8278</v>
      </c>
      <c r="Q2636">
        <f>D2636/E2636*100</f>
        <v>6875</v>
      </c>
      <c r="R2636">
        <f>E2636/N2636</f>
        <v>20</v>
      </c>
      <c r="S2636" t="str">
        <f>LEFT(P2636,FIND("/",P2636)-1)</f>
        <v>music</v>
      </c>
      <c r="T2636" t="str">
        <f>RIGHT(P2636,LEN(P2636)-FIND("/",P2636))</f>
        <v>jazz</v>
      </c>
    </row>
    <row r="2637" spans="1:20" ht="44.25" x14ac:dyDescent="0.75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 s="9">
        <f>(((I2637/60)/60)/24)+DATE(1970,1,1)</f>
        <v>42227.008402777778</v>
      </c>
      <c r="K2637">
        <v>1435363926</v>
      </c>
      <c r="L2637" s="9">
        <f>(((K2637/60)/60)/24)+DATE(1970,1,1)</f>
        <v>42182.008402777778</v>
      </c>
      <c r="M2637" t="b">
        <v>0</v>
      </c>
      <c r="N2637">
        <v>14</v>
      </c>
      <c r="O2637" t="b">
        <v>0</v>
      </c>
      <c r="P2637" t="s">
        <v>8273</v>
      </c>
      <c r="Q2637">
        <f>D2637/E2637*100</f>
        <v>582.90155440414514</v>
      </c>
      <c r="R2637">
        <f>E2637/N2637</f>
        <v>110.28571428571429</v>
      </c>
      <c r="S2637" t="str">
        <f>LEFT(P2637,FIND("/",P2637)-1)</f>
        <v>technology</v>
      </c>
      <c r="T2637" t="str">
        <f>RIGHT(P2637,LEN(P2637)-FIND("/",P2637))</f>
        <v>wearables</v>
      </c>
    </row>
    <row r="2638" spans="1:20" ht="59" x14ac:dyDescent="0.75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 s="9">
        <f>(((I2638/60)/60)/24)+DATE(1970,1,1)</f>
        <v>42776.096585648149</v>
      </c>
      <c r="K2638">
        <v>1484101145</v>
      </c>
      <c r="L2638" s="9">
        <f>(((K2638/60)/60)/24)+DATE(1970,1,1)</f>
        <v>42746.096585648149</v>
      </c>
      <c r="M2638" t="b">
        <v>0</v>
      </c>
      <c r="N2638">
        <v>31</v>
      </c>
      <c r="O2638" t="b">
        <v>0</v>
      </c>
      <c r="P2638" t="s">
        <v>8273</v>
      </c>
      <c r="Q2638">
        <f>D2638/E2638*100</f>
        <v>4306.6322136089575</v>
      </c>
      <c r="R2638">
        <f>E2638/N2638</f>
        <v>37.451612903225808</v>
      </c>
      <c r="S2638" t="str">
        <f>LEFT(P2638,FIND("/",P2638)-1)</f>
        <v>technology</v>
      </c>
      <c r="T2638" t="str">
        <f>RIGHT(P2638,LEN(P2638)-FIND("/",P2638))</f>
        <v>wearables</v>
      </c>
    </row>
    <row r="2639" spans="1:20" ht="59" x14ac:dyDescent="0.75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 s="9">
        <f>(((I2639/60)/60)/24)+DATE(1970,1,1)</f>
        <v>42418.843287037031</v>
      </c>
      <c r="K2639">
        <v>1452716060</v>
      </c>
      <c r="L2639" s="9">
        <f>(((K2639/60)/60)/24)+DATE(1970,1,1)</f>
        <v>42382.843287037031</v>
      </c>
      <c r="M2639" t="b">
        <v>0</v>
      </c>
      <c r="N2639">
        <v>16</v>
      </c>
      <c r="O2639" t="b">
        <v>0</v>
      </c>
      <c r="P2639" t="s">
        <v>8273</v>
      </c>
      <c r="Q2639">
        <f>D2639/E2639*100</f>
        <v>1122.754491017964</v>
      </c>
      <c r="R2639">
        <f>E2639/N2639</f>
        <v>41.75</v>
      </c>
      <c r="S2639" t="str">
        <f>LEFT(P2639,FIND("/",P2639)-1)</f>
        <v>technology</v>
      </c>
      <c r="T2639" t="str">
        <f>RIGHT(P2639,LEN(P2639)-FIND("/",P2639))</f>
        <v>wearables</v>
      </c>
    </row>
    <row r="2640" spans="1:20" ht="29.5" x14ac:dyDescent="0.75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 s="9">
        <f>(((I2640/60)/60)/24)+DATE(1970,1,1)</f>
        <v>42703.709548611107</v>
      </c>
      <c r="K2640">
        <v>1477843305</v>
      </c>
      <c r="L2640" s="9">
        <f>(((K2640/60)/60)/24)+DATE(1970,1,1)</f>
        <v>42673.66788194445</v>
      </c>
      <c r="M2640" t="b">
        <v>0</v>
      </c>
      <c r="N2640">
        <v>12</v>
      </c>
      <c r="O2640" t="b">
        <v>0</v>
      </c>
      <c r="P2640" t="s">
        <v>8273</v>
      </c>
      <c r="Q2640">
        <f>D2640/E2640*100</f>
        <v>1038.0622837370242</v>
      </c>
      <c r="R2640">
        <f>E2640/N2640</f>
        <v>24.083333333333332</v>
      </c>
      <c r="S2640" t="str">
        <f>LEFT(P2640,FIND("/",P2640)-1)</f>
        <v>technology</v>
      </c>
      <c r="T2640" t="str">
        <f>RIGHT(P2640,LEN(P2640)-FIND("/",P2640))</f>
        <v>wearables</v>
      </c>
    </row>
    <row r="2641" spans="1:20" ht="44.25" x14ac:dyDescent="0.75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 s="9">
        <f>(((I2641/60)/60)/24)+DATE(1970,1,1)</f>
        <v>42478.583333333328</v>
      </c>
      <c r="K2641">
        <v>1458050450</v>
      </c>
      <c r="L2641" s="9">
        <f>(((K2641/60)/60)/24)+DATE(1970,1,1)</f>
        <v>42444.583912037036</v>
      </c>
      <c r="M2641" t="b">
        <v>0</v>
      </c>
      <c r="N2641">
        <v>96</v>
      </c>
      <c r="O2641" t="b">
        <v>0</v>
      </c>
      <c r="P2641" t="s">
        <v>8273</v>
      </c>
      <c r="Q2641">
        <f>D2641/E2641*100</f>
        <v>750.41272699984995</v>
      </c>
      <c r="R2641">
        <f>E2641/N2641</f>
        <v>69.40625</v>
      </c>
      <c r="S2641" t="str">
        <f>LEFT(P2641,FIND("/",P2641)-1)</f>
        <v>technology</v>
      </c>
      <c r="T2641" t="str">
        <f>RIGHT(P2641,LEN(P2641)-FIND("/",P2641))</f>
        <v>wearables</v>
      </c>
    </row>
    <row r="2642" spans="1:20" ht="44.25" x14ac:dyDescent="0.75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 s="9">
        <f>(((I2642/60)/60)/24)+DATE(1970,1,1)</f>
        <v>42784.999305555553</v>
      </c>
      <c r="K2642">
        <v>1482958626</v>
      </c>
      <c r="L2642" s="9">
        <f>(((K2642/60)/60)/24)+DATE(1970,1,1)</f>
        <v>42732.872986111113</v>
      </c>
      <c r="M2642" t="b">
        <v>0</v>
      </c>
      <c r="N2642">
        <v>16</v>
      </c>
      <c r="O2642" t="b">
        <v>0</v>
      </c>
      <c r="P2642" t="s">
        <v>8273</v>
      </c>
      <c r="Q2642">
        <f>D2642/E2642*100</f>
        <v>4025.7648953301127</v>
      </c>
      <c r="R2642">
        <f>E2642/N2642</f>
        <v>155.25</v>
      </c>
      <c r="S2642" t="str">
        <f>LEFT(P2642,FIND("/",P2642)-1)</f>
        <v>technology</v>
      </c>
      <c r="T2642" t="str">
        <f>RIGHT(P2642,LEN(P2642)-FIND("/",P2642))</f>
        <v>wearables</v>
      </c>
    </row>
    <row r="2643" spans="1:20" ht="44.25" x14ac:dyDescent="0.75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 s="9">
        <f>(((I2643/60)/60)/24)+DATE(1970,1,1)</f>
        <v>42622.750555555554</v>
      </c>
      <c r="K2643">
        <v>1470852048</v>
      </c>
      <c r="L2643" s="9">
        <f>(((K2643/60)/60)/24)+DATE(1970,1,1)</f>
        <v>42592.750555555554</v>
      </c>
      <c r="M2643" t="b">
        <v>0</v>
      </c>
      <c r="N2643">
        <v>5</v>
      </c>
      <c r="O2643" t="b">
        <v>0</v>
      </c>
      <c r="P2643" t="s">
        <v>8273</v>
      </c>
      <c r="Q2643">
        <f>D2643/E2643*100</f>
        <v>5244.7552447552443</v>
      </c>
      <c r="R2643">
        <f>E2643/N2643</f>
        <v>57.2</v>
      </c>
      <c r="S2643" t="str">
        <f>LEFT(P2643,FIND("/",P2643)-1)</f>
        <v>technology</v>
      </c>
      <c r="T2643" t="str">
        <f>RIGHT(P2643,LEN(P2643)-FIND("/",P2643))</f>
        <v>wearables</v>
      </c>
    </row>
    <row r="2644" spans="1:20" ht="59" x14ac:dyDescent="0.75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 s="9">
        <f>(((I2644/60)/60)/24)+DATE(1970,1,1)</f>
        <v>42551.781319444446</v>
      </c>
      <c r="K2644">
        <v>1462128306</v>
      </c>
      <c r="L2644" s="9">
        <f>(((K2644/60)/60)/24)+DATE(1970,1,1)</f>
        <v>42491.781319444446</v>
      </c>
      <c r="M2644" t="b">
        <v>0</v>
      </c>
      <c r="N2644">
        <v>0</v>
      </c>
      <c r="O2644" t="b">
        <v>0</v>
      </c>
      <c r="P2644" t="s">
        <v>8273</v>
      </c>
      <c r="Q2644" t="e">
        <f>D2644/E2644*100</f>
        <v>#DIV/0!</v>
      </c>
      <c r="R2644" t="e">
        <f>E2644/N2644</f>
        <v>#DIV/0!</v>
      </c>
      <c r="S2644" t="str">
        <f>LEFT(P2644,FIND("/",P2644)-1)</f>
        <v>technology</v>
      </c>
      <c r="T2644" t="str">
        <f>RIGHT(P2644,LEN(P2644)-FIND("/",P2644))</f>
        <v>wearables</v>
      </c>
    </row>
    <row r="2645" spans="1:20" ht="59" x14ac:dyDescent="0.75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 s="9">
        <f>(((I2645/60)/60)/24)+DATE(1970,1,1)</f>
        <v>42441.828287037039</v>
      </c>
      <c r="K2645">
        <v>1455220364</v>
      </c>
      <c r="L2645" s="9">
        <f>(((K2645/60)/60)/24)+DATE(1970,1,1)</f>
        <v>42411.828287037039</v>
      </c>
      <c r="M2645" t="b">
        <v>0</v>
      </c>
      <c r="N2645">
        <v>8</v>
      </c>
      <c r="O2645" t="b">
        <v>0</v>
      </c>
      <c r="P2645" t="s">
        <v>8273</v>
      </c>
      <c r="Q2645">
        <f>D2645/E2645*100</f>
        <v>833.33333333333337</v>
      </c>
      <c r="R2645">
        <f>E2645/N2645</f>
        <v>60</v>
      </c>
      <c r="S2645" t="str">
        <f>LEFT(P2645,FIND("/",P2645)-1)</f>
        <v>technology</v>
      </c>
      <c r="T2645" t="str">
        <f>RIGHT(P2645,LEN(P2645)-FIND("/",P2645))</f>
        <v>wearables</v>
      </c>
    </row>
    <row r="2646" spans="1:20" ht="44.25" x14ac:dyDescent="0.75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 s="9">
        <f>(((I2646/60)/60)/24)+DATE(1970,1,1)</f>
        <v>42421.043703703705</v>
      </c>
      <c r="K2646">
        <v>1450832576</v>
      </c>
      <c r="L2646" s="9">
        <f>(((K2646/60)/60)/24)+DATE(1970,1,1)</f>
        <v>42361.043703703705</v>
      </c>
      <c r="M2646" t="b">
        <v>0</v>
      </c>
      <c r="N2646">
        <v>7</v>
      </c>
      <c r="O2646" t="b">
        <v>0</v>
      </c>
      <c r="P2646" t="s">
        <v>8273</v>
      </c>
      <c r="Q2646">
        <f>D2646/E2646*100</f>
        <v>7326.0073260073259</v>
      </c>
      <c r="R2646">
        <f>E2646/N2646</f>
        <v>39</v>
      </c>
      <c r="S2646" t="str">
        <f>LEFT(P2646,FIND("/",P2646)-1)</f>
        <v>technology</v>
      </c>
      <c r="T2646" t="str">
        <f>RIGHT(P2646,LEN(P2646)-FIND("/",P2646))</f>
        <v>wearables</v>
      </c>
    </row>
    <row r="2647" spans="1:20" ht="44.25" x14ac:dyDescent="0.75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 s="9">
        <f>(((I2647/60)/60)/24)+DATE(1970,1,1)</f>
        <v>42386.750706018516</v>
      </c>
      <c r="K2647">
        <v>1450461661</v>
      </c>
      <c r="L2647" s="9">
        <f>(((K2647/60)/60)/24)+DATE(1970,1,1)</f>
        <v>42356.750706018516</v>
      </c>
      <c r="M2647" t="b">
        <v>0</v>
      </c>
      <c r="N2647">
        <v>24</v>
      </c>
      <c r="O2647" t="b">
        <v>0</v>
      </c>
      <c r="P2647" t="s">
        <v>8273</v>
      </c>
      <c r="Q2647">
        <f>D2647/E2647*100</f>
        <v>356.63338088445079</v>
      </c>
      <c r="R2647">
        <f>E2647/N2647</f>
        <v>58.416666666666664</v>
      </c>
      <c r="S2647" t="str">
        <f>LEFT(P2647,FIND("/",P2647)-1)</f>
        <v>technology</v>
      </c>
      <c r="T2647" t="str">
        <f>RIGHT(P2647,LEN(P2647)-FIND("/",P2647))</f>
        <v>wearables</v>
      </c>
    </row>
    <row r="2648" spans="1:20" x14ac:dyDescent="0.75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 s="9">
        <f>(((I2648/60)/60)/24)+DATE(1970,1,1)</f>
        <v>42525.653611111105</v>
      </c>
      <c r="K2648">
        <v>1461166872</v>
      </c>
      <c r="L2648" s="9">
        <f>(((K2648/60)/60)/24)+DATE(1970,1,1)</f>
        <v>42480.653611111105</v>
      </c>
      <c r="M2648" t="b">
        <v>0</v>
      </c>
      <c r="N2648">
        <v>121</v>
      </c>
      <c r="O2648" t="b">
        <v>0</v>
      </c>
      <c r="P2648" t="s">
        <v>8273</v>
      </c>
      <c r="Q2648">
        <f>D2648/E2648*100</f>
        <v>260.48450117218027</v>
      </c>
      <c r="R2648">
        <f>E2648/N2648</f>
        <v>158.63636363636363</v>
      </c>
      <c r="S2648" t="str">
        <f>LEFT(P2648,FIND("/",P2648)-1)</f>
        <v>technology</v>
      </c>
      <c r="T2648" t="str">
        <f>RIGHT(P2648,LEN(P2648)-FIND("/",P2648))</f>
        <v>wearables</v>
      </c>
    </row>
    <row r="2649" spans="1:20" ht="29.5" x14ac:dyDescent="0.75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 s="9">
        <f>(((I2649/60)/60)/24)+DATE(1970,1,1)</f>
        <v>42692.655231481483</v>
      </c>
      <c r="K2649">
        <v>1476888212</v>
      </c>
      <c r="L2649" s="9">
        <f>(((K2649/60)/60)/24)+DATE(1970,1,1)</f>
        <v>42662.613564814819</v>
      </c>
      <c r="M2649" t="b">
        <v>0</v>
      </c>
      <c r="N2649">
        <v>196</v>
      </c>
      <c r="O2649" t="b">
        <v>0</v>
      </c>
      <c r="P2649" t="s">
        <v>8273</v>
      </c>
      <c r="Q2649">
        <f>D2649/E2649*100</f>
        <v>250.35765379113019</v>
      </c>
      <c r="R2649">
        <f>E2649/N2649</f>
        <v>99.857142857142861</v>
      </c>
      <c r="S2649" t="str">
        <f>LEFT(P2649,FIND("/",P2649)-1)</f>
        <v>technology</v>
      </c>
      <c r="T2649" t="str">
        <f>RIGHT(P2649,LEN(P2649)-FIND("/",P2649))</f>
        <v>wearables</v>
      </c>
    </row>
    <row r="2650" spans="1:20" ht="44.25" x14ac:dyDescent="0.75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 s="9">
        <f>(((I2650/60)/60)/24)+DATE(1970,1,1)</f>
        <v>42029.164340277777</v>
      </c>
      <c r="K2650">
        <v>1419566199</v>
      </c>
      <c r="L2650" s="9">
        <f>(((K2650/60)/60)/24)+DATE(1970,1,1)</f>
        <v>41999.164340277777</v>
      </c>
      <c r="M2650" t="b">
        <v>0</v>
      </c>
      <c r="N2650">
        <v>5</v>
      </c>
      <c r="O2650" t="b">
        <v>0</v>
      </c>
      <c r="P2650" t="s">
        <v>8273</v>
      </c>
      <c r="Q2650">
        <f>D2650/E2650*100</f>
        <v>11904.761904761905</v>
      </c>
      <c r="R2650">
        <f>E2650/N2650</f>
        <v>25.2</v>
      </c>
      <c r="S2650" t="str">
        <f>LEFT(P2650,FIND("/",P2650)-1)</f>
        <v>technology</v>
      </c>
      <c r="T2650" t="str">
        <f>RIGHT(P2650,LEN(P2650)-FIND("/",P2650))</f>
        <v>wearables</v>
      </c>
    </row>
    <row r="2651" spans="1:20" ht="44.25" x14ac:dyDescent="0.75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 s="9">
        <f>(((I2651/60)/60)/24)+DATE(1970,1,1)</f>
        <v>42236.833784722221</v>
      </c>
      <c r="K2651">
        <v>1436472039</v>
      </c>
      <c r="L2651" s="9">
        <f>(((K2651/60)/60)/24)+DATE(1970,1,1)</f>
        <v>42194.833784722221</v>
      </c>
      <c r="M2651" t="b">
        <v>0</v>
      </c>
      <c r="N2651">
        <v>73</v>
      </c>
      <c r="O2651" t="b">
        <v>0</v>
      </c>
      <c r="P2651" t="s">
        <v>8273</v>
      </c>
      <c r="Q2651">
        <f>D2651/E2651*100</f>
        <v>230.37935800952235</v>
      </c>
      <c r="R2651">
        <f>E2651/N2651</f>
        <v>89.191780821917803</v>
      </c>
      <c r="S2651" t="str">
        <f>LEFT(P2651,FIND("/",P2651)-1)</f>
        <v>technology</v>
      </c>
      <c r="T2651" t="str">
        <f>RIGHT(P2651,LEN(P2651)-FIND("/",P2651))</f>
        <v>wearables</v>
      </c>
    </row>
    <row r="2652" spans="1:20" ht="44.25" x14ac:dyDescent="0.75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 s="9">
        <f>(((I2652/60)/60)/24)+DATE(1970,1,1)</f>
        <v>42626.295138888891</v>
      </c>
      <c r="K2652">
        <v>1470294300</v>
      </c>
      <c r="L2652" s="9">
        <f>(((K2652/60)/60)/24)+DATE(1970,1,1)</f>
        <v>42586.295138888891</v>
      </c>
      <c r="M2652" t="b">
        <v>0</v>
      </c>
      <c r="N2652">
        <v>93</v>
      </c>
      <c r="O2652" t="b">
        <v>0</v>
      </c>
      <c r="P2652" t="s">
        <v>8273</v>
      </c>
      <c r="Q2652">
        <f>D2652/E2652*100</f>
        <v>1766.3683466792274</v>
      </c>
      <c r="R2652">
        <f>E2652/N2652</f>
        <v>182.6236559139785</v>
      </c>
      <c r="S2652" t="str">
        <f>LEFT(P2652,FIND("/",P2652)-1)</f>
        <v>technology</v>
      </c>
      <c r="T2652" t="str">
        <f>RIGHT(P2652,LEN(P2652)-FIND("/",P2652))</f>
        <v>wearables</v>
      </c>
    </row>
    <row r="2653" spans="1:20" ht="59" x14ac:dyDescent="0.75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 s="9">
        <f>(((I2653/60)/60)/24)+DATE(1970,1,1)</f>
        <v>42120.872210648144</v>
      </c>
      <c r="K2653">
        <v>1424901359</v>
      </c>
      <c r="L2653" s="9">
        <f>(((K2653/60)/60)/24)+DATE(1970,1,1)</f>
        <v>42060.913877314815</v>
      </c>
      <c r="M2653" t="b">
        <v>0</v>
      </c>
      <c r="N2653">
        <v>17</v>
      </c>
      <c r="O2653" t="b">
        <v>0</v>
      </c>
      <c r="P2653" t="s">
        <v>8273</v>
      </c>
      <c r="Q2653">
        <f>D2653/E2653*100</f>
        <v>5807.200929152149</v>
      </c>
      <c r="R2653">
        <f>E2653/N2653</f>
        <v>50.647058823529413</v>
      </c>
      <c r="S2653" t="str">
        <f>LEFT(P2653,FIND("/",P2653)-1)</f>
        <v>technology</v>
      </c>
      <c r="T2653" t="str">
        <f>RIGHT(P2653,LEN(P2653)-FIND("/",P2653))</f>
        <v>wearables</v>
      </c>
    </row>
    <row r="2654" spans="1:20" ht="29.5" x14ac:dyDescent="0.75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 s="9">
        <f>(((I2654/60)/60)/24)+DATE(1970,1,1)</f>
        <v>42691.594131944439</v>
      </c>
      <c r="K2654">
        <v>1476710133</v>
      </c>
      <c r="L2654" s="9">
        <f>(((K2654/60)/60)/24)+DATE(1970,1,1)</f>
        <v>42660.552465277782</v>
      </c>
      <c r="M2654" t="b">
        <v>0</v>
      </c>
      <c r="N2654">
        <v>7</v>
      </c>
      <c r="O2654" t="b">
        <v>0</v>
      </c>
      <c r="P2654" t="s">
        <v>8273</v>
      </c>
      <c r="Q2654">
        <f>D2654/E2654*100</f>
        <v>5150.2145922746786</v>
      </c>
      <c r="R2654">
        <f>E2654/N2654</f>
        <v>33.285714285714285</v>
      </c>
      <c r="S2654" t="str">
        <f>LEFT(P2654,FIND("/",P2654)-1)</f>
        <v>technology</v>
      </c>
      <c r="T2654" t="str">
        <f>RIGHT(P2654,LEN(P2654)-FIND("/",P2654))</f>
        <v>wearables</v>
      </c>
    </row>
    <row r="2655" spans="1:20" ht="59" x14ac:dyDescent="0.75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 s="9">
        <f>(((I2655/60)/60)/24)+DATE(1970,1,1)</f>
        <v>42104.207638888889</v>
      </c>
      <c r="K2655">
        <v>1426792563</v>
      </c>
      <c r="L2655" s="9">
        <f>(((K2655/60)/60)/24)+DATE(1970,1,1)</f>
        <v>42082.802812499998</v>
      </c>
      <c r="M2655" t="b">
        <v>0</v>
      </c>
      <c r="N2655">
        <v>17</v>
      </c>
      <c r="O2655" t="b">
        <v>0</v>
      </c>
      <c r="P2655" t="s">
        <v>8273</v>
      </c>
      <c r="Q2655">
        <f>D2655/E2655*100</f>
        <v>882.74687854710555</v>
      </c>
      <c r="R2655">
        <f>E2655/N2655</f>
        <v>51.823529411764703</v>
      </c>
      <c r="S2655" t="str">
        <f>LEFT(P2655,FIND("/",P2655)-1)</f>
        <v>technology</v>
      </c>
      <c r="T2655" t="str">
        <f>RIGHT(P2655,LEN(P2655)-FIND("/",P2655))</f>
        <v>wearables</v>
      </c>
    </row>
    <row r="2656" spans="1:20" ht="44.25" x14ac:dyDescent="0.75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 s="9">
        <f>(((I2656/60)/60)/24)+DATE(1970,1,1)</f>
        <v>42023.174363425926</v>
      </c>
      <c r="K2656">
        <v>1419048665</v>
      </c>
      <c r="L2656" s="9">
        <f>(((K2656/60)/60)/24)+DATE(1970,1,1)</f>
        <v>41993.174363425926</v>
      </c>
      <c r="M2656" t="b">
        <v>0</v>
      </c>
      <c r="N2656">
        <v>171</v>
      </c>
      <c r="O2656" t="b">
        <v>0</v>
      </c>
      <c r="P2656" t="s">
        <v>8273</v>
      </c>
      <c r="Q2656">
        <f>D2656/E2656*100</f>
        <v>257.33401955738549</v>
      </c>
      <c r="R2656">
        <f>E2656/N2656</f>
        <v>113.62573099415205</v>
      </c>
      <c r="S2656" t="str">
        <f>LEFT(P2656,FIND("/",P2656)-1)</f>
        <v>technology</v>
      </c>
      <c r="T2656" t="str">
        <f>RIGHT(P2656,LEN(P2656)-FIND("/",P2656))</f>
        <v>wearables</v>
      </c>
    </row>
    <row r="2657" spans="1:20" ht="44.25" x14ac:dyDescent="0.75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 s="9">
        <f>(((I2657/60)/60)/24)+DATE(1970,1,1)</f>
        <v>42808.585127314815</v>
      </c>
      <c r="K2657">
        <v>1485874955</v>
      </c>
      <c r="L2657" s="9">
        <f>(((K2657/60)/60)/24)+DATE(1970,1,1)</f>
        <v>42766.626793981486</v>
      </c>
      <c r="M2657" t="b">
        <v>0</v>
      </c>
      <c r="N2657">
        <v>188</v>
      </c>
      <c r="O2657" t="b">
        <v>0</v>
      </c>
      <c r="P2657" t="s">
        <v>8273</v>
      </c>
      <c r="Q2657">
        <f>D2657/E2657*100</f>
        <v>216.9167803547067</v>
      </c>
      <c r="R2657">
        <f>E2657/N2657</f>
        <v>136.46276595744681</v>
      </c>
      <c r="S2657" t="str">
        <f>LEFT(P2657,FIND("/",P2657)-1)</f>
        <v>technology</v>
      </c>
      <c r="T2657" t="str">
        <f>RIGHT(P2657,LEN(P2657)-FIND("/",P2657))</f>
        <v>wearables</v>
      </c>
    </row>
    <row r="2658" spans="1:20" ht="44.25" x14ac:dyDescent="0.75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 s="9">
        <f>(((I2658/60)/60)/24)+DATE(1970,1,1)</f>
        <v>42786.791666666672</v>
      </c>
      <c r="K2658">
        <v>1483634335</v>
      </c>
      <c r="L2658" s="9">
        <f>(((K2658/60)/60)/24)+DATE(1970,1,1)</f>
        <v>42740.693692129629</v>
      </c>
      <c r="M2658" t="b">
        <v>0</v>
      </c>
      <c r="N2658">
        <v>110</v>
      </c>
      <c r="O2658" t="b">
        <v>0</v>
      </c>
      <c r="P2658" t="s">
        <v>8273</v>
      </c>
      <c r="Q2658">
        <f>D2658/E2658*100</f>
        <v>237.03186207240699</v>
      </c>
      <c r="R2658">
        <f>E2658/N2658</f>
        <v>364.35454545454547</v>
      </c>
      <c r="S2658" t="str">
        <f>LEFT(P2658,FIND("/",P2658)-1)</f>
        <v>technology</v>
      </c>
      <c r="T2658" t="str">
        <f>RIGHT(P2658,LEN(P2658)-FIND("/",P2658))</f>
        <v>wearables</v>
      </c>
    </row>
    <row r="2659" spans="1:20" ht="44.25" x14ac:dyDescent="0.75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 s="9">
        <f>(((I2659/60)/60)/24)+DATE(1970,1,1)</f>
        <v>42411.712418981479</v>
      </c>
      <c r="K2659">
        <v>1451927153</v>
      </c>
      <c r="L2659" s="9">
        <f>(((K2659/60)/60)/24)+DATE(1970,1,1)</f>
        <v>42373.712418981479</v>
      </c>
      <c r="M2659" t="b">
        <v>0</v>
      </c>
      <c r="N2659">
        <v>37</v>
      </c>
      <c r="O2659" t="b">
        <v>0</v>
      </c>
      <c r="P2659" t="s">
        <v>8273</v>
      </c>
      <c r="Q2659">
        <f>D2659/E2659*100</f>
        <v>351.12359550561797</v>
      </c>
      <c r="R2659">
        <f>E2659/N2659</f>
        <v>19.243243243243242</v>
      </c>
      <c r="S2659" t="str">
        <f>LEFT(P2659,FIND("/",P2659)-1)</f>
        <v>technology</v>
      </c>
      <c r="T2659" t="str">
        <f>RIGHT(P2659,LEN(P2659)-FIND("/",P2659))</f>
        <v>wearables</v>
      </c>
    </row>
    <row r="2660" spans="1:20" ht="29.5" x14ac:dyDescent="0.75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 s="9">
        <f>(((I2660/60)/60)/24)+DATE(1970,1,1)</f>
        <v>42660.635636574079</v>
      </c>
      <c r="K2660">
        <v>1473693319</v>
      </c>
      <c r="L2660" s="9">
        <f>(((K2660/60)/60)/24)+DATE(1970,1,1)</f>
        <v>42625.635636574079</v>
      </c>
      <c r="M2660" t="b">
        <v>0</v>
      </c>
      <c r="N2660">
        <v>9</v>
      </c>
      <c r="O2660" t="b">
        <v>0</v>
      </c>
      <c r="P2660" t="s">
        <v>8273</v>
      </c>
      <c r="Q2660">
        <f>D2660/E2660*100</f>
        <v>9283.8196286472157</v>
      </c>
      <c r="R2660">
        <f>E2660/N2660</f>
        <v>41.888888888888886</v>
      </c>
      <c r="S2660" t="str">
        <f>LEFT(P2660,FIND("/",P2660)-1)</f>
        <v>technology</v>
      </c>
      <c r="T2660" t="str">
        <f>RIGHT(P2660,LEN(P2660)-FIND("/",P2660))</f>
        <v>wearables</v>
      </c>
    </row>
    <row r="2661" spans="1:20" ht="44.25" x14ac:dyDescent="0.75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 s="9">
        <f>(((I2661/60)/60)/24)+DATE(1970,1,1)</f>
        <v>42248.628692129627</v>
      </c>
      <c r="K2661">
        <v>1437663919</v>
      </c>
      <c r="L2661" s="9">
        <f>(((K2661/60)/60)/24)+DATE(1970,1,1)</f>
        <v>42208.628692129627</v>
      </c>
      <c r="M2661" t="b">
        <v>0</v>
      </c>
      <c r="N2661">
        <v>29</v>
      </c>
      <c r="O2661" t="b">
        <v>0</v>
      </c>
      <c r="P2661" t="s">
        <v>8273</v>
      </c>
      <c r="Q2661">
        <f>D2661/E2661*100</f>
        <v>12514.220705346985</v>
      </c>
      <c r="R2661">
        <f>E2661/N2661</f>
        <v>30.310344827586206</v>
      </c>
      <c r="S2661" t="str">
        <f>LEFT(P2661,FIND("/",P2661)-1)</f>
        <v>technology</v>
      </c>
      <c r="T2661" t="str">
        <f>RIGHT(P2661,LEN(P2661)-FIND("/",P2661))</f>
        <v>wearables</v>
      </c>
    </row>
    <row r="2662" spans="1:20" ht="44.25" x14ac:dyDescent="0.75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 s="9">
        <f>(((I2662/60)/60)/24)+DATE(1970,1,1)</f>
        <v>42669.165972222225</v>
      </c>
      <c r="K2662">
        <v>1474676646</v>
      </c>
      <c r="L2662" s="9">
        <f>(((K2662/60)/60)/24)+DATE(1970,1,1)</f>
        <v>42637.016736111109</v>
      </c>
      <c r="M2662" t="b">
        <v>0</v>
      </c>
      <c r="N2662">
        <v>6</v>
      </c>
      <c r="O2662" t="b">
        <v>0</v>
      </c>
      <c r="P2662" t="s">
        <v>8273</v>
      </c>
      <c r="Q2662">
        <f>D2662/E2662*100</f>
        <v>8389.2617449664431</v>
      </c>
      <c r="R2662">
        <f>E2662/N2662</f>
        <v>49.666666666666664</v>
      </c>
      <c r="S2662" t="str">
        <f>LEFT(P2662,FIND("/",P2662)-1)</f>
        <v>technology</v>
      </c>
      <c r="T2662" t="str">
        <f>RIGHT(P2662,LEN(P2662)-FIND("/",P2662))</f>
        <v>wearables</v>
      </c>
    </row>
    <row r="2663" spans="1:20" ht="44.25" x14ac:dyDescent="0.75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 s="9">
        <f>(((I2663/60)/60)/24)+DATE(1970,1,1)</f>
        <v>42649.635787037041</v>
      </c>
      <c r="K2663">
        <v>1473174932</v>
      </c>
      <c r="L2663" s="9">
        <f>(((K2663/60)/60)/24)+DATE(1970,1,1)</f>
        <v>42619.635787037041</v>
      </c>
      <c r="M2663" t="b">
        <v>0</v>
      </c>
      <c r="N2663">
        <v>30</v>
      </c>
      <c r="O2663" t="b">
        <v>0</v>
      </c>
      <c r="P2663" t="s">
        <v>8273</v>
      </c>
      <c r="Q2663">
        <f>D2663/E2663*100</f>
        <v>675.67567567567573</v>
      </c>
      <c r="R2663">
        <f>E2663/N2663</f>
        <v>59.2</v>
      </c>
      <c r="S2663" t="str">
        <f>LEFT(P2663,FIND("/",P2663)-1)</f>
        <v>technology</v>
      </c>
      <c r="T2663" t="str">
        <f>RIGHT(P2663,LEN(P2663)-FIND("/",P2663))</f>
        <v>wearables</v>
      </c>
    </row>
    <row r="2664" spans="1:20" ht="44.25" x14ac:dyDescent="0.75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 s="9">
        <f>(((I2664/60)/60)/24)+DATE(1970,1,1)</f>
        <v>42482.21266203704</v>
      </c>
      <c r="K2664">
        <v>1456121174</v>
      </c>
      <c r="L2664" s="9">
        <f>(((K2664/60)/60)/24)+DATE(1970,1,1)</f>
        <v>42422.254328703704</v>
      </c>
      <c r="M2664" t="b">
        <v>0</v>
      </c>
      <c r="N2664">
        <v>81</v>
      </c>
      <c r="O2664" t="b">
        <v>0</v>
      </c>
      <c r="P2664" t="s">
        <v>8273</v>
      </c>
      <c r="Q2664">
        <f>D2664/E2664*100</f>
        <v>561.48231330713077</v>
      </c>
      <c r="R2664">
        <f>E2664/N2664</f>
        <v>43.97530864197531</v>
      </c>
      <c r="S2664" t="str">
        <f>LEFT(P2664,FIND("/",P2664)-1)</f>
        <v>technology</v>
      </c>
      <c r="T2664" t="str">
        <f>RIGHT(P2664,LEN(P2664)-FIND("/",P2664))</f>
        <v>wearables</v>
      </c>
    </row>
    <row r="2665" spans="1:20" ht="44.25" x14ac:dyDescent="0.75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 s="9">
        <f>(((I2665/60)/60)/24)+DATE(1970,1,1)</f>
        <v>41866.847615740742</v>
      </c>
      <c r="K2665">
        <v>1405542034</v>
      </c>
      <c r="L2665" s="9">
        <f>(((K2665/60)/60)/24)+DATE(1970,1,1)</f>
        <v>41836.847615740742</v>
      </c>
      <c r="M2665" t="b">
        <v>0</v>
      </c>
      <c r="N2665">
        <v>4</v>
      </c>
      <c r="O2665" t="b">
        <v>0</v>
      </c>
      <c r="P2665" t="s">
        <v>8273</v>
      </c>
      <c r="Q2665">
        <f>D2665/E2665*100</f>
        <v>7547.1698113207549</v>
      </c>
      <c r="R2665">
        <f>E2665/N2665</f>
        <v>26.5</v>
      </c>
      <c r="S2665" t="str">
        <f>LEFT(P2665,FIND("/",P2665)-1)</f>
        <v>technology</v>
      </c>
      <c r="T2665" t="str">
        <f>RIGHT(P2665,LEN(P2665)-FIND("/",P2665))</f>
        <v>wearables</v>
      </c>
    </row>
    <row r="2666" spans="1:20" ht="29.5" x14ac:dyDescent="0.75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 s="9">
        <f>(((I2666/60)/60)/24)+DATE(1970,1,1)</f>
        <v>42775.30332175926</v>
      </c>
      <c r="K2666">
        <v>1483773407</v>
      </c>
      <c r="L2666" s="9">
        <f>(((K2666/60)/60)/24)+DATE(1970,1,1)</f>
        <v>42742.30332175926</v>
      </c>
      <c r="M2666" t="b">
        <v>0</v>
      </c>
      <c r="N2666">
        <v>11</v>
      </c>
      <c r="O2666" t="b">
        <v>0</v>
      </c>
      <c r="P2666" t="s">
        <v>8273</v>
      </c>
      <c r="Q2666">
        <f>D2666/E2666*100</f>
        <v>214.28571428571428</v>
      </c>
      <c r="R2666">
        <f>E2666/N2666</f>
        <v>1272.7272727272727</v>
      </c>
      <c r="S2666" t="str">
        <f>LEFT(P2666,FIND("/",P2666)-1)</f>
        <v>technology</v>
      </c>
      <c r="T2666" t="str">
        <f>RIGHT(P2666,LEN(P2666)-FIND("/",P2666))</f>
        <v>wearables</v>
      </c>
    </row>
    <row r="2667" spans="1:20" ht="59" x14ac:dyDescent="0.75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 s="9">
        <f>(((I2667/60)/60)/24)+DATE(1970,1,1)</f>
        <v>42758.207638888889</v>
      </c>
      <c r="K2667">
        <v>1481951853</v>
      </c>
      <c r="L2667" s="9">
        <f>(((K2667/60)/60)/24)+DATE(1970,1,1)</f>
        <v>42721.220520833333</v>
      </c>
      <c r="M2667" t="b">
        <v>0</v>
      </c>
      <c r="N2667">
        <v>14</v>
      </c>
      <c r="O2667" t="b">
        <v>0</v>
      </c>
      <c r="P2667" t="s">
        <v>8273</v>
      </c>
      <c r="Q2667">
        <f>D2667/E2667*100</f>
        <v>217.77003484320559</v>
      </c>
      <c r="R2667">
        <f>E2667/N2667</f>
        <v>164</v>
      </c>
      <c r="S2667" t="str">
        <f>LEFT(P2667,FIND("/",P2667)-1)</f>
        <v>technology</v>
      </c>
      <c r="T2667" t="str">
        <f>RIGHT(P2667,LEN(P2667)-FIND("/",P2667))</f>
        <v>wearables</v>
      </c>
    </row>
    <row r="2668" spans="1:20" ht="44.25" x14ac:dyDescent="0.75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 s="9">
        <f>(((I2668/60)/60)/24)+DATE(1970,1,1)</f>
        <v>42156.709027777775</v>
      </c>
      <c r="K2668">
        <v>1429290060</v>
      </c>
      <c r="L2668" s="9">
        <f>(((K2668/60)/60)/24)+DATE(1970,1,1)</f>
        <v>42111.709027777775</v>
      </c>
      <c r="M2668" t="b">
        <v>0</v>
      </c>
      <c r="N2668">
        <v>5</v>
      </c>
      <c r="O2668" t="b">
        <v>0</v>
      </c>
      <c r="P2668" t="s">
        <v>8273</v>
      </c>
      <c r="Q2668">
        <f>D2668/E2668*100</f>
        <v>44247.787610619467</v>
      </c>
      <c r="R2668">
        <f>E2668/N2668</f>
        <v>45.2</v>
      </c>
      <c r="S2668" t="str">
        <f>LEFT(P2668,FIND("/",P2668)-1)</f>
        <v>technology</v>
      </c>
      <c r="T2668" t="str">
        <f>RIGHT(P2668,LEN(P2668)-FIND("/",P2668))</f>
        <v>wearables</v>
      </c>
    </row>
    <row r="2669" spans="1:20" ht="44.25" x14ac:dyDescent="0.75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 s="9">
        <f>(((I2669/60)/60)/24)+DATE(1970,1,1)</f>
        <v>41886.290972222225</v>
      </c>
      <c r="K2669">
        <v>1407271598</v>
      </c>
      <c r="L2669" s="9">
        <f>(((K2669/60)/60)/24)+DATE(1970,1,1)</f>
        <v>41856.865717592591</v>
      </c>
      <c r="M2669" t="b">
        <v>0</v>
      </c>
      <c r="N2669">
        <v>45</v>
      </c>
      <c r="O2669" t="b">
        <v>0</v>
      </c>
      <c r="P2669" t="s">
        <v>8273</v>
      </c>
      <c r="Q2669">
        <f>D2669/E2669*100</f>
        <v>288.80866425992781</v>
      </c>
      <c r="R2669">
        <f>E2669/N2669</f>
        <v>153.88888888888889</v>
      </c>
      <c r="S2669" t="str">
        <f>LEFT(P2669,FIND("/",P2669)-1)</f>
        <v>technology</v>
      </c>
      <c r="T2669" t="str">
        <f>RIGHT(P2669,LEN(P2669)-FIND("/",P2669))</f>
        <v>wearables</v>
      </c>
    </row>
    <row r="2670" spans="1:20" ht="44.25" x14ac:dyDescent="0.75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 s="9">
        <f>(((I2670/60)/60)/24)+DATE(1970,1,1)</f>
        <v>42317.056631944448</v>
      </c>
      <c r="K2670">
        <v>1441844493</v>
      </c>
      <c r="L2670" s="9">
        <f>(((K2670/60)/60)/24)+DATE(1970,1,1)</f>
        <v>42257.014965277776</v>
      </c>
      <c r="M2670" t="b">
        <v>0</v>
      </c>
      <c r="N2670">
        <v>8</v>
      </c>
      <c r="O2670" t="b">
        <v>0</v>
      </c>
      <c r="P2670" t="s">
        <v>8273</v>
      </c>
      <c r="Q2670">
        <f>D2670/E2670*100</f>
        <v>4866.1800486618004</v>
      </c>
      <c r="R2670">
        <f>E2670/N2670</f>
        <v>51.375</v>
      </c>
      <c r="S2670" t="str">
        <f>LEFT(P2670,FIND("/",P2670)-1)</f>
        <v>technology</v>
      </c>
      <c r="T2670" t="str">
        <f>RIGHT(P2670,LEN(P2670)-FIND("/",P2670))</f>
        <v>wearables</v>
      </c>
    </row>
    <row r="2671" spans="1:20" ht="44.25" x14ac:dyDescent="0.75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 s="9">
        <f>(((I2671/60)/60)/24)+DATE(1970,1,1)</f>
        <v>42454.707824074074</v>
      </c>
      <c r="K2671">
        <v>1456336756</v>
      </c>
      <c r="L2671" s="9">
        <f>(((K2671/60)/60)/24)+DATE(1970,1,1)</f>
        <v>42424.749490740738</v>
      </c>
      <c r="M2671" t="b">
        <v>0</v>
      </c>
      <c r="N2671">
        <v>3</v>
      </c>
      <c r="O2671" t="b">
        <v>0</v>
      </c>
      <c r="P2671" t="s">
        <v>8273</v>
      </c>
      <c r="Q2671">
        <f>D2671/E2671*100</f>
        <v>17857.142857142859</v>
      </c>
      <c r="R2671">
        <f>E2671/N2671</f>
        <v>93.333333333333329</v>
      </c>
      <c r="S2671" t="str">
        <f>LEFT(P2671,FIND("/",P2671)-1)</f>
        <v>technology</v>
      </c>
      <c r="T2671" t="str">
        <f>RIGHT(P2671,LEN(P2671)-FIND("/",P2671))</f>
        <v>wearables</v>
      </c>
    </row>
    <row r="2672" spans="1:20" ht="44.25" x14ac:dyDescent="0.75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 s="9">
        <f>(((I2672/60)/60)/24)+DATE(1970,1,1)</f>
        <v>42549.696585648147</v>
      </c>
      <c r="K2672">
        <v>1461948185</v>
      </c>
      <c r="L2672" s="9">
        <f>(((K2672/60)/60)/24)+DATE(1970,1,1)</f>
        <v>42489.696585648147</v>
      </c>
      <c r="M2672" t="b">
        <v>0</v>
      </c>
      <c r="N2672">
        <v>24</v>
      </c>
      <c r="O2672" t="b">
        <v>0</v>
      </c>
      <c r="P2672" t="s">
        <v>8273</v>
      </c>
      <c r="Q2672">
        <f>D2672/E2672*100</f>
        <v>3835.8266206367475</v>
      </c>
      <c r="R2672">
        <f>E2672/N2672</f>
        <v>108.625</v>
      </c>
      <c r="S2672" t="str">
        <f>LEFT(P2672,FIND("/",P2672)-1)</f>
        <v>technology</v>
      </c>
      <c r="T2672" t="str">
        <f>RIGHT(P2672,LEN(P2672)-FIND("/",P2672))</f>
        <v>wearables</v>
      </c>
    </row>
    <row r="2673" spans="1:20" ht="44.25" x14ac:dyDescent="0.75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 s="9">
        <f>(((I2673/60)/60)/24)+DATE(1970,1,1)</f>
        <v>42230.058993055558</v>
      </c>
      <c r="K2673">
        <v>1435627497</v>
      </c>
      <c r="L2673" s="9">
        <f>(((K2673/60)/60)/24)+DATE(1970,1,1)</f>
        <v>42185.058993055558</v>
      </c>
      <c r="M2673" t="b">
        <v>0</v>
      </c>
      <c r="N2673">
        <v>18</v>
      </c>
      <c r="O2673" t="b">
        <v>0</v>
      </c>
      <c r="P2673" t="s">
        <v>8273</v>
      </c>
      <c r="Q2673">
        <f>D2673/E2673*100</f>
        <v>5192.1079958463142</v>
      </c>
      <c r="R2673">
        <f>E2673/N2673</f>
        <v>160.5</v>
      </c>
      <c r="S2673" t="str">
        <f>LEFT(P2673,FIND("/",P2673)-1)</f>
        <v>technology</v>
      </c>
      <c r="T2673" t="str">
        <f>RIGHT(P2673,LEN(P2673)-FIND("/",P2673))</f>
        <v>wearables</v>
      </c>
    </row>
    <row r="2674" spans="1:20" ht="44.25" x14ac:dyDescent="0.75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 s="9">
        <f>(((I2674/60)/60)/24)+DATE(1970,1,1)</f>
        <v>42421.942094907412</v>
      </c>
      <c r="K2674">
        <v>1453502197</v>
      </c>
      <c r="L2674" s="9">
        <f>(((K2674/60)/60)/24)+DATE(1970,1,1)</f>
        <v>42391.942094907412</v>
      </c>
      <c r="M2674" t="b">
        <v>0</v>
      </c>
      <c r="N2674">
        <v>12</v>
      </c>
      <c r="O2674" t="b">
        <v>0</v>
      </c>
      <c r="P2674" t="s">
        <v>8273</v>
      </c>
      <c r="Q2674">
        <f>D2674/E2674*100</f>
        <v>297.02970297029702</v>
      </c>
      <c r="R2674">
        <f>E2674/N2674</f>
        <v>75.75</v>
      </c>
      <c r="S2674" t="str">
        <f>LEFT(P2674,FIND("/",P2674)-1)</f>
        <v>technology</v>
      </c>
      <c r="T2674" t="str">
        <f>RIGHT(P2674,LEN(P2674)-FIND("/",P2674))</f>
        <v>wearables</v>
      </c>
    </row>
    <row r="2675" spans="1:20" ht="44.25" x14ac:dyDescent="0.75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 s="9">
        <f>(((I2675/60)/60)/24)+DATE(1970,1,1)</f>
        <v>42425.309039351851</v>
      </c>
      <c r="K2675">
        <v>1453793101</v>
      </c>
      <c r="L2675" s="9">
        <f>(((K2675/60)/60)/24)+DATE(1970,1,1)</f>
        <v>42395.309039351851</v>
      </c>
      <c r="M2675" t="b">
        <v>0</v>
      </c>
      <c r="N2675">
        <v>123</v>
      </c>
      <c r="O2675" t="b">
        <v>0</v>
      </c>
      <c r="P2675" t="s">
        <v>8273</v>
      </c>
      <c r="Q2675">
        <f>D2675/E2675*100</f>
        <v>177.73585681535474</v>
      </c>
      <c r="R2675">
        <f>E2675/N2675</f>
        <v>790.83739837398377</v>
      </c>
      <c r="S2675" t="str">
        <f>LEFT(P2675,FIND("/",P2675)-1)</f>
        <v>technology</v>
      </c>
      <c r="T2675" t="str">
        <f>RIGHT(P2675,LEN(P2675)-FIND("/",P2675))</f>
        <v>wearables</v>
      </c>
    </row>
    <row r="2676" spans="1:20" ht="44.25" x14ac:dyDescent="0.75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 s="9">
        <f>(((I2676/60)/60)/24)+DATE(1970,1,1)</f>
        <v>42541.790972222225</v>
      </c>
      <c r="K2676">
        <v>1463392828</v>
      </c>
      <c r="L2676" s="9">
        <f>(((K2676/60)/60)/24)+DATE(1970,1,1)</f>
        <v>42506.416990740734</v>
      </c>
      <c r="M2676" t="b">
        <v>0</v>
      </c>
      <c r="N2676">
        <v>96</v>
      </c>
      <c r="O2676" t="b">
        <v>0</v>
      </c>
      <c r="P2676" t="s">
        <v>8273</v>
      </c>
      <c r="Q2676">
        <f>D2676/E2676*100</f>
        <v>120.74728077123704</v>
      </c>
      <c r="R2676">
        <f>E2676/N2676</f>
        <v>301.93916666666667</v>
      </c>
      <c r="S2676" t="str">
        <f>LEFT(P2676,FIND("/",P2676)-1)</f>
        <v>technology</v>
      </c>
      <c r="T2676" t="str">
        <f>RIGHT(P2676,LEN(P2676)-FIND("/",P2676))</f>
        <v>wearables</v>
      </c>
    </row>
    <row r="2677" spans="1:20" ht="59" x14ac:dyDescent="0.75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 s="9">
        <f>(((I2677/60)/60)/24)+DATE(1970,1,1)</f>
        <v>41973.945856481485</v>
      </c>
      <c r="K2677">
        <v>1413495722</v>
      </c>
      <c r="L2677" s="9">
        <f>(((K2677/60)/60)/24)+DATE(1970,1,1)</f>
        <v>41928.904189814813</v>
      </c>
      <c r="M2677" t="b">
        <v>0</v>
      </c>
      <c r="N2677">
        <v>31</v>
      </c>
      <c r="O2677" t="b">
        <v>0</v>
      </c>
      <c r="P2677" t="s">
        <v>8273</v>
      </c>
      <c r="Q2677">
        <f>D2677/E2677*100</f>
        <v>672.9475100942127</v>
      </c>
      <c r="R2677">
        <f>E2677/N2677</f>
        <v>47.935483870967744</v>
      </c>
      <c r="S2677" t="str">
        <f>LEFT(P2677,FIND("/",P2677)-1)</f>
        <v>technology</v>
      </c>
      <c r="T2677" t="str">
        <f>RIGHT(P2677,LEN(P2677)-FIND("/",P2677))</f>
        <v>wearables</v>
      </c>
    </row>
    <row r="2678" spans="1:20" ht="59" x14ac:dyDescent="0.75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 s="9">
        <f>(((I2678/60)/60)/24)+DATE(1970,1,1)</f>
        <v>41860.947013888886</v>
      </c>
      <c r="K2678">
        <v>1405032222</v>
      </c>
      <c r="L2678" s="9">
        <f>(((K2678/60)/60)/24)+DATE(1970,1,1)</f>
        <v>41830.947013888886</v>
      </c>
      <c r="M2678" t="b">
        <v>0</v>
      </c>
      <c r="N2678">
        <v>4</v>
      </c>
      <c r="O2678" t="b">
        <v>0</v>
      </c>
      <c r="P2678" t="s">
        <v>8273</v>
      </c>
      <c r="Q2678">
        <f>D2678/E2678*100</f>
        <v>808072.72727272729</v>
      </c>
      <c r="R2678">
        <f>E2678/N2678</f>
        <v>2.75</v>
      </c>
      <c r="S2678" t="str">
        <f>LEFT(P2678,FIND("/",P2678)-1)</f>
        <v>technology</v>
      </c>
      <c r="T2678" t="str">
        <f>RIGHT(P2678,LEN(P2678)-FIND("/",P2678))</f>
        <v>wearables</v>
      </c>
    </row>
    <row r="2679" spans="1:20" ht="29.5" x14ac:dyDescent="0.75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 s="9">
        <f>(((I2679/60)/60)/24)+DATE(1970,1,1)</f>
        <v>42645.753310185188</v>
      </c>
      <c r="K2679">
        <v>1472839486</v>
      </c>
      <c r="L2679" s="9">
        <f>(((K2679/60)/60)/24)+DATE(1970,1,1)</f>
        <v>42615.753310185188</v>
      </c>
      <c r="M2679" t="b">
        <v>0</v>
      </c>
      <c r="N2679">
        <v>3</v>
      </c>
      <c r="O2679" t="b">
        <v>0</v>
      </c>
      <c r="P2679" t="s">
        <v>8273</v>
      </c>
      <c r="Q2679">
        <f>D2679/E2679*100</f>
        <v>583333.33333333326</v>
      </c>
      <c r="R2679">
        <f>E2679/N2679</f>
        <v>1</v>
      </c>
      <c r="S2679" t="str">
        <f>LEFT(P2679,FIND("/",P2679)-1)</f>
        <v>technology</v>
      </c>
      <c r="T2679" t="str">
        <f>RIGHT(P2679,LEN(P2679)-FIND("/",P2679))</f>
        <v>wearables</v>
      </c>
    </row>
    <row r="2680" spans="1:20" ht="59" x14ac:dyDescent="0.75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 s="9">
        <f>(((I2680/60)/60)/24)+DATE(1970,1,1)</f>
        <v>42605.870833333334</v>
      </c>
      <c r="K2680">
        <v>1469289685</v>
      </c>
      <c r="L2680" s="9">
        <f>(((K2680/60)/60)/24)+DATE(1970,1,1)</f>
        <v>42574.667650462965</v>
      </c>
      <c r="M2680" t="b">
        <v>0</v>
      </c>
      <c r="N2680">
        <v>179</v>
      </c>
      <c r="O2680" t="b">
        <v>0</v>
      </c>
      <c r="P2680" t="s">
        <v>8273</v>
      </c>
      <c r="Q2680">
        <f>D2680/E2680*100</f>
        <v>338.91255568924589</v>
      </c>
      <c r="R2680">
        <f>E2680/N2680</f>
        <v>171.79329608938548</v>
      </c>
      <c r="S2680" t="str">
        <f>LEFT(P2680,FIND("/",P2680)-1)</f>
        <v>technology</v>
      </c>
      <c r="T2680" t="str">
        <f>RIGHT(P2680,LEN(P2680)-FIND("/",P2680))</f>
        <v>wearables</v>
      </c>
    </row>
    <row r="2681" spans="1:20" ht="73.75" x14ac:dyDescent="0.75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 s="9">
        <f>(((I2681/60)/60)/24)+DATE(1970,1,1)</f>
        <v>42091.074166666673</v>
      </c>
      <c r="K2681">
        <v>1424918808</v>
      </c>
      <c r="L2681" s="9">
        <f>(((K2681/60)/60)/24)+DATE(1970,1,1)</f>
        <v>42061.11583333333</v>
      </c>
      <c r="M2681" t="b">
        <v>0</v>
      </c>
      <c r="N2681">
        <v>3</v>
      </c>
      <c r="O2681" t="b">
        <v>0</v>
      </c>
      <c r="P2681" t="s">
        <v>8273</v>
      </c>
      <c r="Q2681">
        <f>D2681/E2681*100</f>
        <v>9433.9622641509432</v>
      </c>
      <c r="R2681">
        <f>E2681/N2681</f>
        <v>35.333333333333336</v>
      </c>
      <c r="S2681" t="str">
        <f>LEFT(P2681,FIND("/",P2681)-1)</f>
        <v>technology</v>
      </c>
      <c r="T2681" t="str">
        <f>RIGHT(P2681,LEN(P2681)-FIND("/",P2681))</f>
        <v>wearables</v>
      </c>
    </row>
    <row r="2682" spans="1:20" ht="44.25" x14ac:dyDescent="0.75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 s="9">
        <f>(((I2682/60)/60)/24)+DATE(1970,1,1)</f>
        <v>42369.958333333328</v>
      </c>
      <c r="K2682">
        <v>1449011610</v>
      </c>
      <c r="L2682" s="9">
        <f>(((K2682/60)/60)/24)+DATE(1970,1,1)</f>
        <v>42339.967708333337</v>
      </c>
      <c r="M2682" t="b">
        <v>0</v>
      </c>
      <c r="N2682">
        <v>23</v>
      </c>
      <c r="O2682" t="b">
        <v>0</v>
      </c>
      <c r="P2682" t="s">
        <v>8273</v>
      </c>
      <c r="Q2682">
        <f>D2682/E2682*100</f>
        <v>1588.9830508474577</v>
      </c>
      <c r="R2682">
        <f>E2682/N2682</f>
        <v>82.086956521739125</v>
      </c>
      <c r="S2682" t="str">
        <f>LEFT(P2682,FIND("/",P2682)-1)</f>
        <v>technology</v>
      </c>
      <c r="T2682" t="str">
        <f>RIGHT(P2682,LEN(P2682)-FIND("/",P2682))</f>
        <v>wearables</v>
      </c>
    </row>
    <row r="2683" spans="1:20" ht="59" x14ac:dyDescent="0.75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 s="9">
        <f>(((I2683/60)/60)/24)+DATE(1970,1,1)</f>
        <v>42379</v>
      </c>
      <c r="K2683">
        <v>1447698300</v>
      </c>
      <c r="L2683" s="9">
        <f>(((K2683/60)/60)/24)+DATE(1970,1,1)</f>
        <v>42324.767361111109</v>
      </c>
      <c r="M2683" t="b">
        <v>0</v>
      </c>
      <c r="N2683">
        <v>23</v>
      </c>
      <c r="O2683" t="b">
        <v>0</v>
      </c>
      <c r="P2683" t="s">
        <v>8273</v>
      </c>
      <c r="Q2683">
        <f>D2683/E2683*100</f>
        <v>784.31372549019602</v>
      </c>
      <c r="R2683">
        <f>E2683/N2683</f>
        <v>110.8695652173913</v>
      </c>
      <c r="S2683" t="str">
        <f>LEFT(P2683,FIND("/",P2683)-1)</f>
        <v>technology</v>
      </c>
      <c r="T2683" t="str">
        <f>RIGHT(P2683,LEN(P2683)-FIND("/",P2683))</f>
        <v>wearables</v>
      </c>
    </row>
    <row r="2684" spans="1:20" ht="44.25" x14ac:dyDescent="0.75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 s="9">
        <f>(((I2684/60)/60)/24)+DATE(1970,1,1)</f>
        <v>41813.294560185182</v>
      </c>
      <c r="K2684">
        <v>1400051050</v>
      </c>
      <c r="L2684" s="9">
        <f>(((K2684/60)/60)/24)+DATE(1970,1,1)</f>
        <v>41773.294560185182</v>
      </c>
      <c r="M2684" t="b">
        <v>0</v>
      </c>
      <c r="N2684">
        <v>41</v>
      </c>
      <c r="O2684" t="b">
        <v>0</v>
      </c>
      <c r="P2684" t="s">
        <v>8273</v>
      </c>
      <c r="Q2684">
        <f>D2684/E2684*100</f>
        <v>756.42965204236009</v>
      </c>
      <c r="R2684">
        <f>E2684/N2684</f>
        <v>161.21951219512195</v>
      </c>
      <c r="S2684" t="str">
        <f>LEFT(P2684,FIND("/",P2684)-1)</f>
        <v>technology</v>
      </c>
      <c r="T2684" t="str">
        <f>RIGHT(P2684,LEN(P2684)-FIND("/",P2684))</f>
        <v>wearables</v>
      </c>
    </row>
    <row r="2685" spans="1:20" ht="59" x14ac:dyDescent="0.75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 s="9">
        <f>(((I2685/60)/60)/24)+DATE(1970,1,1)</f>
        <v>42644.356770833328</v>
      </c>
      <c r="K2685">
        <v>1472718825</v>
      </c>
      <c r="L2685" s="9">
        <f>(((K2685/60)/60)/24)+DATE(1970,1,1)</f>
        <v>42614.356770833328</v>
      </c>
      <c r="M2685" t="b">
        <v>0</v>
      </c>
      <c r="N2685">
        <v>0</v>
      </c>
      <c r="O2685" t="b">
        <v>0</v>
      </c>
      <c r="P2685" t="s">
        <v>8273</v>
      </c>
      <c r="Q2685" t="e">
        <f>D2685/E2685*100</f>
        <v>#DIV/0!</v>
      </c>
      <c r="R2685" t="e">
        <f>E2685/N2685</f>
        <v>#DIV/0!</v>
      </c>
      <c r="S2685" t="str">
        <f>LEFT(P2685,FIND("/",P2685)-1)</f>
        <v>technology</v>
      </c>
      <c r="T2685" t="str">
        <f>RIGHT(P2685,LEN(P2685)-FIND("/",P2685))</f>
        <v>wearables</v>
      </c>
    </row>
    <row r="2686" spans="1:20" ht="29.5" x14ac:dyDescent="0.75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 s="9">
        <f>(((I2686/60)/60)/24)+DATE(1970,1,1)</f>
        <v>42641.933969907404</v>
      </c>
      <c r="K2686">
        <v>1472509495</v>
      </c>
      <c r="L2686" s="9">
        <f>(((K2686/60)/60)/24)+DATE(1970,1,1)</f>
        <v>42611.933969907404</v>
      </c>
      <c r="M2686" t="b">
        <v>0</v>
      </c>
      <c r="N2686">
        <v>32</v>
      </c>
      <c r="O2686" t="b">
        <v>0</v>
      </c>
      <c r="P2686" t="s">
        <v>8273</v>
      </c>
      <c r="Q2686">
        <f>D2686/E2686*100</f>
        <v>596.30292188431724</v>
      </c>
      <c r="R2686">
        <f>E2686/N2686</f>
        <v>52.40625</v>
      </c>
      <c r="S2686" t="str">
        <f>LEFT(P2686,FIND("/",P2686)-1)</f>
        <v>technology</v>
      </c>
      <c r="T2686" t="str">
        <f>RIGHT(P2686,LEN(P2686)-FIND("/",P2686))</f>
        <v>wearables</v>
      </c>
    </row>
    <row r="2687" spans="1:20" ht="44.25" x14ac:dyDescent="0.75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 s="9">
        <f>(((I2687/60)/60)/24)+DATE(1970,1,1)</f>
        <v>41885.784305555557</v>
      </c>
      <c r="K2687">
        <v>1407178164</v>
      </c>
      <c r="L2687" s="9">
        <f>(((K2687/60)/60)/24)+DATE(1970,1,1)</f>
        <v>41855.784305555557</v>
      </c>
      <c r="M2687" t="b">
        <v>0</v>
      </c>
      <c r="N2687">
        <v>2</v>
      </c>
      <c r="O2687" t="b">
        <v>0</v>
      </c>
      <c r="P2687" t="s">
        <v>8273</v>
      </c>
      <c r="Q2687">
        <f>D2687/E2687*100</f>
        <v>96153.846153846156</v>
      </c>
      <c r="R2687">
        <f>E2687/N2687</f>
        <v>13</v>
      </c>
      <c r="S2687" t="str">
        <f>LEFT(P2687,FIND("/",P2687)-1)</f>
        <v>technology</v>
      </c>
      <c r="T2687" t="str">
        <f>RIGHT(P2687,LEN(P2687)-FIND("/",P2687))</f>
        <v>wearables</v>
      </c>
    </row>
    <row r="2688" spans="1:20" ht="73.75" x14ac:dyDescent="0.75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 s="9">
        <f>(((I2688/60)/60)/24)+DATE(1970,1,1)</f>
        <v>42563.785416666666</v>
      </c>
      <c r="K2688">
        <v>1466186988</v>
      </c>
      <c r="L2688" s="9">
        <f>(((K2688/60)/60)/24)+DATE(1970,1,1)</f>
        <v>42538.75680555556</v>
      </c>
      <c r="M2688" t="b">
        <v>0</v>
      </c>
      <c r="N2688">
        <v>7</v>
      </c>
      <c r="O2688" t="b">
        <v>0</v>
      </c>
      <c r="P2688" t="s">
        <v>8273</v>
      </c>
      <c r="Q2688">
        <f>D2688/E2688*100</f>
        <v>2358.4905660377358</v>
      </c>
      <c r="R2688">
        <f>E2688/N2688</f>
        <v>30.285714285714285</v>
      </c>
      <c r="S2688" t="str">
        <f>LEFT(P2688,FIND("/",P2688)-1)</f>
        <v>technology</v>
      </c>
      <c r="T2688" t="str">
        <f>RIGHT(P2688,LEN(P2688)-FIND("/",P2688))</f>
        <v>wearables</v>
      </c>
    </row>
    <row r="2689" spans="1:20" ht="44.25" x14ac:dyDescent="0.75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 s="9">
        <f>(((I2689/60)/60)/24)+DATE(1970,1,1)</f>
        <v>42497.883321759262</v>
      </c>
      <c r="K2689">
        <v>1457475119</v>
      </c>
      <c r="L2689" s="9">
        <f>(((K2689/60)/60)/24)+DATE(1970,1,1)</f>
        <v>42437.924988425926</v>
      </c>
      <c r="M2689" t="b">
        <v>0</v>
      </c>
      <c r="N2689">
        <v>4</v>
      </c>
      <c r="O2689" t="b">
        <v>0</v>
      </c>
      <c r="P2689" t="s">
        <v>8273</v>
      </c>
      <c r="Q2689">
        <f>D2689/E2689*100</f>
        <v>21413.276231263386</v>
      </c>
      <c r="R2689">
        <f>E2689/N2689</f>
        <v>116.75</v>
      </c>
      <c r="S2689" t="str">
        <f>LEFT(P2689,FIND("/",P2689)-1)</f>
        <v>technology</v>
      </c>
      <c r="T2689" t="str">
        <f>RIGHT(P2689,LEN(P2689)-FIND("/",P2689))</f>
        <v>wearables</v>
      </c>
    </row>
    <row r="2690" spans="1:20" ht="44.25" x14ac:dyDescent="0.75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 s="9">
        <f>(((I2690/60)/60)/24)+DATE(1970,1,1)</f>
        <v>42686.208333333328</v>
      </c>
      <c r="K2690">
        <v>1476054568</v>
      </c>
      <c r="L2690" s="9">
        <f>(((K2690/60)/60)/24)+DATE(1970,1,1)</f>
        <v>42652.964907407411</v>
      </c>
      <c r="M2690" t="b">
        <v>0</v>
      </c>
      <c r="N2690">
        <v>196</v>
      </c>
      <c r="O2690" t="b">
        <v>0</v>
      </c>
      <c r="P2690" t="s">
        <v>8273</v>
      </c>
      <c r="Q2690">
        <f>D2690/E2690*100</f>
        <v>398.61055748533681</v>
      </c>
      <c r="R2690">
        <f>E2690/N2690</f>
        <v>89.59693877551021</v>
      </c>
      <c r="S2690" t="str">
        <f>LEFT(P2690,FIND("/",P2690)-1)</f>
        <v>technology</v>
      </c>
      <c r="T2690" t="str">
        <f>RIGHT(P2690,LEN(P2690)-FIND("/",P2690))</f>
        <v>wearables</v>
      </c>
    </row>
    <row r="2691" spans="1:20" ht="59" x14ac:dyDescent="0.75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 s="9">
        <f>(((I2691/60)/60)/24)+DATE(1970,1,1)</f>
        <v>41973.957638888889</v>
      </c>
      <c r="K2691">
        <v>1412835530</v>
      </c>
      <c r="L2691" s="9">
        <f>(((K2691/60)/60)/24)+DATE(1970,1,1)</f>
        <v>41921.263078703705</v>
      </c>
      <c r="M2691" t="b">
        <v>0</v>
      </c>
      <c r="N2691">
        <v>11</v>
      </c>
      <c r="O2691" t="b">
        <v>0</v>
      </c>
      <c r="P2691" t="s">
        <v>8273</v>
      </c>
      <c r="Q2691">
        <f>D2691/E2691*100</f>
        <v>4283.5724994645534</v>
      </c>
      <c r="R2691">
        <f>E2691/N2691</f>
        <v>424.45454545454544</v>
      </c>
      <c r="S2691" t="str">
        <f>LEFT(P2691,FIND("/",P2691)-1)</f>
        <v>technology</v>
      </c>
      <c r="T2691" t="str">
        <f>RIGHT(P2691,LEN(P2691)-FIND("/",P2691))</f>
        <v>wearables</v>
      </c>
    </row>
    <row r="2692" spans="1:20" ht="44.25" x14ac:dyDescent="0.7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 s="9">
        <f>(((I2692/60)/60)/24)+DATE(1970,1,1)</f>
        <v>41972.666666666672</v>
      </c>
      <c r="K2692">
        <v>1415140480</v>
      </c>
      <c r="L2692" s="9">
        <f>(((K2692/60)/60)/24)+DATE(1970,1,1)</f>
        <v>41947.940740740742</v>
      </c>
      <c r="M2692" t="b">
        <v>0</v>
      </c>
      <c r="N2692">
        <v>9</v>
      </c>
      <c r="O2692" t="b">
        <v>0</v>
      </c>
      <c r="P2692" t="s">
        <v>8273</v>
      </c>
      <c r="Q2692">
        <f>D2692/E2692*100</f>
        <v>1377.4104683195592</v>
      </c>
      <c r="R2692">
        <f>E2692/N2692</f>
        <v>80.666666666666671</v>
      </c>
      <c r="S2692" t="str">
        <f>LEFT(P2692,FIND("/",P2692)-1)</f>
        <v>technology</v>
      </c>
      <c r="T2692" t="str">
        <f>RIGHT(P2692,LEN(P2692)-FIND("/",P2692))</f>
        <v>wearables</v>
      </c>
    </row>
    <row r="2693" spans="1:20" ht="44.25" x14ac:dyDescent="0.75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 s="9">
        <f>(((I2693/60)/60)/24)+DATE(1970,1,1)</f>
        <v>41847.643750000003</v>
      </c>
      <c r="K2693">
        <v>1403902060</v>
      </c>
      <c r="L2693" s="9">
        <f>(((K2693/60)/60)/24)+DATE(1970,1,1)</f>
        <v>41817.866435185184</v>
      </c>
      <c r="M2693" t="b">
        <v>0</v>
      </c>
      <c r="N2693">
        <v>5</v>
      </c>
      <c r="O2693" t="b">
        <v>0</v>
      </c>
      <c r="P2693" t="s">
        <v>8273</v>
      </c>
      <c r="Q2693">
        <f>D2693/E2693*100</f>
        <v>6153.8461538461543</v>
      </c>
      <c r="R2693">
        <f>E2693/N2693</f>
        <v>13</v>
      </c>
      <c r="S2693" t="str">
        <f>LEFT(P2693,FIND("/",P2693)-1)</f>
        <v>technology</v>
      </c>
      <c r="T2693" t="str">
        <f>RIGHT(P2693,LEN(P2693)-FIND("/",P2693))</f>
        <v>wearables</v>
      </c>
    </row>
    <row r="2694" spans="1:20" ht="29.5" x14ac:dyDescent="0.75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 s="9">
        <f>(((I2694/60)/60)/24)+DATE(1970,1,1)</f>
        <v>41971.144641203704</v>
      </c>
      <c r="K2694">
        <v>1414549697</v>
      </c>
      <c r="L2694" s="9">
        <f>(((K2694/60)/60)/24)+DATE(1970,1,1)</f>
        <v>41941.10297453704</v>
      </c>
      <c r="M2694" t="b">
        <v>0</v>
      </c>
      <c r="N2694">
        <v>8</v>
      </c>
      <c r="O2694" t="b">
        <v>0</v>
      </c>
      <c r="P2694" t="s">
        <v>8273</v>
      </c>
      <c r="Q2694">
        <f>D2694/E2694*100</f>
        <v>7692.3076923076924</v>
      </c>
      <c r="R2694">
        <f>E2694/N2694</f>
        <v>8.125</v>
      </c>
      <c r="S2694" t="str">
        <f>LEFT(P2694,FIND("/",P2694)-1)</f>
        <v>technology</v>
      </c>
      <c r="T2694" t="str">
        <f>RIGHT(P2694,LEN(P2694)-FIND("/",P2694))</f>
        <v>wearables</v>
      </c>
    </row>
    <row r="2695" spans="1:20" ht="44.25" x14ac:dyDescent="0.75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 s="9">
        <f>(((I2695/60)/60)/24)+DATE(1970,1,1)</f>
        <v>42327.210659722223</v>
      </c>
      <c r="K2695">
        <v>1444017801</v>
      </c>
      <c r="L2695" s="9">
        <f>(((K2695/60)/60)/24)+DATE(1970,1,1)</f>
        <v>42282.168993055559</v>
      </c>
      <c r="M2695" t="b">
        <v>0</v>
      </c>
      <c r="N2695">
        <v>229</v>
      </c>
      <c r="O2695" t="b">
        <v>0</v>
      </c>
      <c r="P2695" t="s">
        <v>8273</v>
      </c>
      <c r="Q2695">
        <f>D2695/E2695*100</f>
        <v>170.76988757649067</v>
      </c>
      <c r="R2695">
        <f>E2695/N2695</f>
        <v>153.42794759825327</v>
      </c>
      <c r="S2695" t="str">
        <f>LEFT(P2695,FIND("/",P2695)-1)</f>
        <v>technology</v>
      </c>
      <c r="T2695" t="str">
        <f>RIGHT(P2695,LEN(P2695)-FIND("/",P2695))</f>
        <v>wearables</v>
      </c>
    </row>
    <row r="2696" spans="1:20" ht="44.25" x14ac:dyDescent="0.75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 s="9">
        <f>(((I2696/60)/60)/24)+DATE(1970,1,1)</f>
        <v>41956.334722222222</v>
      </c>
      <c r="K2696">
        <v>1413270690</v>
      </c>
      <c r="L2696" s="9">
        <f>(((K2696/60)/60)/24)+DATE(1970,1,1)</f>
        <v>41926.29965277778</v>
      </c>
      <c r="M2696" t="b">
        <v>0</v>
      </c>
      <c r="N2696">
        <v>40</v>
      </c>
      <c r="O2696" t="b">
        <v>0</v>
      </c>
      <c r="P2696" t="s">
        <v>8273</v>
      </c>
      <c r="Q2696">
        <f>D2696/E2696*100</f>
        <v>1283.916802191218</v>
      </c>
      <c r="R2696">
        <f>E2696/N2696</f>
        <v>292.07499999999999</v>
      </c>
      <c r="S2696" t="str">
        <f>LEFT(P2696,FIND("/",P2696)-1)</f>
        <v>technology</v>
      </c>
      <c r="T2696" t="str">
        <f>RIGHT(P2696,LEN(P2696)-FIND("/",P2696))</f>
        <v>wearables</v>
      </c>
    </row>
    <row r="2697" spans="1:20" ht="44.25" x14ac:dyDescent="0.75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 s="9">
        <f>(((I2697/60)/60)/24)+DATE(1970,1,1)</f>
        <v>41462.228043981479</v>
      </c>
      <c r="K2697">
        <v>1369286903</v>
      </c>
      <c r="L2697" s="9">
        <f>(((K2697/60)/60)/24)+DATE(1970,1,1)</f>
        <v>41417.228043981479</v>
      </c>
      <c r="M2697" t="b">
        <v>0</v>
      </c>
      <c r="N2697">
        <v>123</v>
      </c>
      <c r="O2697" t="b">
        <v>0</v>
      </c>
      <c r="P2697" t="s">
        <v>8282</v>
      </c>
      <c r="Q2697">
        <f>D2697/E2697*100</f>
        <v>1114.2751021418844</v>
      </c>
      <c r="R2697">
        <f>E2697/N2697</f>
        <v>65.666666666666671</v>
      </c>
      <c r="S2697" t="str">
        <f>LEFT(P2697,FIND("/",P2697)-1)</f>
        <v>games</v>
      </c>
      <c r="T2697" t="str">
        <f>RIGHT(P2697,LEN(P2697)-FIND("/",P2697))</f>
        <v>video games</v>
      </c>
    </row>
    <row r="2698" spans="1:20" ht="44.25" x14ac:dyDescent="0.75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 s="9">
        <f>(((I2698/60)/60)/24)+DATE(1970,1,1)</f>
        <v>41689.381041666667</v>
      </c>
      <c r="K2698">
        <v>1390381722</v>
      </c>
      <c r="L2698" s="9">
        <f>(((K2698/60)/60)/24)+DATE(1970,1,1)</f>
        <v>41661.381041666667</v>
      </c>
      <c r="M2698" t="b">
        <v>0</v>
      </c>
      <c r="N2698">
        <v>5</v>
      </c>
      <c r="O2698" t="b">
        <v>0</v>
      </c>
      <c r="P2698" t="s">
        <v>8282</v>
      </c>
      <c r="Q2698">
        <f>D2698/E2698*100</f>
        <v>3703.7037037037039</v>
      </c>
      <c r="R2698">
        <f>E2698/N2698</f>
        <v>16.2</v>
      </c>
      <c r="S2698" t="str">
        <f>LEFT(P2698,FIND("/",P2698)-1)</f>
        <v>games</v>
      </c>
      <c r="T2698" t="str">
        <f>RIGHT(P2698,LEN(P2698)-FIND("/",P2698))</f>
        <v>video games</v>
      </c>
    </row>
    <row r="2699" spans="1:20" ht="44.25" x14ac:dyDescent="0.75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 s="9">
        <f>(((I2699/60)/60)/24)+DATE(1970,1,1)</f>
        <v>41490.962754629632</v>
      </c>
      <c r="K2699">
        <v>1371769582</v>
      </c>
      <c r="L2699" s="9">
        <f>(((K2699/60)/60)/24)+DATE(1970,1,1)</f>
        <v>41445.962754629632</v>
      </c>
      <c r="M2699" t="b">
        <v>0</v>
      </c>
      <c r="N2699">
        <v>148</v>
      </c>
      <c r="O2699" t="b">
        <v>0</v>
      </c>
      <c r="P2699" t="s">
        <v>8282</v>
      </c>
      <c r="Q2699">
        <f>D2699/E2699*100</f>
        <v>2969.7089685210849</v>
      </c>
      <c r="R2699">
        <f>E2699/N2699</f>
        <v>34.128378378378379</v>
      </c>
      <c r="S2699" t="str">
        <f>LEFT(P2699,FIND("/",P2699)-1)</f>
        <v>games</v>
      </c>
      <c r="T2699" t="str">
        <f>RIGHT(P2699,LEN(P2699)-FIND("/",P2699))</f>
        <v>video games</v>
      </c>
    </row>
    <row r="2700" spans="1:20" ht="44.25" x14ac:dyDescent="0.75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 s="9">
        <f>(((I2700/60)/60)/24)+DATE(1970,1,1)</f>
        <v>41629.855682870373</v>
      </c>
      <c r="K2700">
        <v>1385065931</v>
      </c>
      <c r="L2700" s="9">
        <f>(((K2700/60)/60)/24)+DATE(1970,1,1)</f>
        <v>41599.855682870373</v>
      </c>
      <c r="M2700" t="b">
        <v>0</v>
      </c>
      <c r="N2700">
        <v>10</v>
      </c>
      <c r="O2700" t="b">
        <v>0</v>
      </c>
      <c r="P2700" t="s">
        <v>8282</v>
      </c>
      <c r="Q2700">
        <f>D2700/E2700*100</f>
        <v>384.61538461538464</v>
      </c>
      <c r="R2700">
        <f>E2700/N2700</f>
        <v>13</v>
      </c>
      <c r="S2700" t="str">
        <f>LEFT(P2700,FIND("/",P2700)-1)</f>
        <v>games</v>
      </c>
      <c r="T2700" t="str">
        <f>RIGHT(P2700,LEN(P2700)-FIND("/",P2700))</f>
        <v>video games</v>
      </c>
    </row>
    <row r="2701" spans="1:20" ht="59" x14ac:dyDescent="0.75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 s="9">
        <f>(((I2701/60)/60)/24)+DATE(1970,1,1)</f>
        <v>42470.329444444447</v>
      </c>
      <c r="K2701">
        <v>1457686464</v>
      </c>
      <c r="L2701" s="9">
        <f>(((K2701/60)/60)/24)+DATE(1970,1,1)</f>
        <v>42440.371111111104</v>
      </c>
      <c r="M2701" t="b">
        <v>0</v>
      </c>
      <c r="N2701">
        <v>4</v>
      </c>
      <c r="O2701" t="b">
        <v>0</v>
      </c>
      <c r="P2701" t="s">
        <v>8282</v>
      </c>
      <c r="Q2701">
        <f>D2701/E2701*100</f>
        <v>66666.666666666657</v>
      </c>
      <c r="R2701">
        <f>E2701/N2701</f>
        <v>11.25</v>
      </c>
      <c r="S2701" t="str">
        <f>LEFT(P2701,FIND("/",P2701)-1)</f>
        <v>games</v>
      </c>
      <c r="T2701" t="str">
        <f>RIGHT(P2701,LEN(P2701)-FIND("/",P2701))</f>
        <v>video games</v>
      </c>
    </row>
    <row r="2702" spans="1:20" ht="44.25" x14ac:dyDescent="0.75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 s="9">
        <f>(((I2702/60)/60)/24)+DATE(1970,1,1)</f>
        <v>41604.271516203706</v>
      </c>
      <c r="K2702">
        <v>1382679059</v>
      </c>
      <c r="L2702" s="9">
        <f>(((K2702/60)/60)/24)+DATE(1970,1,1)</f>
        <v>41572.229849537034</v>
      </c>
      <c r="M2702" t="b">
        <v>0</v>
      </c>
      <c r="N2702">
        <v>21</v>
      </c>
      <c r="O2702" t="b">
        <v>0</v>
      </c>
      <c r="P2702" t="s">
        <v>8282</v>
      </c>
      <c r="Q2702">
        <f>D2702/E2702*100</f>
        <v>258.8235294117647</v>
      </c>
      <c r="R2702">
        <f>E2702/N2702</f>
        <v>40.476190476190474</v>
      </c>
      <c r="S2702" t="str">
        <f>LEFT(P2702,FIND("/",P2702)-1)</f>
        <v>games</v>
      </c>
      <c r="T2702" t="str">
        <f>RIGHT(P2702,LEN(P2702)-FIND("/",P2702))</f>
        <v>video games</v>
      </c>
    </row>
    <row r="2703" spans="1:20" ht="44.25" x14ac:dyDescent="0.75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 s="9">
        <f>(((I2703/60)/60)/24)+DATE(1970,1,1)</f>
        <v>41183.011828703704</v>
      </c>
      <c r="K2703">
        <v>1347322622</v>
      </c>
      <c r="L2703" s="9">
        <f>(((K2703/60)/60)/24)+DATE(1970,1,1)</f>
        <v>41163.011828703704</v>
      </c>
      <c r="M2703" t="b">
        <v>0</v>
      </c>
      <c r="N2703">
        <v>2</v>
      </c>
      <c r="O2703" t="b">
        <v>0</v>
      </c>
      <c r="P2703" t="s">
        <v>8282</v>
      </c>
      <c r="Q2703">
        <f>D2703/E2703*100</f>
        <v>14285.714285714286</v>
      </c>
      <c r="R2703">
        <f>E2703/N2703</f>
        <v>35</v>
      </c>
      <c r="S2703" t="str">
        <f>LEFT(P2703,FIND("/",P2703)-1)</f>
        <v>games</v>
      </c>
      <c r="T2703" t="str">
        <f>RIGHT(P2703,LEN(P2703)-FIND("/",P2703))</f>
        <v>video games</v>
      </c>
    </row>
    <row r="2704" spans="1:20" ht="44.25" x14ac:dyDescent="0.75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 s="9">
        <f>(((I2704/60)/60)/24)+DATE(1970,1,1)</f>
        <v>42325.795057870375</v>
      </c>
      <c r="K2704">
        <v>1445191493</v>
      </c>
      <c r="L2704" s="9">
        <f>(((K2704/60)/60)/24)+DATE(1970,1,1)</f>
        <v>42295.753391203703</v>
      </c>
      <c r="M2704" t="b">
        <v>0</v>
      </c>
      <c r="N2704">
        <v>0</v>
      </c>
      <c r="O2704" t="b">
        <v>0</v>
      </c>
      <c r="P2704" t="s">
        <v>8282</v>
      </c>
      <c r="Q2704" t="e">
        <f>D2704/E2704*100</f>
        <v>#DIV/0!</v>
      </c>
      <c r="R2704" t="e">
        <f>E2704/N2704</f>
        <v>#DIV/0!</v>
      </c>
      <c r="S2704" t="str">
        <f>LEFT(P2704,FIND("/",P2704)-1)</f>
        <v>games</v>
      </c>
      <c r="T2704" t="str">
        <f>RIGHT(P2704,LEN(P2704)-FIND("/",P2704))</f>
        <v>video games</v>
      </c>
    </row>
    <row r="2705" spans="1:20" ht="44.25" x14ac:dyDescent="0.75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 s="9">
        <f>(((I2705/60)/60)/24)+DATE(1970,1,1)</f>
        <v>41675.832141203704</v>
      </c>
      <c r="K2705">
        <v>1389038297</v>
      </c>
      <c r="L2705" s="9">
        <f>(((K2705/60)/60)/24)+DATE(1970,1,1)</f>
        <v>41645.832141203704</v>
      </c>
      <c r="M2705" t="b">
        <v>0</v>
      </c>
      <c r="N2705">
        <v>4</v>
      </c>
      <c r="O2705" t="b">
        <v>0</v>
      </c>
      <c r="P2705" t="s">
        <v>8282</v>
      </c>
      <c r="Q2705">
        <f>D2705/E2705*100</f>
        <v>147058.82352941175</v>
      </c>
      <c r="R2705">
        <f>E2705/N2705</f>
        <v>12.75</v>
      </c>
      <c r="S2705" t="str">
        <f>LEFT(P2705,FIND("/",P2705)-1)</f>
        <v>games</v>
      </c>
      <c r="T2705" t="str">
        <f>RIGHT(P2705,LEN(P2705)-FIND("/",P2705))</f>
        <v>video games</v>
      </c>
    </row>
    <row r="2706" spans="1:20" ht="29.5" x14ac:dyDescent="0.75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 s="9">
        <f>(((I2706/60)/60)/24)+DATE(1970,1,1)</f>
        <v>40832.964594907404</v>
      </c>
      <c r="K2706">
        <v>1316214541</v>
      </c>
      <c r="L2706" s="9">
        <f>(((K2706/60)/60)/24)+DATE(1970,1,1)</f>
        <v>40802.964594907404</v>
      </c>
      <c r="M2706" t="b">
        <v>0</v>
      </c>
      <c r="N2706">
        <v>1</v>
      </c>
      <c r="O2706" t="b">
        <v>0</v>
      </c>
      <c r="P2706" t="s">
        <v>8282</v>
      </c>
      <c r="Q2706">
        <f>D2706/E2706*100</f>
        <v>7500</v>
      </c>
      <c r="R2706">
        <f>E2706/N2706</f>
        <v>10</v>
      </c>
      <c r="S2706" t="str">
        <f>LEFT(P2706,FIND("/",P2706)-1)</f>
        <v>games</v>
      </c>
      <c r="T2706" t="str">
        <f>RIGHT(P2706,LEN(P2706)-FIND("/",P2706))</f>
        <v>video games</v>
      </c>
    </row>
    <row r="2707" spans="1:20" ht="59" x14ac:dyDescent="0.75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 s="9">
        <f>(((I2707/60)/60)/24)+DATE(1970,1,1)</f>
        <v>41643.172974537039</v>
      </c>
      <c r="K2707">
        <v>1386216545</v>
      </c>
      <c r="L2707" s="9">
        <f>(((K2707/60)/60)/24)+DATE(1970,1,1)</f>
        <v>41613.172974537039</v>
      </c>
      <c r="M2707" t="b">
        <v>0</v>
      </c>
      <c r="N2707">
        <v>30</v>
      </c>
      <c r="O2707" t="b">
        <v>0</v>
      </c>
      <c r="P2707" t="s">
        <v>8282</v>
      </c>
      <c r="Q2707">
        <f>D2707/E2707*100</f>
        <v>1584.9721162312885</v>
      </c>
      <c r="R2707">
        <f>E2707/N2707</f>
        <v>113.56666666666666</v>
      </c>
      <c r="S2707" t="str">
        <f>LEFT(P2707,FIND("/",P2707)-1)</f>
        <v>games</v>
      </c>
      <c r="T2707" t="str">
        <f>RIGHT(P2707,LEN(P2707)-FIND("/",P2707))</f>
        <v>video games</v>
      </c>
    </row>
    <row r="2708" spans="1:20" ht="29.5" x14ac:dyDescent="0.75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 s="9">
        <f>(((I2708/60)/60)/24)+DATE(1970,1,1)</f>
        <v>41035.904120370367</v>
      </c>
      <c r="K2708">
        <v>1333748516</v>
      </c>
      <c r="L2708" s="9">
        <f>(((K2708/60)/60)/24)+DATE(1970,1,1)</f>
        <v>41005.904120370367</v>
      </c>
      <c r="M2708" t="b">
        <v>0</v>
      </c>
      <c r="N2708">
        <v>3</v>
      </c>
      <c r="O2708" t="b">
        <v>0</v>
      </c>
      <c r="P2708" t="s">
        <v>8282</v>
      </c>
      <c r="Q2708">
        <f>D2708/E2708*100</f>
        <v>2222.2222222222222</v>
      </c>
      <c r="R2708">
        <f>E2708/N2708</f>
        <v>15</v>
      </c>
      <c r="S2708" t="str">
        <f>LEFT(P2708,FIND("/",P2708)-1)</f>
        <v>games</v>
      </c>
      <c r="T2708" t="str">
        <f>RIGHT(P2708,LEN(P2708)-FIND("/",P2708))</f>
        <v>video games</v>
      </c>
    </row>
    <row r="2709" spans="1:20" ht="44.25" x14ac:dyDescent="0.75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 s="9">
        <f>(((I2709/60)/60)/24)+DATE(1970,1,1)</f>
        <v>41893.377893518518</v>
      </c>
      <c r="K2709">
        <v>1405674250</v>
      </c>
      <c r="L2709" s="9">
        <f>(((K2709/60)/60)/24)+DATE(1970,1,1)</f>
        <v>41838.377893518518</v>
      </c>
      <c r="M2709" t="b">
        <v>0</v>
      </c>
      <c r="N2709">
        <v>975</v>
      </c>
      <c r="O2709" t="b">
        <v>0</v>
      </c>
      <c r="P2709" t="s">
        <v>8282</v>
      </c>
      <c r="Q2709">
        <f>D2709/E2709*100</f>
        <v>159.32361813315205</v>
      </c>
      <c r="R2709">
        <f>E2709/N2709</f>
        <v>48.281025641025643</v>
      </c>
      <c r="S2709" t="str">
        <f>LEFT(P2709,FIND("/",P2709)-1)</f>
        <v>games</v>
      </c>
      <c r="T2709" t="str">
        <f>RIGHT(P2709,LEN(P2709)-FIND("/",P2709))</f>
        <v>video games</v>
      </c>
    </row>
    <row r="2710" spans="1:20" ht="44.25" x14ac:dyDescent="0.75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 s="9">
        <f>(((I2710/60)/60)/24)+DATE(1970,1,1)</f>
        <v>42383.16679398148</v>
      </c>
      <c r="K2710">
        <v>1450152011</v>
      </c>
      <c r="L2710" s="9">
        <f>(((K2710/60)/60)/24)+DATE(1970,1,1)</f>
        <v>42353.16679398148</v>
      </c>
      <c r="M2710" t="b">
        <v>0</v>
      </c>
      <c r="N2710">
        <v>167</v>
      </c>
      <c r="O2710" t="b">
        <v>0</v>
      </c>
      <c r="P2710" t="s">
        <v>8282</v>
      </c>
      <c r="Q2710">
        <f>D2710/E2710*100</f>
        <v>340.41394335511984</v>
      </c>
      <c r="R2710">
        <f>E2710/N2710</f>
        <v>43.976047904191617</v>
      </c>
      <c r="S2710" t="str">
        <f>LEFT(P2710,FIND("/",P2710)-1)</f>
        <v>games</v>
      </c>
      <c r="T2710" t="str">
        <f>RIGHT(P2710,LEN(P2710)-FIND("/",P2710))</f>
        <v>video games</v>
      </c>
    </row>
    <row r="2711" spans="1:20" ht="59" x14ac:dyDescent="0.75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 s="9">
        <f>(((I2711/60)/60)/24)+DATE(1970,1,1)</f>
        <v>40746.195844907408</v>
      </c>
      <c r="K2711">
        <v>1307421721</v>
      </c>
      <c r="L2711" s="9">
        <f>(((K2711/60)/60)/24)+DATE(1970,1,1)</f>
        <v>40701.195844907408</v>
      </c>
      <c r="M2711" t="b">
        <v>0</v>
      </c>
      <c r="N2711">
        <v>5</v>
      </c>
      <c r="O2711" t="b">
        <v>0</v>
      </c>
      <c r="P2711" t="s">
        <v>8282</v>
      </c>
      <c r="Q2711">
        <f>D2711/E2711*100</f>
        <v>1333.3333333333335</v>
      </c>
      <c r="R2711">
        <f>E2711/N2711</f>
        <v>9</v>
      </c>
      <c r="S2711" t="str">
        <f>LEFT(P2711,FIND("/",P2711)-1)</f>
        <v>games</v>
      </c>
      <c r="T2711" t="str">
        <f>RIGHT(P2711,LEN(P2711)-FIND("/",P2711))</f>
        <v>video games</v>
      </c>
    </row>
    <row r="2712" spans="1:20" ht="44.25" x14ac:dyDescent="0.75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 s="9">
        <f>(((I2712/60)/60)/24)+DATE(1970,1,1)</f>
        <v>42504.566388888896</v>
      </c>
      <c r="K2712">
        <v>1461072936</v>
      </c>
      <c r="L2712" s="9">
        <f>(((K2712/60)/60)/24)+DATE(1970,1,1)</f>
        <v>42479.566388888896</v>
      </c>
      <c r="M2712" t="b">
        <v>0</v>
      </c>
      <c r="N2712">
        <v>18</v>
      </c>
      <c r="O2712" t="b">
        <v>0</v>
      </c>
      <c r="P2712" t="s">
        <v>8282</v>
      </c>
      <c r="Q2712">
        <f>D2712/E2712*100</f>
        <v>3834.808259587021</v>
      </c>
      <c r="R2712">
        <f>E2712/N2712</f>
        <v>37.666666666666664</v>
      </c>
      <c r="S2712" t="str">
        <f>LEFT(P2712,FIND("/",P2712)-1)</f>
        <v>games</v>
      </c>
      <c r="T2712" t="str">
        <f>RIGHT(P2712,LEN(P2712)-FIND("/",P2712))</f>
        <v>video games</v>
      </c>
    </row>
    <row r="2713" spans="1:20" ht="44.25" x14ac:dyDescent="0.75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 s="9">
        <f>(((I2713/60)/60)/24)+DATE(1970,1,1)</f>
        <v>41770.138113425928</v>
      </c>
      <c r="K2713">
        <v>1397186333</v>
      </c>
      <c r="L2713" s="9">
        <f>(((K2713/60)/60)/24)+DATE(1970,1,1)</f>
        <v>41740.138113425928</v>
      </c>
      <c r="M2713" t="b">
        <v>0</v>
      </c>
      <c r="N2713">
        <v>98</v>
      </c>
      <c r="O2713" t="b">
        <v>0</v>
      </c>
      <c r="P2713" t="s">
        <v>8282</v>
      </c>
      <c r="Q2713">
        <f>D2713/E2713*100</f>
        <v>1098.2976386600767</v>
      </c>
      <c r="R2713">
        <f>E2713/N2713</f>
        <v>18.581632653061224</v>
      </c>
      <c r="S2713" t="str">
        <f>LEFT(P2713,FIND("/",P2713)-1)</f>
        <v>games</v>
      </c>
      <c r="T2713" t="str">
        <f>RIGHT(P2713,LEN(P2713)-FIND("/",P2713))</f>
        <v>video games</v>
      </c>
    </row>
    <row r="2714" spans="1:20" ht="44.25" x14ac:dyDescent="0.75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 s="9">
        <f>(((I2714/60)/60)/24)+DATE(1970,1,1)</f>
        <v>42032.926990740743</v>
      </c>
      <c r="K2714">
        <v>1419891292</v>
      </c>
      <c r="L2714" s="9">
        <f>(((K2714/60)/60)/24)+DATE(1970,1,1)</f>
        <v>42002.926990740743</v>
      </c>
      <c r="M2714" t="b">
        <v>0</v>
      </c>
      <c r="N2714">
        <v>4</v>
      </c>
      <c r="O2714" t="b">
        <v>0</v>
      </c>
      <c r="P2714" t="s">
        <v>8282</v>
      </c>
      <c r="Q2714">
        <f>D2714/E2714*100</f>
        <v>566666.66666666674</v>
      </c>
      <c r="R2714">
        <f>E2714/N2714</f>
        <v>3</v>
      </c>
      <c r="S2714" t="str">
        <f>LEFT(P2714,FIND("/",P2714)-1)</f>
        <v>games</v>
      </c>
      <c r="T2714" t="str">
        <f>RIGHT(P2714,LEN(P2714)-FIND("/",P2714))</f>
        <v>video games</v>
      </c>
    </row>
    <row r="2715" spans="1:20" ht="44.25" x14ac:dyDescent="0.75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 s="9">
        <f>(((I2715/60)/60)/24)+DATE(1970,1,1)</f>
        <v>41131.906111111115</v>
      </c>
      <c r="K2715">
        <v>1342043088</v>
      </c>
      <c r="L2715" s="9">
        <f>(((K2715/60)/60)/24)+DATE(1970,1,1)</f>
        <v>41101.906111111115</v>
      </c>
      <c r="M2715" t="b">
        <v>0</v>
      </c>
      <c r="N2715">
        <v>3</v>
      </c>
      <c r="O2715" t="b">
        <v>0</v>
      </c>
      <c r="P2715" t="s">
        <v>8282</v>
      </c>
      <c r="Q2715">
        <f>D2715/E2715*100</f>
        <v>17857.142857142859</v>
      </c>
      <c r="R2715">
        <f>E2715/N2715</f>
        <v>18.666666666666668</v>
      </c>
      <c r="S2715" t="str">
        <f>LEFT(P2715,FIND("/",P2715)-1)</f>
        <v>games</v>
      </c>
      <c r="T2715" t="str">
        <f>RIGHT(P2715,LEN(P2715)-FIND("/",P2715))</f>
        <v>video games</v>
      </c>
    </row>
    <row r="2716" spans="1:20" ht="59" x14ac:dyDescent="0.75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 s="9">
        <f>(((I2716/60)/60)/24)+DATE(1970,1,1)</f>
        <v>41853.659525462965</v>
      </c>
      <c r="K2716">
        <v>1401810583</v>
      </c>
      <c r="L2716" s="9">
        <f>(((K2716/60)/60)/24)+DATE(1970,1,1)</f>
        <v>41793.659525462965</v>
      </c>
      <c r="M2716" t="b">
        <v>0</v>
      </c>
      <c r="N2716">
        <v>1</v>
      </c>
      <c r="O2716" t="b">
        <v>0</v>
      </c>
      <c r="P2716" t="s">
        <v>8282</v>
      </c>
      <c r="Q2716">
        <f>D2716/E2716*100</f>
        <v>12195.121951219513</v>
      </c>
      <c r="R2716">
        <f>E2716/N2716</f>
        <v>410</v>
      </c>
      <c r="S2716" t="str">
        <f>LEFT(P2716,FIND("/",P2716)-1)</f>
        <v>games</v>
      </c>
      <c r="T2716" t="str">
        <f>RIGHT(P2716,LEN(P2716)-FIND("/",P2716))</f>
        <v>video games</v>
      </c>
    </row>
    <row r="2717" spans="1:20" x14ac:dyDescent="0.75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 s="9">
        <f>(((I2717/60)/60)/24)+DATE(1970,1,1)</f>
        <v>41859.912083333329</v>
      </c>
      <c r="K2717">
        <v>1404942804</v>
      </c>
      <c r="L2717" s="9">
        <f>(((K2717/60)/60)/24)+DATE(1970,1,1)</f>
        <v>41829.912083333329</v>
      </c>
      <c r="M2717" t="b">
        <v>0</v>
      </c>
      <c r="N2717">
        <v>0</v>
      </c>
      <c r="O2717" t="b">
        <v>0</v>
      </c>
      <c r="P2717" t="s">
        <v>8282</v>
      </c>
      <c r="Q2717" t="e">
        <f>D2717/E2717*100</f>
        <v>#DIV/0!</v>
      </c>
      <c r="R2717" t="e">
        <f>E2717/N2717</f>
        <v>#DIV/0!</v>
      </c>
      <c r="S2717" t="str">
        <f>LEFT(P2717,FIND("/",P2717)-1)</f>
        <v>games</v>
      </c>
      <c r="T2717" t="str">
        <f>RIGHT(P2717,LEN(P2717)-FIND("/",P2717))</f>
        <v>video games</v>
      </c>
    </row>
    <row r="2718" spans="1:20" ht="44.25" x14ac:dyDescent="0.75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 s="9">
        <f>(((I2718/60)/60)/24)+DATE(1970,1,1)</f>
        <v>42443.629340277781</v>
      </c>
      <c r="K2718">
        <v>1455379575</v>
      </c>
      <c r="L2718" s="9">
        <f>(((K2718/60)/60)/24)+DATE(1970,1,1)</f>
        <v>42413.671006944445</v>
      </c>
      <c r="M2718" t="b">
        <v>0</v>
      </c>
      <c r="N2718">
        <v>9</v>
      </c>
      <c r="O2718" t="b">
        <v>0</v>
      </c>
      <c r="P2718" t="s">
        <v>8282</v>
      </c>
      <c r="Q2718">
        <f>D2718/E2718*100</f>
        <v>2923.9766081871344</v>
      </c>
      <c r="R2718">
        <f>E2718/N2718</f>
        <v>114</v>
      </c>
      <c r="S2718" t="str">
        <f>LEFT(P2718,FIND("/",P2718)-1)</f>
        <v>games</v>
      </c>
      <c r="T2718" t="str">
        <f>RIGHT(P2718,LEN(P2718)-FIND("/",P2718))</f>
        <v>video games</v>
      </c>
    </row>
    <row r="2719" spans="1:20" x14ac:dyDescent="0.75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 s="9">
        <f>(((I2719/60)/60)/24)+DATE(1970,1,1)</f>
        <v>41875.866793981484</v>
      </c>
      <c r="K2719">
        <v>1406321291</v>
      </c>
      <c r="L2719" s="9">
        <f>(((K2719/60)/60)/24)+DATE(1970,1,1)</f>
        <v>41845.866793981484</v>
      </c>
      <c r="M2719" t="b">
        <v>0</v>
      </c>
      <c r="N2719">
        <v>2</v>
      </c>
      <c r="O2719" t="b">
        <v>0</v>
      </c>
      <c r="P2719" t="s">
        <v>8282</v>
      </c>
      <c r="Q2719">
        <f>D2719/E2719*100</f>
        <v>120000</v>
      </c>
      <c r="R2719">
        <f>E2719/N2719</f>
        <v>7.5</v>
      </c>
      <c r="S2719" t="str">
        <f>LEFT(P2719,FIND("/",P2719)-1)</f>
        <v>games</v>
      </c>
      <c r="T2719" t="str">
        <f>RIGHT(P2719,LEN(P2719)-FIND("/",P2719))</f>
        <v>video games</v>
      </c>
    </row>
    <row r="2720" spans="1:20" ht="44.25" x14ac:dyDescent="0.75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 s="9">
        <f>(((I2720/60)/60)/24)+DATE(1970,1,1)</f>
        <v>41805.713969907411</v>
      </c>
      <c r="K2720">
        <v>1400260087</v>
      </c>
      <c r="L2720" s="9">
        <f>(((K2720/60)/60)/24)+DATE(1970,1,1)</f>
        <v>41775.713969907411</v>
      </c>
      <c r="M2720" t="b">
        <v>0</v>
      </c>
      <c r="N2720">
        <v>0</v>
      </c>
      <c r="O2720" t="b">
        <v>0</v>
      </c>
      <c r="P2720" t="s">
        <v>8282</v>
      </c>
      <c r="Q2720" t="e">
        <f>D2720/E2720*100</f>
        <v>#DIV/0!</v>
      </c>
      <c r="R2720" t="e">
        <f>E2720/N2720</f>
        <v>#DIV/0!</v>
      </c>
      <c r="S2720" t="str">
        <f>LEFT(P2720,FIND("/",P2720)-1)</f>
        <v>games</v>
      </c>
      <c r="T2720" t="str">
        <f>RIGHT(P2720,LEN(P2720)-FIND("/",P2720))</f>
        <v>video games</v>
      </c>
    </row>
    <row r="2721" spans="1:20" ht="29.5" x14ac:dyDescent="0.75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 s="9">
        <f>(((I2721/60)/60)/24)+DATE(1970,1,1)</f>
        <v>41753.799386574072</v>
      </c>
      <c r="K2721">
        <v>1395774667</v>
      </c>
      <c r="L2721" s="9">
        <f>(((K2721/60)/60)/24)+DATE(1970,1,1)</f>
        <v>41723.799386574072</v>
      </c>
      <c r="M2721" t="b">
        <v>0</v>
      </c>
      <c r="N2721">
        <v>147</v>
      </c>
      <c r="O2721" t="b">
        <v>0</v>
      </c>
      <c r="P2721" t="s">
        <v>8282</v>
      </c>
      <c r="Q2721">
        <f>D2721/E2721*100</f>
        <v>705.07055406010966</v>
      </c>
      <c r="R2721">
        <f>E2721/N2721</f>
        <v>43.41727891156463</v>
      </c>
      <c r="S2721" t="str">
        <f>LEFT(P2721,FIND("/",P2721)-1)</f>
        <v>games</v>
      </c>
      <c r="T2721" t="str">
        <f>RIGHT(P2721,LEN(P2721)-FIND("/",P2721))</f>
        <v>video games</v>
      </c>
    </row>
    <row r="2722" spans="1:20" ht="29.5" x14ac:dyDescent="0.75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 s="9">
        <f>(((I2722/60)/60)/24)+DATE(1970,1,1)</f>
        <v>42181.189525462964</v>
      </c>
      <c r="K2722">
        <v>1432701175</v>
      </c>
      <c r="L2722" s="9">
        <f>(((K2722/60)/60)/24)+DATE(1970,1,1)</f>
        <v>42151.189525462964</v>
      </c>
      <c r="M2722" t="b">
        <v>0</v>
      </c>
      <c r="N2722">
        <v>49</v>
      </c>
      <c r="O2722" t="b">
        <v>0</v>
      </c>
      <c r="P2722" t="s">
        <v>8282</v>
      </c>
      <c r="Q2722">
        <f>D2722/E2722*100</f>
        <v>1277.6831345826236</v>
      </c>
      <c r="R2722">
        <f>E2722/N2722</f>
        <v>23.959183673469386</v>
      </c>
      <c r="S2722" t="str">
        <f>LEFT(P2722,FIND("/",P2722)-1)</f>
        <v>games</v>
      </c>
      <c r="T2722" t="str">
        <f>RIGHT(P2722,LEN(P2722)-FIND("/",P2722))</f>
        <v>video games</v>
      </c>
    </row>
    <row r="2723" spans="1:20" ht="44.25" x14ac:dyDescent="0.75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 s="9">
        <f>(((I2723/60)/60)/24)+DATE(1970,1,1)</f>
        <v>42153.185798611114</v>
      </c>
      <c r="K2723">
        <v>1430281653</v>
      </c>
      <c r="L2723" s="9">
        <f>(((K2723/60)/60)/24)+DATE(1970,1,1)</f>
        <v>42123.185798611114</v>
      </c>
      <c r="M2723" t="b">
        <v>0</v>
      </c>
      <c r="N2723">
        <v>1</v>
      </c>
      <c r="O2723" t="b">
        <v>0</v>
      </c>
      <c r="P2723" t="s">
        <v>8282</v>
      </c>
      <c r="Q2723">
        <f>D2723/E2723*100</f>
        <v>259980.00000000003</v>
      </c>
      <c r="R2723">
        <f>E2723/N2723</f>
        <v>5</v>
      </c>
      <c r="S2723" t="str">
        <f>LEFT(P2723,FIND("/",P2723)-1)</f>
        <v>games</v>
      </c>
      <c r="T2723" t="str">
        <f>RIGHT(P2723,LEN(P2723)-FIND("/",P2723))</f>
        <v>video games</v>
      </c>
    </row>
    <row r="2724" spans="1:20" ht="44.25" x14ac:dyDescent="0.75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 s="9">
        <f>(((I2724/60)/60)/24)+DATE(1970,1,1)</f>
        <v>42470.778611111105</v>
      </c>
      <c r="K2724">
        <v>1457725272</v>
      </c>
      <c r="L2724" s="9">
        <f>(((K2724/60)/60)/24)+DATE(1970,1,1)</f>
        <v>42440.820277777777</v>
      </c>
      <c r="M2724" t="b">
        <v>0</v>
      </c>
      <c r="N2724">
        <v>2</v>
      </c>
      <c r="O2724" t="b">
        <v>0</v>
      </c>
      <c r="P2724" t="s">
        <v>8282</v>
      </c>
      <c r="Q2724">
        <f>D2724/E2724*100</f>
        <v>800</v>
      </c>
      <c r="R2724">
        <f>E2724/N2724</f>
        <v>12.5</v>
      </c>
      <c r="S2724" t="str">
        <f>LEFT(P2724,FIND("/",P2724)-1)</f>
        <v>games</v>
      </c>
      <c r="T2724" t="str">
        <f>RIGHT(P2724,LEN(P2724)-FIND("/",P2724))</f>
        <v>video games</v>
      </c>
    </row>
    <row r="2725" spans="1:20" ht="59" x14ac:dyDescent="0.75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 s="9">
        <f>(((I2725/60)/60)/24)+DATE(1970,1,1)</f>
        <v>41280.025902777779</v>
      </c>
      <c r="K2725">
        <v>1354840638</v>
      </c>
      <c r="L2725" s="9">
        <f>(((K2725/60)/60)/24)+DATE(1970,1,1)</f>
        <v>41250.025902777779</v>
      </c>
      <c r="M2725" t="b">
        <v>0</v>
      </c>
      <c r="N2725">
        <v>7</v>
      </c>
      <c r="O2725" t="b">
        <v>0</v>
      </c>
      <c r="P2725" t="s">
        <v>8282</v>
      </c>
      <c r="Q2725">
        <f>D2725/E2725*100</f>
        <v>9523.8095238095248</v>
      </c>
      <c r="R2725">
        <f>E2725/N2725</f>
        <v>3</v>
      </c>
      <c r="S2725" t="str">
        <f>LEFT(P2725,FIND("/",P2725)-1)</f>
        <v>games</v>
      </c>
      <c r="T2725" t="str">
        <f>RIGHT(P2725,LEN(P2725)-FIND("/",P2725))</f>
        <v>video games</v>
      </c>
    </row>
    <row r="2726" spans="1:20" ht="44.25" x14ac:dyDescent="0.75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 s="9">
        <f>(((I2726/60)/60)/24)+DATE(1970,1,1)</f>
        <v>42411.973807870367</v>
      </c>
      <c r="K2726">
        <v>1453936937</v>
      </c>
      <c r="L2726" s="9">
        <f>(((K2726/60)/60)/24)+DATE(1970,1,1)</f>
        <v>42396.973807870367</v>
      </c>
      <c r="M2726" t="b">
        <v>0</v>
      </c>
      <c r="N2726">
        <v>4</v>
      </c>
      <c r="O2726" t="b">
        <v>0</v>
      </c>
      <c r="P2726" t="s">
        <v>8282</v>
      </c>
      <c r="Q2726">
        <f>D2726/E2726*100</f>
        <v>710.05917159763317</v>
      </c>
      <c r="R2726">
        <f>E2726/N2726</f>
        <v>10.5625</v>
      </c>
      <c r="S2726" t="str">
        <f>LEFT(P2726,FIND("/",P2726)-1)</f>
        <v>games</v>
      </c>
      <c r="T2726" t="str">
        <f>RIGHT(P2726,LEN(P2726)-FIND("/",P2726))</f>
        <v>video games</v>
      </c>
    </row>
    <row r="2727" spans="1:20" ht="44.25" x14ac:dyDescent="0.75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 s="9">
        <f>(((I2727/60)/60)/24)+DATE(1970,1,1)</f>
        <v>40825.713344907403</v>
      </c>
      <c r="K2727">
        <v>1315588033</v>
      </c>
      <c r="L2727" s="9">
        <f>(((K2727/60)/60)/24)+DATE(1970,1,1)</f>
        <v>40795.713344907403</v>
      </c>
      <c r="M2727" t="b">
        <v>0</v>
      </c>
      <c r="N2727">
        <v>27</v>
      </c>
      <c r="O2727" t="b">
        <v>0</v>
      </c>
      <c r="P2727" t="s">
        <v>8282</v>
      </c>
      <c r="Q2727">
        <f>D2727/E2727*100</f>
        <v>546.44642851721756</v>
      </c>
      <c r="R2727">
        <f>E2727/N2727</f>
        <v>122.00037037037038</v>
      </c>
      <c r="S2727" t="str">
        <f>LEFT(P2727,FIND("/",P2727)-1)</f>
        <v>games</v>
      </c>
      <c r="T2727" t="str">
        <f>RIGHT(P2727,LEN(P2727)-FIND("/",P2727))</f>
        <v>video games</v>
      </c>
    </row>
    <row r="2728" spans="1:20" ht="44.25" x14ac:dyDescent="0.75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 s="9">
        <f>(((I2728/60)/60)/24)+DATE(1970,1,1)</f>
        <v>41516.537268518521</v>
      </c>
      <c r="K2728">
        <v>1375275220</v>
      </c>
      <c r="L2728" s="9">
        <f>(((K2728/60)/60)/24)+DATE(1970,1,1)</f>
        <v>41486.537268518521</v>
      </c>
      <c r="M2728" t="b">
        <v>0</v>
      </c>
      <c r="N2728">
        <v>94</v>
      </c>
      <c r="O2728" t="b">
        <v>0</v>
      </c>
      <c r="P2728" t="s">
        <v>8282</v>
      </c>
      <c r="Q2728">
        <f>D2728/E2728*100</f>
        <v>1986.1762135536665</v>
      </c>
      <c r="R2728">
        <f>E2728/N2728</f>
        <v>267.80851063829789</v>
      </c>
      <c r="S2728" t="str">
        <f>LEFT(P2728,FIND("/",P2728)-1)</f>
        <v>games</v>
      </c>
      <c r="T2728" t="str">
        <f>RIGHT(P2728,LEN(P2728)-FIND("/",P2728))</f>
        <v>video games</v>
      </c>
    </row>
    <row r="2729" spans="1:20" ht="44.25" x14ac:dyDescent="0.75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 s="9">
        <f>(((I2729/60)/60)/24)+DATE(1970,1,1)</f>
        <v>41916.145833333336</v>
      </c>
      <c r="K2729">
        <v>1409747154</v>
      </c>
      <c r="L2729" s="9">
        <f>(((K2729/60)/60)/24)+DATE(1970,1,1)</f>
        <v>41885.51798611111</v>
      </c>
      <c r="M2729" t="b">
        <v>0</v>
      </c>
      <c r="N2729">
        <v>29</v>
      </c>
      <c r="O2729" t="b">
        <v>0</v>
      </c>
      <c r="P2729" t="s">
        <v>8282</v>
      </c>
      <c r="Q2729">
        <f>D2729/E2729*100</f>
        <v>557.62081784386612</v>
      </c>
      <c r="R2729">
        <f>E2729/N2729</f>
        <v>74.206896551724142</v>
      </c>
      <c r="S2729" t="str">
        <f>LEFT(P2729,FIND("/",P2729)-1)</f>
        <v>games</v>
      </c>
      <c r="T2729" t="str">
        <f>RIGHT(P2729,LEN(P2729)-FIND("/",P2729))</f>
        <v>video games</v>
      </c>
    </row>
    <row r="2730" spans="1:20" ht="44.25" x14ac:dyDescent="0.75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 s="9">
        <f>(((I2730/60)/60)/24)+DATE(1970,1,1)</f>
        <v>41700.792557870373</v>
      </c>
      <c r="K2730">
        <v>1390330877</v>
      </c>
      <c r="L2730" s="9">
        <f>(((K2730/60)/60)/24)+DATE(1970,1,1)</f>
        <v>41660.792557870373</v>
      </c>
      <c r="M2730" t="b">
        <v>0</v>
      </c>
      <c r="N2730">
        <v>7</v>
      </c>
      <c r="O2730" t="b">
        <v>0</v>
      </c>
      <c r="P2730" t="s">
        <v>8282</v>
      </c>
      <c r="Q2730">
        <f>D2730/E2730*100</f>
        <v>212765.95744680849</v>
      </c>
      <c r="R2730">
        <f>E2730/N2730</f>
        <v>6.7142857142857144</v>
      </c>
      <c r="S2730" t="str">
        <f>LEFT(P2730,FIND("/",P2730)-1)</f>
        <v>games</v>
      </c>
      <c r="T2730" t="str">
        <f>RIGHT(P2730,LEN(P2730)-FIND("/",P2730))</f>
        <v>video games</v>
      </c>
    </row>
    <row r="2731" spans="1:20" ht="29.5" x14ac:dyDescent="0.75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 s="9">
        <f>(((I2731/60)/60)/24)+DATE(1970,1,1)</f>
        <v>41742.762673611112</v>
      </c>
      <c r="K2731">
        <v>1394821095</v>
      </c>
      <c r="L2731" s="9">
        <f>(((K2731/60)/60)/24)+DATE(1970,1,1)</f>
        <v>41712.762673611112</v>
      </c>
      <c r="M2731" t="b">
        <v>0</v>
      </c>
      <c r="N2731">
        <v>22</v>
      </c>
      <c r="O2731" t="b">
        <v>0</v>
      </c>
      <c r="P2731" t="s">
        <v>8282</v>
      </c>
      <c r="Q2731">
        <f>D2731/E2731*100</f>
        <v>1386.5779256794233</v>
      </c>
      <c r="R2731">
        <f>E2731/N2731</f>
        <v>81.954545454545453</v>
      </c>
      <c r="S2731" t="str">
        <f>LEFT(P2731,FIND("/",P2731)-1)</f>
        <v>games</v>
      </c>
      <c r="T2731" t="str">
        <f>RIGHT(P2731,LEN(P2731)-FIND("/",P2731))</f>
        <v>video games</v>
      </c>
    </row>
    <row r="2732" spans="1:20" ht="59" x14ac:dyDescent="0.75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 s="9">
        <f>(((I2732/60)/60)/24)+DATE(1970,1,1)</f>
        <v>42137.836435185185</v>
      </c>
      <c r="K2732">
        <v>1428955468</v>
      </c>
      <c r="L2732" s="9">
        <f>(((K2732/60)/60)/24)+DATE(1970,1,1)</f>
        <v>42107.836435185185</v>
      </c>
      <c r="M2732" t="b">
        <v>0</v>
      </c>
      <c r="N2732">
        <v>1</v>
      </c>
      <c r="O2732" t="b">
        <v>0</v>
      </c>
      <c r="P2732" t="s">
        <v>8282</v>
      </c>
      <c r="Q2732">
        <f>D2732/E2732*100</f>
        <v>20000</v>
      </c>
      <c r="R2732">
        <f>E2732/N2732</f>
        <v>25</v>
      </c>
      <c r="S2732" t="str">
        <f>LEFT(P2732,FIND("/",P2732)-1)</f>
        <v>games</v>
      </c>
      <c r="T2732" t="str">
        <f>RIGHT(P2732,LEN(P2732)-FIND("/",P2732))</f>
        <v>video games</v>
      </c>
    </row>
    <row r="2733" spans="1:20" ht="44.25" x14ac:dyDescent="0.75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 s="9">
        <f>(((I2733/60)/60)/24)+DATE(1970,1,1)</f>
        <v>42414.110775462963</v>
      </c>
      <c r="K2733">
        <v>1452825571</v>
      </c>
      <c r="L2733" s="9">
        <f>(((K2733/60)/60)/24)+DATE(1970,1,1)</f>
        <v>42384.110775462963</v>
      </c>
      <c r="M2733" t="b">
        <v>0</v>
      </c>
      <c r="N2733">
        <v>10</v>
      </c>
      <c r="O2733" t="b">
        <v>0</v>
      </c>
      <c r="P2733" t="s">
        <v>8282</v>
      </c>
      <c r="Q2733">
        <f>D2733/E2733*100</f>
        <v>4000</v>
      </c>
      <c r="R2733">
        <f>E2733/N2733</f>
        <v>10</v>
      </c>
      <c r="S2733" t="str">
        <f>LEFT(P2733,FIND("/",P2733)-1)</f>
        <v>games</v>
      </c>
      <c r="T2733" t="str">
        <f>RIGHT(P2733,LEN(P2733)-FIND("/",P2733))</f>
        <v>video games</v>
      </c>
    </row>
    <row r="2734" spans="1:20" ht="29.5" x14ac:dyDescent="0.75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 s="9">
        <f>(((I2734/60)/60)/24)+DATE(1970,1,1)</f>
        <v>42565.758333333331</v>
      </c>
      <c r="K2734">
        <v>1466188338</v>
      </c>
      <c r="L2734" s="9">
        <f>(((K2734/60)/60)/24)+DATE(1970,1,1)</f>
        <v>42538.77243055556</v>
      </c>
      <c r="M2734" t="b">
        <v>0</v>
      </c>
      <c r="N2734">
        <v>6</v>
      </c>
      <c r="O2734" t="b">
        <v>0</v>
      </c>
      <c r="P2734" t="s">
        <v>8282</v>
      </c>
      <c r="Q2734">
        <f>D2734/E2734*100</f>
        <v>243902.43902439025</v>
      </c>
      <c r="R2734">
        <f>E2734/N2734</f>
        <v>6.833333333333333</v>
      </c>
      <c r="S2734" t="str">
        <f>LEFT(P2734,FIND("/",P2734)-1)</f>
        <v>games</v>
      </c>
      <c r="T2734" t="str">
        <f>RIGHT(P2734,LEN(P2734)-FIND("/",P2734))</f>
        <v>video games</v>
      </c>
    </row>
    <row r="2735" spans="1:20" ht="44.25" x14ac:dyDescent="0.75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 s="9">
        <f>(((I2735/60)/60)/24)+DATE(1970,1,1)</f>
        <v>41617.249305555553</v>
      </c>
      <c r="K2735">
        <v>1383095125</v>
      </c>
      <c r="L2735" s="9">
        <f>(((K2735/60)/60)/24)+DATE(1970,1,1)</f>
        <v>41577.045428240745</v>
      </c>
      <c r="M2735" t="b">
        <v>0</v>
      </c>
      <c r="N2735">
        <v>24</v>
      </c>
      <c r="O2735" t="b">
        <v>0</v>
      </c>
      <c r="P2735" t="s">
        <v>8282</v>
      </c>
      <c r="Q2735">
        <f>D2735/E2735*100</f>
        <v>1882.3529411764707</v>
      </c>
      <c r="R2735">
        <f>E2735/N2735</f>
        <v>17.708333333333332</v>
      </c>
      <c r="S2735" t="str">
        <f>LEFT(P2735,FIND("/",P2735)-1)</f>
        <v>games</v>
      </c>
      <c r="T2735" t="str">
        <f>RIGHT(P2735,LEN(P2735)-FIND("/",P2735))</f>
        <v>video games</v>
      </c>
    </row>
    <row r="2736" spans="1:20" ht="44.25" x14ac:dyDescent="0.75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 s="9">
        <f>(((I2736/60)/60)/24)+DATE(1970,1,1)</f>
        <v>42539.22210648148</v>
      </c>
      <c r="K2736">
        <v>1461043190</v>
      </c>
      <c r="L2736" s="9">
        <f>(((K2736/60)/60)/24)+DATE(1970,1,1)</f>
        <v>42479.22210648148</v>
      </c>
      <c r="M2736" t="b">
        <v>0</v>
      </c>
      <c r="N2736">
        <v>15</v>
      </c>
      <c r="O2736" t="b">
        <v>0</v>
      </c>
      <c r="P2736" t="s">
        <v>8282</v>
      </c>
      <c r="Q2736">
        <f>D2736/E2736*100</f>
        <v>6172.8395061728388</v>
      </c>
      <c r="R2736">
        <f>E2736/N2736</f>
        <v>16.2</v>
      </c>
      <c r="S2736" t="str">
        <f>LEFT(P2736,FIND("/",P2736)-1)</f>
        <v>games</v>
      </c>
      <c r="T2736" t="str">
        <f>RIGHT(P2736,LEN(P2736)-FIND("/",P2736))</f>
        <v>video games</v>
      </c>
    </row>
    <row r="2737" spans="1:20" ht="44.25" x14ac:dyDescent="0.75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 s="9">
        <f>(((I2737/60)/60)/24)+DATE(1970,1,1)</f>
        <v>41801.40996527778</v>
      </c>
      <c r="K2737">
        <v>1399888221</v>
      </c>
      <c r="L2737" s="9">
        <f>(((K2737/60)/60)/24)+DATE(1970,1,1)</f>
        <v>41771.40996527778</v>
      </c>
      <c r="M2737" t="b">
        <v>0</v>
      </c>
      <c r="N2737">
        <v>37</v>
      </c>
      <c r="O2737" t="b">
        <v>0</v>
      </c>
      <c r="P2737" t="s">
        <v>8282</v>
      </c>
      <c r="Q2737">
        <f>D2737/E2737*100</f>
        <v>2019.5220464490071</v>
      </c>
      <c r="R2737">
        <f>E2737/N2737</f>
        <v>80.297297297297291</v>
      </c>
      <c r="S2737" t="str">
        <f>LEFT(P2737,FIND("/",P2737)-1)</f>
        <v>games</v>
      </c>
      <c r="T2737" t="str">
        <f>RIGHT(P2737,LEN(P2737)-FIND("/",P2737))</f>
        <v>video games</v>
      </c>
    </row>
    <row r="2738" spans="1:20" ht="59" x14ac:dyDescent="0.75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 s="9">
        <f>(((I2738/60)/60)/24)+DATE(1970,1,1)</f>
        <v>41722.0940625</v>
      </c>
      <c r="K2738">
        <v>1393038927</v>
      </c>
      <c r="L2738" s="9">
        <f>(((K2738/60)/60)/24)+DATE(1970,1,1)</f>
        <v>41692.135729166665</v>
      </c>
      <c r="M2738" t="b">
        <v>0</v>
      </c>
      <c r="N2738">
        <v>20</v>
      </c>
      <c r="O2738" t="b">
        <v>0</v>
      </c>
      <c r="P2738" t="s">
        <v>8282</v>
      </c>
      <c r="Q2738">
        <f>D2738/E2738*100</f>
        <v>62893.081761006295</v>
      </c>
      <c r="R2738">
        <f>E2738/N2738</f>
        <v>71.55</v>
      </c>
      <c r="S2738" t="str">
        <f>LEFT(P2738,FIND("/",P2738)-1)</f>
        <v>games</v>
      </c>
      <c r="T2738" t="str">
        <f>RIGHT(P2738,LEN(P2738)-FIND("/",P2738))</f>
        <v>video games</v>
      </c>
    </row>
    <row r="2739" spans="1:20" ht="44.25" x14ac:dyDescent="0.75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 s="9">
        <f>(((I2739/60)/60)/24)+DATE(1970,1,1)</f>
        <v>41003.698784722219</v>
      </c>
      <c r="K2739">
        <v>1330969575</v>
      </c>
      <c r="L2739" s="9">
        <f>(((K2739/60)/60)/24)+DATE(1970,1,1)</f>
        <v>40973.740451388891</v>
      </c>
      <c r="M2739" t="b">
        <v>0</v>
      </c>
      <c r="N2739">
        <v>7</v>
      </c>
      <c r="O2739" t="b">
        <v>0</v>
      </c>
      <c r="P2739" t="s">
        <v>8282</v>
      </c>
      <c r="Q2739">
        <f>D2739/E2739*100</f>
        <v>242.42424242424244</v>
      </c>
      <c r="R2739">
        <f>E2739/N2739</f>
        <v>23.571428571428573</v>
      </c>
      <c r="S2739" t="str">
        <f>LEFT(P2739,FIND("/",P2739)-1)</f>
        <v>games</v>
      </c>
      <c r="T2739" t="str">
        <f>RIGHT(P2739,LEN(P2739)-FIND("/",P2739))</f>
        <v>video games</v>
      </c>
    </row>
    <row r="2740" spans="1:20" ht="59" x14ac:dyDescent="0.75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 s="9">
        <f>(((I2740/60)/60)/24)+DATE(1970,1,1)</f>
        <v>41843.861388888887</v>
      </c>
      <c r="K2740">
        <v>1403556024</v>
      </c>
      <c r="L2740" s="9">
        <f>(((K2740/60)/60)/24)+DATE(1970,1,1)</f>
        <v>41813.861388888887</v>
      </c>
      <c r="M2740" t="b">
        <v>0</v>
      </c>
      <c r="N2740">
        <v>0</v>
      </c>
      <c r="O2740" t="b">
        <v>0</v>
      </c>
      <c r="P2740" t="s">
        <v>8282</v>
      </c>
      <c r="Q2740" t="e">
        <f>D2740/E2740*100</f>
        <v>#DIV/0!</v>
      </c>
      <c r="R2740" t="e">
        <f>E2740/N2740</f>
        <v>#DIV/0!</v>
      </c>
      <c r="S2740" t="str">
        <f>LEFT(P2740,FIND("/",P2740)-1)</f>
        <v>games</v>
      </c>
      <c r="T2740" t="str">
        <f>RIGHT(P2740,LEN(P2740)-FIND("/",P2740))</f>
        <v>video games</v>
      </c>
    </row>
    <row r="2741" spans="1:20" ht="59" x14ac:dyDescent="0.75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 s="9">
        <f>(((I2741/60)/60)/24)+DATE(1970,1,1)</f>
        <v>41012.595312500001</v>
      </c>
      <c r="K2741">
        <v>1329146235</v>
      </c>
      <c r="L2741" s="9">
        <f>(((K2741/60)/60)/24)+DATE(1970,1,1)</f>
        <v>40952.636979166666</v>
      </c>
      <c r="M2741" t="b">
        <v>0</v>
      </c>
      <c r="N2741">
        <v>21</v>
      </c>
      <c r="O2741" t="b">
        <v>0</v>
      </c>
      <c r="P2741" t="s">
        <v>8282</v>
      </c>
      <c r="Q2741">
        <f>D2741/E2741*100</f>
        <v>3412.9692832764504</v>
      </c>
      <c r="R2741">
        <f>E2741/N2741</f>
        <v>34.88095238095238</v>
      </c>
      <c r="S2741" t="str">
        <f>LEFT(P2741,FIND("/",P2741)-1)</f>
        <v>games</v>
      </c>
      <c r="T2741" t="str">
        <f>RIGHT(P2741,LEN(P2741)-FIND("/",P2741))</f>
        <v>video games</v>
      </c>
    </row>
    <row r="2742" spans="1:20" ht="44.25" x14ac:dyDescent="0.75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 s="9">
        <f>(((I2742/60)/60)/24)+DATE(1970,1,1)</f>
        <v>42692.793865740736</v>
      </c>
      <c r="K2742">
        <v>1476900190</v>
      </c>
      <c r="L2742" s="9">
        <f>(((K2742/60)/60)/24)+DATE(1970,1,1)</f>
        <v>42662.752199074079</v>
      </c>
      <c r="M2742" t="b">
        <v>0</v>
      </c>
      <c r="N2742">
        <v>3</v>
      </c>
      <c r="O2742" t="b">
        <v>0</v>
      </c>
      <c r="P2742" t="s">
        <v>8282</v>
      </c>
      <c r="Q2742">
        <f>D2742/E2742*100</f>
        <v>22222.222222222223</v>
      </c>
      <c r="R2742">
        <f>E2742/N2742</f>
        <v>15</v>
      </c>
      <c r="S2742" t="str">
        <f>LEFT(P2742,FIND("/",P2742)-1)</f>
        <v>games</v>
      </c>
      <c r="T2742" t="str">
        <f>RIGHT(P2742,LEN(P2742)-FIND("/",P2742))</f>
        <v>video games</v>
      </c>
    </row>
    <row r="2743" spans="1:20" ht="44.25" x14ac:dyDescent="0.75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 s="9">
        <f>(((I2743/60)/60)/24)+DATE(1970,1,1)</f>
        <v>41250.933124999996</v>
      </c>
      <c r="K2743">
        <v>1352327022</v>
      </c>
      <c r="L2743" s="9">
        <f>(((K2743/60)/60)/24)+DATE(1970,1,1)</f>
        <v>41220.933124999996</v>
      </c>
      <c r="M2743" t="b">
        <v>0</v>
      </c>
      <c r="N2743">
        <v>11</v>
      </c>
      <c r="O2743" t="b">
        <v>0</v>
      </c>
      <c r="P2743" t="s">
        <v>8282</v>
      </c>
      <c r="Q2743">
        <f>D2743/E2743*100</f>
        <v>19607.843137254902</v>
      </c>
      <c r="R2743">
        <f>E2743/N2743</f>
        <v>23.181818181818183</v>
      </c>
      <c r="S2743" t="str">
        <f>LEFT(P2743,FIND("/",P2743)-1)</f>
        <v>games</v>
      </c>
      <c r="T2743" t="str">
        <f>RIGHT(P2743,LEN(P2743)-FIND("/",P2743))</f>
        <v>video games</v>
      </c>
    </row>
    <row r="2744" spans="1:20" ht="44.25" x14ac:dyDescent="0.7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 s="9">
        <f>(((I2744/60)/60)/24)+DATE(1970,1,1)</f>
        <v>42377.203587962969</v>
      </c>
      <c r="K2744">
        <v>1449636790</v>
      </c>
      <c r="L2744" s="9">
        <f>(((K2744/60)/60)/24)+DATE(1970,1,1)</f>
        <v>42347.203587962969</v>
      </c>
      <c r="M2744" t="b">
        <v>0</v>
      </c>
      <c r="N2744">
        <v>1</v>
      </c>
      <c r="O2744" t="b">
        <v>0</v>
      </c>
      <c r="P2744" t="s">
        <v>8282</v>
      </c>
      <c r="Q2744">
        <f>D2744/E2744*100</f>
        <v>250000</v>
      </c>
      <c r="R2744">
        <f>E2744/N2744</f>
        <v>1</v>
      </c>
      <c r="S2744" t="str">
        <f>LEFT(P2744,FIND("/",P2744)-1)</f>
        <v>games</v>
      </c>
      <c r="T2744" t="str">
        <f>RIGHT(P2744,LEN(P2744)-FIND("/",P2744))</f>
        <v>video games</v>
      </c>
    </row>
    <row r="2745" spans="1:20" ht="44.25" x14ac:dyDescent="0.75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 s="9">
        <f>(((I2745/60)/60)/24)+DATE(1970,1,1)</f>
        <v>42023.354166666672</v>
      </c>
      <c r="K2745">
        <v>1416507211</v>
      </c>
      <c r="L2745" s="9">
        <f>(((K2745/60)/60)/24)+DATE(1970,1,1)</f>
        <v>41963.759386574078</v>
      </c>
      <c r="M2745" t="b">
        <v>0</v>
      </c>
      <c r="N2745">
        <v>312</v>
      </c>
      <c r="O2745" t="b">
        <v>0</v>
      </c>
      <c r="P2745" t="s">
        <v>8282</v>
      </c>
      <c r="Q2745">
        <f>D2745/E2745*100</f>
        <v>281.39361466725848</v>
      </c>
      <c r="R2745">
        <f>E2745/N2745</f>
        <v>100.23371794871794</v>
      </c>
      <c r="S2745" t="str">
        <f>LEFT(P2745,FIND("/",P2745)-1)</f>
        <v>games</v>
      </c>
      <c r="T2745" t="str">
        <f>RIGHT(P2745,LEN(P2745)-FIND("/",P2745))</f>
        <v>video games</v>
      </c>
    </row>
    <row r="2746" spans="1:20" ht="44.25" x14ac:dyDescent="0.75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 s="9">
        <f>(((I2746/60)/60)/24)+DATE(1970,1,1)</f>
        <v>41865.977083333331</v>
      </c>
      <c r="K2746">
        <v>1405466820</v>
      </c>
      <c r="L2746" s="9">
        <f>(((K2746/60)/60)/24)+DATE(1970,1,1)</f>
        <v>41835.977083333331</v>
      </c>
      <c r="M2746" t="b">
        <v>0</v>
      </c>
      <c r="N2746">
        <v>1</v>
      </c>
      <c r="O2746" t="b">
        <v>0</v>
      </c>
      <c r="P2746" t="s">
        <v>8282</v>
      </c>
      <c r="Q2746">
        <f>D2746/E2746*100</f>
        <v>20000</v>
      </c>
      <c r="R2746">
        <f>E2746/N2746</f>
        <v>5</v>
      </c>
      <c r="S2746" t="str">
        <f>LEFT(P2746,FIND("/",P2746)-1)</f>
        <v>games</v>
      </c>
      <c r="T2746" t="str">
        <f>RIGHT(P2746,LEN(P2746)-FIND("/",P2746))</f>
        <v>video games</v>
      </c>
    </row>
    <row r="2747" spans="1:20" ht="44.25" x14ac:dyDescent="0.75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 s="9">
        <f>(((I2747/60)/60)/24)+DATE(1970,1,1)</f>
        <v>41556.345914351856</v>
      </c>
      <c r="K2747">
        <v>1378714687</v>
      </c>
      <c r="L2747" s="9">
        <f>(((K2747/60)/60)/24)+DATE(1970,1,1)</f>
        <v>41526.345914351856</v>
      </c>
      <c r="M2747" t="b">
        <v>0</v>
      </c>
      <c r="N2747">
        <v>3</v>
      </c>
      <c r="O2747" t="b">
        <v>0</v>
      </c>
      <c r="P2747" t="s">
        <v>8282</v>
      </c>
      <c r="Q2747">
        <f>D2747/E2747*100</f>
        <v>60000</v>
      </c>
      <c r="R2747">
        <f>E2747/N2747</f>
        <v>3.3333333333333335</v>
      </c>
      <c r="S2747" t="str">
        <f>LEFT(P2747,FIND("/",P2747)-1)</f>
        <v>games</v>
      </c>
      <c r="T2747" t="str">
        <f>RIGHT(P2747,LEN(P2747)-FIND("/",P2747))</f>
        <v>video games</v>
      </c>
    </row>
    <row r="2748" spans="1:20" ht="44.25" x14ac:dyDescent="0.75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 s="9">
        <f>(((I2748/60)/60)/24)+DATE(1970,1,1)</f>
        <v>42459.653877314813</v>
      </c>
      <c r="K2748">
        <v>1456764095</v>
      </c>
      <c r="L2748" s="9">
        <f>(((K2748/60)/60)/24)+DATE(1970,1,1)</f>
        <v>42429.695543981477</v>
      </c>
      <c r="M2748" t="b">
        <v>0</v>
      </c>
      <c r="N2748">
        <v>4</v>
      </c>
      <c r="O2748" t="b">
        <v>0</v>
      </c>
      <c r="P2748" t="s">
        <v>8282</v>
      </c>
      <c r="Q2748">
        <f>D2748/E2748*100</f>
        <v>75471.698113207545</v>
      </c>
      <c r="R2748">
        <f>E2748/N2748</f>
        <v>13.25</v>
      </c>
      <c r="S2748" t="str">
        <f>LEFT(P2748,FIND("/",P2748)-1)</f>
        <v>games</v>
      </c>
      <c r="T2748" t="str">
        <f>RIGHT(P2748,LEN(P2748)-FIND("/",P2748))</f>
        <v>video games</v>
      </c>
    </row>
    <row r="2749" spans="1:20" ht="44.25" x14ac:dyDescent="0.75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 s="9">
        <f>(((I2749/60)/60)/24)+DATE(1970,1,1)</f>
        <v>41069.847314814811</v>
      </c>
      <c r="K2749">
        <v>1334089208</v>
      </c>
      <c r="L2749" s="9">
        <f>(((K2749/60)/60)/24)+DATE(1970,1,1)</f>
        <v>41009.847314814811</v>
      </c>
      <c r="M2749" t="b">
        <v>0</v>
      </c>
      <c r="N2749">
        <v>10</v>
      </c>
      <c r="O2749" t="b">
        <v>0</v>
      </c>
      <c r="P2749" t="s">
        <v>8282</v>
      </c>
      <c r="Q2749">
        <f>D2749/E2749*100</f>
        <v>280080.66323101055</v>
      </c>
      <c r="R2749">
        <f>E2749/N2749</f>
        <v>17.852</v>
      </c>
      <c r="S2749" t="str">
        <f>LEFT(P2749,FIND("/",P2749)-1)</f>
        <v>games</v>
      </c>
      <c r="T2749" t="str">
        <f>RIGHT(P2749,LEN(P2749)-FIND("/",P2749))</f>
        <v>video games</v>
      </c>
    </row>
    <row r="2750" spans="1:20" ht="44.25" x14ac:dyDescent="0.75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 s="9">
        <f>(((I2750/60)/60)/24)+DATE(1970,1,1)</f>
        <v>42363.598530092597</v>
      </c>
      <c r="K2750">
        <v>1448461313</v>
      </c>
      <c r="L2750" s="9">
        <f>(((K2750/60)/60)/24)+DATE(1970,1,1)</f>
        <v>42333.598530092597</v>
      </c>
      <c r="M2750" t="b">
        <v>0</v>
      </c>
      <c r="N2750">
        <v>8</v>
      </c>
      <c r="O2750" t="b">
        <v>0</v>
      </c>
      <c r="P2750" t="s">
        <v>8282</v>
      </c>
      <c r="Q2750">
        <f>D2750/E2750*100</f>
        <v>1204.8192771084339</v>
      </c>
      <c r="R2750">
        <f>E2750/N2750</f>
        <v>10.375</v>
      </c>
      <c r="S2750" t="str">
        <f>LEFT(P2750,FIND("/",P2750)-1)</f>
        <v>games</v>
      </c>
      <c r="T2750" t="str">
        <f>RIGHT(P2750,LEN(P2750)-FIND("/",P2750))</f>
        <v>video games</v>
      </c>
    </row>
    <row r="2751" spans="1:20" ht="44.25" x14ac:dyDescent="0.75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 s="9">
        <f>(((I2751/60)/60)/24)+DATE(1970,1,1)</f>
        <v>41734.124756944446</v>
      </c>
      <c r="K2751">
        <v>1394078379</v>
      </c>
      <c r="L2751" s="9">
        <f>(((K2751/60)/60)/24)+DATE(1970,1,1)</f>
        <v>41704.16642361111</v>
      </c>
      <c r="M2751" t="b">
        <v>0</v>
      </c>
      <c r="N2751">
        <v>3</v>
      </c>
      <c r="O2751" t="b">
        <v>0</v>
      </c>
      <c r="P2751" t="s">
        <v>8282</v>
      </c>
      <c r="Q2751">
        <f>D2751/E2751*100</f>
        <v>4128.440366972477</v>
      </c>
      <c r="R2751">
        <f>E2751/N2751</f>
        <v>36.333333333333336</v>
      </c>
      <c r="S2751" t="str">
        <f>LEFT(P2751,FIND("/",P2751)-1)</f>
        <v>games</v>
      </c>
      <c r="T2751" t="str">
        <f>RIGHT(P2751,LEN(P2751)-FIND("/",P2751))</f>
        <v>video games</v>
      </c>
    </row>
    <row r="2752" spans="1:20" ht="59" x14ac:dyDescent="0.75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 s="9">
        <f>(((I2752/60)/60)/24)+DATE(1970,1,1)</f>
        <v>41735.792407407411</v>
      </c>
      <c r="K2752">
        <v>1395687664</v>
      </c>
      <c r="L2752" s="9">
        <f>(((K2752/60)/60)/24)+DATE(1970,1,1)</f>
        <v>41722.792407407411</v>
      </c>
      <c r="M2752" t="b">
        <v>0</v>
      </c>
      <c r="N2752">
        <v>1</v>
      </c>
      <c r="O2752" t="b">
        <v>0</v>
      </c>
      <c r="P2752" t="s">
        <v>8282</v>
      </c>
      <c r="Q2752">
        <f>D2752/E2752*100</f>
        <v>42000</v>
      </c>
      <c r="R2752">
        <f>E2752/N2752</f>
        <v>5</v>
      </c>
      <c r="S2752" t="str">
        <f>LEFT(P2752,FIND("/",P2752)-1)</f>
        <v>games</v>
      </c>
      <c r="T2752" t="str">
        <f>RIGHT(P2752,LEN(P2752)-FIND("/",P2752))</f>
        <v>video games</v>
      </c>
    </row>
    <row r="2753" spans="1:20" ht="44.25" x14ac:dyDescent="0.75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 s="9">
        <f>(((I2753/60)/60)/24)+DATE(1970,1,1)</f>
        <v>40844.872685185182</v>
      </c>
      <c r="K2753">
        <v>1315947400</v>
      </c>
      <c r="L2753" s="9">
        <f>(((K2753/60)/60)/24)+DATE(1970,1,1)</f>
        <v>40799.872685185182</v>
      </c>
      <c r="M2753" t="b">
        <v>0</v>
      </c>
      <c r="N2753">
        <v>0</v>
      </c>
      <c r="O2753" t="b">
        <v>0</v>
      </c>
      <c r="P2753" t="s">
        <v>8282</v>
      </c>
      <c r="Q2753" t="e">
        <f>D2753/E2753*100</f>
        <v>#DIV/0!</v>
      </c>
      <c r="R2753" t="e">
        <f>E2753/N2753</f>
        <v>#DIV/0!</v>
      </c>
      <c r="S2753" t="str">
        <f>LEFT(P2753,FIND("/",P2753)-1)</f>
        <v>games</v>
      </c>
      <c r="T2753" t="str">
        <f>RIGHT(P2753,LEN(P2753)-FIND("/",P2753))</f>
        <v>video games</v>
      </c>
    </row>
    <row r="2754" spans="1:20" ht="44.25" x14ac:dyDescent="0.75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 s="9">
        <f>(((I2754/60)/60)/24)+DATE(1970,1,1)</f>
        <v>42442.892546296294</v>
      </c>
      <c r="K2754">
        <v>1455315916</v>
      </c>
      <c r="L2754" s="9">
        <f>(((K2754/60)/60)/24)+DATE(1970,1,1)</f>
        <v>42412.934212962966</v>
      </c>
      <c r="M2754" t="b">
        <v>0</v>
      </c>
      <c r="N2754">
        <v>5</v>
      </c>
      <c r="O2754" t="b">
        <v>0</v>
      </c>
      <c r="P2754" t="s">
        <v>8282</v>
      </c>
      <c r="Q2754">
        <f>D2754/E2754*100</f>
        <v>862068.96551724127</v>
      </c>
      <c r="R2754">
        <f>E2754/N2754</f>
        <v>5.8</v>
      </c>
      <c r="S2754" t="str">
        <f>LEFT(P2754,FIND("/",P2754)-1)</f>
        <v>games</v>
      </c>
      <c r="T2754" t="str">
        <f>RIGHT(P2754,LEN(P2754)-FIND("/",P2754))</f>
        <v>video games</v>
      </c>
    </row>
    <row r="2755" spans="1:20" ht="59" x14ac:dyDescent="0.75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 s="9">
        <f>(((I2755/60)/60)/24)+DATE(1970,1,1)</f>
        <v>41424.703993055555</v>
      </c>
      <c r="K2755">
        <v>1368723225</v>
      </c>
      <c r="L2755" s="9">
        <f>(((K2755/60)/60)/24)+DATE(1970,1,1)</f>
        <v>41410.703993055555</v>
      </c>
      <c r="M2755" t="b">
        <v>0</v>
      </c>
      <c r="N2755">
        <v>0</v>
      </c>
      <c r="O2755" t="b">
        <v>0</v>
      </c>
      <c r="P2755" t="s">
        <v>8282</v>
      </c>
      <c r="Q2755" t="e">
        <f>D2755/E2755*100</f>
        <v>#DIV/0!</v>
      </c>
      <c r="R2755" t="e">
        <f>E2755/N2755</f>
        <v>#DIV/0!</v>
      </c>
      <c r="S2755" t="str">
        <f>LEFT(P2755,FIND("/",P2755)-1)</f>
        <v>games</v>
      </c>
      <c r="T2755" t="str">
        <f>RIGHT(P2755,LEN(P2755)-FIND("/",P2755))</f>
        <v>video games</v>
      </c>
    </row>
    <row r="2756" spans="1:20" ht="44.25" x14ac:dyDescent="0.75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 s="9">
        <f>(((I2756/60)/60)/24)+DATE(1970,1,1)</f>
        <v>41748.5237037037</v>
      </c>
      <c r="K2756">
        <v>1395318848</v>
      </c>
      <c r="L2756" s="9">
        <f>(((K2756/60)/60)/24)+DATE(1970,1,1)</f>
        <v>41718.5237037037</v>
      </c>
      <c r="M2756" t="b">
        <v>0</v>
      </c>
      <c r="N2756">
        <v>3</v>
      </c>
      <c r="O2756" t="b">
        <v>0</v>
      </c>
      <c r="P2756" t="s">
        <v>8282</v>
      </c>
      <c r="Q2756">
        <f>D2756/E2756*100</f>
        <v>45454.545454545456</v>
      </c>
      <c r="R2756">
        <f>E2756/N2756</f>
        <v>3.6666666666666665</v>
      </c>
      <c r="S2756" t="str">
        <f>LEFT(P2756,FIND("/",P2756)-1)</f>
        <v>games</v>
      </c>
      <c r="T2756" t="str">
        <f>RIGHT(P2756,LEN(P2756)-FIND("/",P2756))</f>
        <v>video games</v>
      </c>
    </row>
    <row r="2757" spans="1:20" ht="44.25" x14ac:dyDescent="0.75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 s="9">
        <f>(((I2757/60)/60)/24)+DATE(1970,1,1)</f>
        <v>42124.667256944449</v>
      </c>
      <c r="K2757">
        <v>1427817651</v>
      </c>
      <c r="L2757" s="9">
        <f>(((K2757/60)/60)/24)+DATE(1970,1,1)</f>
        <v>42094.667256944449</v>
      </c>
      <c r="M2757" t="b">
        <v>0</v>
      </c>
      <c r="N2757">
        <v>7</v>
      </c>
      <c r="O2757" t="b">
        <v>0</v>
      </c>
      <c r="P2757" t="s">
        <v>8283</v>
      </c>
      <c r="Q2757">
        <f>D2757/E2757*100</f>
        <v>21176.470588235294</v>
      </c>
      <c r="R2757">
        <f>E2757/N2757</f>
        <v>60.714285714285715</v>
      </c>
      <c r="S2757" t="str">
        <f>LEFT(P2757,FIND("/",P2757)-1)</f>
        <v>games</v>
      </c>
      <c r="T2757" t="str">
        <f>RIGHT(P2757,LEN(P2757)-FIND("/",P2757))</f>
        <v>mobile games</v>
      </c>
    </row>
    <row r="2758" spans="1:20" ht="59" x14ac:dyDescent="0.75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 s="9">
        <f>(((I2758/60)/60)/24)+DATE(1970,1,1)</f>
        <v>42272.624189814815</v>
      </c>
      <c r="K2758">
        <v>1438009130</v>
      </c>
      <c r="L2758" s="9">
        <f>(((K2758/60)/60)/24)+DATE(1970,1,1)</f>
        <v>42212.624189814815</v>
      </c>
      <c r="M2758" t="b">
        <v>0</v>
      </c>
      <c r="N2758">
        <v>0</v>
      </c>
      <c r="O2758" t="b">
        <v>0</v>
      </c>
      <c r="P2758" t="s">
        <v>8283</v>
      </c>
      <c r="Q2758" t="e">
        <f>D2758/E2758*100</f>
        <v>#DIV/0!</v>
      </c>
      <c r="R2758" t="e">
        <f>E2758/N2758</f>
        <v>#DIV/0!</v>
      </c>
      <c r="S2758" t="str">
        <f>LEFT(P2758,FIND("/",P2758)-1)</f>
        <v>games</v>
      </c>
      <c r="T2758" t="str">
        <f>RIGHT(P2758,LEN(P2758)-FIND("/",P2758))</f>
        <v>mobile games</v>
      </c>
    </row>
    <row r="2759" spans="1:20" ht="44.25" x14ac:dyDescent="0.75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 s="9">
        <f>(((I2759/60)/60)/24)+DATE(1970,1,1)</f>
        <v>42565.327476851846</v>
      </c>
      <c r="K2759">
        <v>1465890694</v>
      </c>
      <c r="L2759" s="9">
        <f>(((K2759/60)/60)/24)+DATE(1970,1,1)</f>
        <v>42535.327476851846</v>
      </c>
      <c r="M2759" t="b">
        <v>0</v>
      </c>
      <c r="N2759">
        <v>2</v>
      </c>
      <c r="O2759" t="b">
        <v>0</v>
      </c>
      <c r="P2759" t="s">
        <v>8283</v>
      </c>
      <c r="Q2759">
        <f>D2759/E2759*100</f>
        <v>20000</v>
      </c>
      <c r="R2759">
        <f>E2759/N2759</f>
        <v>5</v>
      </c>
      <c r="S2759" t="str">
        <f>LEFT(P2759,FIND("/",P2759)-1)</f>
        <v>games</v>
      </c>
      <c r="T2759" t="str">
        <f>RIGHT(P2759,LEN(P2759)-FIND("/",P2759))</f>
        <v>mobile games</v>
      </c>
    </row>
    <row r="2760" spans="1:20" ht="59" x14ac:dyDescent="0.75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 s="9">
        <f>(((I2760/60)/60)/24)+DATE(1970,1,1)</f>
        <v>41957.895833333328</v>
      </c>
      <c r="K2760">
        <v>1413318600</v>
      </c>
      <c r="L2760" s="9">
        <f>(((K2760/60)/60)/24)+DATE(1970,1,1)</f>
        <v>41926.854166666664</v>
      </c>
      <c r="M2760" t="b">
        <v>0</v>
      </c>
      <c r="N2760">
        <v>23</v>
      </c>
      <c r="O2760" t="b">
        <v>0</v>
      </c>
      <c r="P2760" t="s">
        <v>8283</v>
      </c>
      <c r="Q2760">
        <f>D2760/E2760*100</f>
        <v>5982.9059829059834</v>
      </c>
      <c r="R2760">
        <f>E2760/N2760</f>
        <v>25.434782608695652</v>
      </c>
      <c r="S2760" t="str">
        <f>LEFT(P2760,FIND("/",P2760)-1)</f>
        <v>games</v>
      </c>
      <c r="T2760" t="str">
        <f>RIGHT(P2760,LEN(P2760)-FIND("/",P2760))</f>
        <v>mobile games</v>
      </c>
    </row>
    <row r="2761" spans="1:20" x14ac:dyDescent="0.75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 s="9">
        <f>(((I2761/60)/60)/24)+DATE(1970,1,1)</f>
        <v>41858.649502314816</v>
      </c>
      <c r="K2761">
        <v>1404833717</v>
      </c>
      <c r="L2761" s="9">
        <f>(((K2761/60)/60)/24)+DATE(1970,1,1)</f>
        <v>41828.649502314816</v>
      </c>
      <c r="M2761" t="b">
        <v>0</v>
      </c>
      <c r="N2761">
        <v>1</v>
      </c>
      <c r="O2761" t="b">
        <v>0</v>
      </c>
      <c r="P2761" t="s">
        <v>8283</v>
      </c>
      <c r="Q2761">
        <f>D2761/E2761*100</f>
        <v>100000</v>
      </c>
      <c r="R2761">
        <f>E2761/N2761</f>
        <v>1</v>
      </c>
      <c r="S2761" t="str">
        <f>LEFT(P2761,FIND("/",P2761)-1)</f>
        <v>games</v>
      </c>
      <c r="T2761" t="str">
        <f>RIGHT(P2761,LEN(P2761)-FIND("/",P2761))</f>
        <v>mobile games</v>
      </c>
    </row>
    <row r="2762" spans="1:20" ht="44.25" x14ac:dyDescent="0.75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 s="9">
        <f>(((I2762/60)/60)/24)+DATE(1970,1,1)</f>
        <v>42526.264965277776</v>
      </c>
      <c r="K2762">
        <v>1462515693</v>
      </c>
      <c r="L2762" s="9">
        <f>(((K2762/60)/60)/24)+DATE(1970,1,1)</f>
        <v>42496.264965277776</v>
      </c>
      <c r="M2762" t="b">
        <v>0</v>
      </c>
      <c r="N2762">
        <v>2</v>
      </c>
      <c r="O2762" t="b">
        <v>0</v>
      </c>
      <c r="P2762" t="s">
        <v>8283</v>
      </c>
      <c r="Q2762">
        <f>D2762/E2762*100</f>
        <v>95238.095238095237</v>
      </c>
      <c r="R2762">
        <f>E2762/N2762</f>
        <v>10.5</v>
      </c>
      <c r="S2762" t="str">
        <f>LEFT(P2762,FIND("/",P2762)-1)</f>
        <v>games</v>
      </c>
      <c r="T2762" t="str">
        <f>RIGHT(P2762,LEN(P2762)-FIND("/",P2762))</f>
        <v>mobile games</v>
      </c>
    </row>
    <row r="2763" spans="1:20" ht="44.25" x14ac:dyDescent="0.75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 s="9">
        <f>(((I2763/60)/60)/24)+DATE(1970,1,1)</f>
        <v>41969.038194444445</v>
      </c>
      <c r="K2763">
        <v>1411775700</v>
      </c>
      <c r="L2763" s="9">
        <f>(((K2763/60)/60)/24)+DATE(1970,1,1)</f>
        <v>41908.996527777781</v>
      </c>
      <c r="M2763" t="b">
        <v>0</v>
      </c>
      <c r="N2763">
        <v>3</v>
      </c>
      <c r="O2763" t="b">
        <v>0</v>
      </c>
      <c r="P2763" t="s">
        <v>8283</v>
      </c>
      <c r="Q2763">
        <f>D2763/E2763*100</f>
        <v>45454.545454545456</v>
      </c>
      <c r="R2763">
        <f>E2763/N2763</f>
        <v>3.6666666666666665</v>
      </c>
      <c r="S2763" t="str">
        <f>LEFT(P2763,FIND("/",P2763)-1)</f>
        <v>games</v>
      </c>
      <c r="T2763" t="str">
        <f>RIGHT(P2763,LEN(P2763)-FIND("/",P2763))</f>
        <v>mobile games</v>
      </c>
    </row>
    <row r="2764" spans="1:20" ht="44.25" x14ac:dyDescent="0.75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 s="9">
        <f>(((I2764/60)/60)/24)+DATE(1970,1,1)</f>
        <v>42362.908194444448</v>
      </c>
      <c r="K2764">
        <v>1448401668</v>
      </c>
      <c r="L2764" s="9">
        <f>(((K2764/60)/60)/24)+DATE(1970,1,1)</f>
        <v>42332.908194444448</v>
      </c>
      <c r="M2764" t="b">
        <v>0</v>
      </c>
      <c r="N2764">
        <v>0</v>
      </c>
      <c r="O2764" t="b">
        <v>0</v>
      </c>
      <c r="P2764" t="s">
        <v>8283</v>
      </c>
      <c r="Q2764" t="e">
        <f>D2764/E2764*100</f>
        <v>#DIV/0!</v>
      </c>
      <c r="R2764" t="e">
        <f>E2764/N2764</f>
        <v>#DIV/0!</v>
      </c>
      <c r="S2764" t="str">
        <f>LEFT(P2764,FIND("/",P2764)-1)</f>
        <v>games</v>
      </c>
      <c r="T2764" t="str">
        <f>RIGHT(P2764,LEN(P2764)-FIND("/",P2764))</f>
        <v>mobile games</v>
      </c>
    </row>
    <row r="2765" spans="1:20" ht="44.25" x14ac:dyDescent="0.75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 s="9">
        <f>(((I2765/60)/60)/24)+DATE(1970,1,1)</f>
        <v>42736.115405092598</v>
      </c>
      <c r="K2765">
        <v>1480646771</v>
      </c>
      <c r="L2765" s="9">
        <f>(((K2765/60)/60)/24)+DATE(1970,1,1)</f>
        <v>42706.115405092598</v>
      </c>
      <c r="M2765" t="b">
        <v>0</v>
      </c>
      <c r="N2765">
        <v>13</v>
      </c>
      <c r="O2765" t="b">
        <v>0</v>
      </c>
      <c r="P2765" t="s">
        <v>8283</v>
      </c>
      <c r="Q2765">
        <f>D2765/E2765*100</f>
        <v>695.41029207232259</v>
      </c>
      <c r="R2765">
        <f>E2765/N2765</f>
        <v>110.61538461538461</v>
      </c>
      <c r="S2765" t="str">
        <f>LEFT(P2765,FIND("/",P2765)-1)</f>
        <v>games</v>
      </c>
      <c r="T2765" t="str">
        <f>RIGHT(P2765,LEN(P2765)-FIND("/",P2765))</f>
        <v>mobile games</v>
      </c>
    </row>
    <row r="2766" spans="1:20" ht="44.25" x14ac:dyDescent="0.75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 s="9">
        <f>(((I2766/60)/60)/24)+DATE(1970,1,1)</f>
        <v>41851.407187500001</v>
      </c>
      <c r="K2766">
        <v>1404207981</v>
      </c>
      <c r="L2766" s="9">
        <f>(((K2766/60)/60)/24)+DATE(1970,1,1)</f>
        <v>41821.407187500001</v>
      </c>
      <c r="M2766" t="b">
        <v>0</v>
      </c>
      <c r="N2766">
        <v>1</v>
      </c>
      <c r="O2766" t="b">
        <v>0</v>
      </c>
      <c r="P2766" t="s">
        <v>8283</v>
      </c>
      <c r="Q2766">
        <f>D2766/E2766*100</f>
        <v>15000</v>
      </c>
      <c r="R2766">
        <f>E2766/N2766</f>
        <v>20</v>
      </c>
      <c r="S2766" t="str">
        <f>LEFT(P2766,FIND("/",P2766)-1)</f>
        <v>games</v>
      </c>
      <c r="T2766" t="str">
        <f>RIGHT(P2766,LEN(P2766)-FIND("/",P2766))</f>
        <v>mobile games</v>
      </c>
    </row>
    <row r="2767" spans="1:20" ht="44.25" x14ac:dyDescent="0.75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 s="9">
        <f>(((I2767/60)/60)/24)+DATE(1970,1,1)</f>
        <v>41972.189583333333</v>
      </c>
      <c r="K2767">
        <v>1416034228</v>
      </c>
      <c r="L2767" s="9">
        <f>(((K2767/60)/60)/24)+DATE(1970,1,1)</f>
        <v>41958.285046296296</v>
      </c>
      <c r="M2767" t="b">
        <v>0</v>
      </c>
      <c r="N2767">
        <v>1</v>
      </c>
      <c r="O2767" t="b">
        <v>0</v>
      </c>
      <c r="P2767" t="s">
        <v>8283</v>
      </c>
      <c r="Q2767">
        <f>D2767/E2767*100</f>
        <v>2500000</v>
      </c>
      <c r="R2767">
        <f>E2767/N2767</f>
        <v>1</v>
      </c>
      <c r="S2767" t="str">
        <f>LEFT(P2767,FIND("/",P2767)-1)</f>
        <v>games</v>
      </c>
      <c r="T2767" t="str">
        <f>RIGHT(P2767,LEN(P2767)-FIND("/",P2767))</f>
        <v>mobile games</v>
      </c>
    </row>
    <row r="2768" spans="1:20" ht="59" x14ac:dyDescent="0.75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 s="9">
        <f>(((I2768/60)/60)/24)+DATE(1970,1,1)</f>
        <v>42588.989513888882</v>
      </c>
      <c r="K2768">
        <v>1467935094</v>
      </c>
      <c r="L2768" s="9">
        <f>(((K2768/60)/60)/24)+DATE(1970,1,1)</f>
        <v>42558.989513888882</v>
      </c>
      <c r="M2768" t="b">
        <v>0</v>
      </c>
      <c r="N2768">
        <v>1</v>
      </c>
      <c r="O2768" t="b">
        <v>0</v>
      </c>
      <c r="P2768" t="s">
        <v>8283</v>
      </c>
      <c r="Q2768">
        <f>D2768/E2768*100</f>
        <v>2000</v>
      </c>
      <c r="R2768">
        <f>E2768/N2768</f>
        <v>50</v>
      </c>
      <c r="S2768" t="str">
        <f>LEFT(P2768,FIND("/",P2768)-1)</f>
        <v>games</v>
      </c>
      <c r="T2768" t="str">
        <f>RIGHT(P2768,LEN(P2768)-FIND("/",P2768))</f>
        <v>mobile games</v>
      </c>
    </row>
    <row r="2769" spans="1:20" ht="44.25" x14ac:dyDescent="0.75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 s="9">
        <f>(((I2769/60)/60)/24)+DATE(1970,1,1)</f>
        <v>42357.671631944439</v>
      </c>
      <c r="K2769">
        <v>1447949229</v>
      </c>
      <c r="L2769" s="9">
        <f>(((K2769/60)/60)/24)+DATE(1970,1,1)</f>
        <v>42327.671631944439</v>
      </c>
      <c r="M2769" t="b">
        <v>0</v>
      </c>
      <c r="N2769">
        <v>6</v>
      </c>
      <c r="O2769" t="b">
        <v>0</v>
      </c>
      <c r="P2769" t="s">
        <v>8283</v>
      </c>
      <c r="Q2769">
        <f>D2769/E2769*100</f>
        <v>1551.851851851852</v>
      </c>
      <c r="R2769">
        <f>E2769/N2769</f>
        <v>45</v>
      </c>
      <c r="S2769" t="str">
        <f>LEFT(P2769,FIND("/",P2769)-1)</f>
        <v>games</v>
      </c>
      <c r="T2769" t="str">
        <f>RIGHT(P2769,LEN(P2769)-FIND("/",P2769))</f>
        <v>mobile games</v>
      </c>
    </row>
    <row r="2770" spans="1:20" ht="44.25" x14ac:dyDescent="0.75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 s="9">
        <f>(((I2770/60)/60)/24)+DATE(1970,1,1)</f>
        <v>42483.819687499999</v>
      </c>
      <c r="K2770">
        <v>1458848421</v>
      </c>
      <c r="L2770" s="9">
        <f>(((K2770/60)/60)/24)+DATE(1970,1,1)</f>
        <v>42453.819687499999</v>
      </c>
      <c r="M2770" t="b">
        <v>0</v>
      </c>
      <c r="N2770">
        <v>39</v>
      </c>
      <c r="O2770" t="b">
        <v>0</v>
      </c>
      <c r="P2770" t="s">
        <v>8283</v>
      </c>
      <c r="Q2770">
        <f>D2770/E2770*100</f>
        <v>253.16455696202533</v>
      </c>
      <c r="R2770">
        <f>E2770/N2770</f>
        <v>253.2051282051282</v>
      </c>
      <c r="S2770" t="str">
        <f>LEFT(P2770,FIND("/",P2770)-1)</f>
        <v>games</v>
      </c>
      <c r="T2770" t="str">
        <f>RIGHT(P2770,LEN(P2770)-FIND("/",P2770))</f>
        <v>mobile games</v>
      </c>
    </row>
    <row r="2771" spans="1:20" ht="44.25" x14ac:dyDescent="0.75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 s="9">
        <f>(((I2771/60)/60)/24)+DATE(1970,1,1)</f>
        <v>42756.9066087963</v>
      </c>
      <c r="K2771">
        <v>1483307131</v>
      </c>
      <c r="L2771" s="9">
        <f>(((K2771/60)/60)/24)+DATE(1970,1,1)</f>
        <v>42736.9066087963</v>
      </c>
      <c r="M2771" t="b">
        <v>0</v>
      </c>
      <c r="N2771">
        <v>4</v>
      </c>
      <c r="O2771" t="b">
        <v>0</v>
      </c>
      <c r="P2771" t="s">
        <v>8283</v>
      </c>
      <c r="Q2771">
        <f>D2771/E2771*100</f>
        <v>28000</v>
      </c>
      <c r="R2771">
        <f>E2771/N2771</f>
        <v>31.25</v>
      </c>
      <c r="S2771" t="str">
        <f>LEFT(P2771,FIND("/",P2771)-1)</f>
        <v>games</v>
      </c>
      <c r="T2771" t="str">
        <f>RIGHT(P2771,LEN(P2771)-FIND("/",P2771))</f>
        <v>mobile games</v>
      </c>
    </row>
    <row r="2772" spans="1:20" ht="44.25" x14ac:dyDescent="0.75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 s="9">
        <f>(((I2772/60)/60)/24)+DATE(1970,1,1)</f>
        <v>42005.347523148142</v>
      </c>
      <c r="K2772">
        <v>1417508426</v>
      </c>
      <c r="L2772" s="9">
        <f>(((K2772/60)/60)/24)+DATE(1970,1,1)</f>
        <v>41975.347523148142</v>
      </c>
      <c r="M2772" t="b">
        <v>0</v>
      </c>
      <c r="N2772">
        <v>1</v>
      </c>
      <c r="O2772" t="b">
        <v>0</v>
      </c>
      <c r="P2772" t="s">
        <v>8283</v>
      </c>
      <c r="Q2772">
        <f>D2772/E2772*100</f>
        <v>160000</v>
      </c>
      <c r="R2772">
        <f>E2772/N2772</f>
        <v>5</v>
      </c>
      <c r="S2772" t="str">
        <f>LEFT(P2772,FIND("/",P2772)-1)</f>
        <v>games</v>
      </c>
      <c r="T2772" t="str">
        <f>RIGHT(P2772,LEN(P2772)-FIND("/",P2772))</f>
        <v>mobile games</v>
      </c>
    </row>
    <row r="2773" spans="1:20" ht="44.25" x14ac:dyDescent="0.75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 s="9">
        <f>(((I2773/60)/60)/24)+DATE(1970,1,1)</f>
        <v>42222.462048611109</v>
      </c>
      <c r="K2773">
        <v>1436267121</v>
      </c>
      <c r="L2773" s="9">
        <f>(((K2773/60)/60)/24)+DATE(1970,1,1)</f>
        <v>42192.462048611109</v>
      </c>
      <c r="M2773" t="b">
        <v>0</v>
      </c>
      <c r="N2773">
        <v>0</v>
      </c>
      <c r="O2773" t="b">
        <v>0</v>
      </c>
      <c r="P2773" t="s">
        <v>8283</v>
      </c>
      <c r="Q2773" t="e">
        <f>D2773/E2773*100</f>
        <v>#DIV/0!</v>
      </c>
      <c r="R2773" t="e">
        <f>E2773/N2773</f>
        <v>#DIV/0!</v>
      </c>
      <c r="S2773" t="str">
        <f>LEFT(P2773,FIND("/",P2773)-1)</f>
        <v>games</v>
      </c>
      <c r="T2773" t="str">
        <f>RIGHT(P2773,LEN(P2773)-FIND("/",P2773))</f>
        <v>mobile games</v>
      </c>
    </row>
    <row r="2774" spans="1:20" x14ac:dyDescent="0.75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 s="9">
        <f>(((I2774/60)/60)/24)+DATE(1970,1,1)</f>
        <v>42194.699652777781</v>
      </c>
      <c r="K2774">
        <v>1433868450</v>
      </c>
      <c r="L2774" s="9">
        <f>(((K2774/60)/60)/24)+DATE(1970,1,1)</f>
        <v>42164.699652777781</v>
      </c>
      <c r="M2774" t="b">
        <v>0</v>
      </c>
      <c r="N2774">
        <v>0</v>
      </c>
      <c r="O2774" t="b">
        <v>0</v>
      </c>
      <c r="P2774" t="s">
        <v>8283</v>
      </c>
      <c r="Q2774" t="e">
        <f>D2774/E2774*100</f>
        <v>#DIV/0!</v>
      </c>
      <c r="R2774" t="e">
        <f>E2774/N2774</f>
        <v>#DIV/0!</v>
      </c>
      <c r="S2774" t="str">
        <f>LEFT(P2774,FIND("/",P2774)-1)</f>
        <v>games</v>
      </c>
      <c r="T2774" t="str">
        <f>RIGHT(P2774,LEN(P2774)-FIND("/",P2774))</f>
        <v>mobile games</v>
      </c>
    </row>
    <row r="2775" spans="1:20" ht="44.25" x14ac:dyDescent="0.75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 s="9">
        <f>(((I2775/60)/60)/24)+DATE(1970,1,1)</f>
        <v>42052.006099537044</v>
      </c>
      <c r="K2775">
        <v>1421539727</v>
      </c>
      <c r="L2775" s="9">
        <f>(((K2775/60)/60)/24)+DATE(1970,1,1)</f>
        <v>42022.006099537044</v>
      </c>
      <c r="M2775" t="b">
        <v>0</v>
      </c>
      <c r="N2775">
        <v>0</v>
      </c>
      <c r="O2775" t="b">
        <v>0</v>
      </c>
      <c r="P2775" t="s">
        <v>8283</v>
      </c>
      <c r="Q2775" t="e">
        <f>D2775/E2775*100</f>
        <v>#DIV/0!</v>
      </c>
      <c r="R2775" t="e">
        <f>E2775/N2775</f>
        <v>#DIV/0!</v>
      </c>
      <c r="S2775" t="str">
        <f>LEFT(P2775,FIND("/",P2775)-1)</f>
        <v>games</v>
      </c>
      <c r="T2775" t="str">
        <f>RIGHT(P2775,LEN(P2775)-FIND("/",P2775))</f>
        <v>mobile games</v>
      </c>
    </row>
    <row r="2776" spans="1:20" ht="44.25" x14ac:dyDescent="0.75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 s="9">
        <f>(((I2776/60)/60)/24)+DATE(1970,1,1)</f>
        <v>42355.19358796296</v>
      </c>
      <c r="K2776">
        <v>1447735126</v>
      </c>
      <c r="L2776" s="9">
        <f>(((K2776/60)/60)/24)+DATE(1970,1,1)</f>
        <v>42325.19358796296</v>
      </c>
      <c r="M2776" t="b">
        <v>0</v>
      </c>
      <c r="N2776">
        <v>8</v>
      </c>
      <c r="O2776" t="b">
        <v>0</v>
      </c>
      <c r="P2776" t="s">
        <v>8283</v>
      </c>
      <c r="Q2776">
        <f>D2776/E2776*100</f>
        <v>24193.548387096773</v>
      </c>
      <c r="R2776">
        <f>E2776/N2776</f>
        <v>23.25</v>
      </c>
      <c r="S2776" t="str">
        <f>LEFT(P2776,FIND("/",P2776)-1)</f>
        <v>games</v>
      </c>
      <c r="T2776" t="str">
        <f>RIGHT(P2776,LEN(P2776)-FIND("/",P2776))</f>
        <v>mobile games</v>
      </c>
    </row>
    <row r="2777" spans="1:20" ht="44.25" x14ac:dyDescent="0.75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 s="9">
        <f>(((I2777/60)/60)/24)+DATE(1970,1,1)</f>
        <v>42123.181944444441</v>
      </c>
      <c r="K2777">
        <v>1427689320</v>
      </c>
      <c r="L2777" s="9">
        <f>(((K2777/60)/60)/24)+DATE(1970,1,1)</f>
        <v>42093.181944444441</v>
      </c>
      <c r="M2777" t="b">
        <v>0</v>
      </c>
      <c r="N2777">
        <v>0</v>
      </c>
      <c r="O2777" t="b">
        <v>0</v>
      </c>
      <c r="P2777" t="s">
        <v>8284</v>
      </c>
      <c r="Q2777" t="e">
        <f>D2777/E2777*100</f>
        <v>#DIV/0!</v>
      </c>
      <c r="R2777" t="e">
        <f>E2777/N2777</f>
        <v>#DIV/0!</v>
      </c>
      <c r="S2777" t="str">
        <f>LEFT(P2777,FIND("/",P2777)-1)</f>
        <v>food</v>
      </c>
      <c r="T2777" t="str">
        <f>RIGHT(P2777,LEN(P2777)-FIND("/",P2777))</f>
        <v>food trucks</v>
      </c>
    </row>
    <row r="2778" spans="1:20" ht="44.25" x14ac:dyDescent="0.75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 s="9">
        <f>(((I2778/60)/60)/24)+DATE(1970,1,1)</f>
        <v>41914.747592592597</v>
      </c>
      <c r="K2778">
        <v>1407088592</v>
      </c>
      <c r="L2778" s="9">
        <f>(((K2778/60)/60)/24)+DATE(1970,1,1)</f>
        <v>41854.747592592597</v>
      </c>
      <c r="M2778" t="b">
        <v>0</v>
      </c>
      <c r="N2778">
        <v>1</v>
      </c>
      <c r="O2778" t="b">
        <v>0</v>
      </c>
      <c r="P2778" t="s">
        <v>8284</v>
      </c>
      <c r="Q2778">
        <f>D2778/E2778*100</f>
        <v>80000</v>
      </c>
      <c r="R2778">
        <f>E2778/N2778</f>
        <v>100</v>
      </c>
      <c r="S2778" t="str">
        <f>LEFT(P2778,FIND("/",P2778)-1)</f>
        <v>food</v>
      </c>
      <c r="T2778" t="str">
        <f>RIGHT(P2778,LEN(P2778)-FIND("/",P2778))</f>
        <v>food trucks</v>
      </c>
    </row>
    <row r="2779" spans="1:20" ht="44.25" x14ac:dyDescent="0.75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 s="9">
        <f>(((I2779/60)/60)/24)+DATE(1970,1,1)</f>
        <v>41761.9533912037</v>
      </c>
      <c r="K2779">
        <v>1395787973</v>
      </c>
      <c r="L2779" s="9">
        <f>(((K2779/60)/60)/24)+DATE(1970,1,1)</f>
        <v>41723.9533912037</v>
      </c>
      <c r="M2779" t="b">
        <v>0</v>
      </c>
      <c r="N2779">
        <v>12</v>
      </c>
      <c r="O2779" t="b">
        <v>0</v>
      </c>
      <c r="P2779" t="s">
        <v>8284</v>
      </c>
      <c r="Q2779">
        <f>D2779/E2779*100</f>
        <v>1132.0754716981132</v>
      </c>
      <c r="R2779">
        <f>E2779/N2779</f>
        <v>44.166666666666664</v>
      </c>
      <c r="S2779" t="str">
        <f>LEFT(P2779,FIND("/",P2779)-1)</f>
        <v>food</v>
      </c>
      <c r="T2779" t="str">
        <f>RIGHT(P2779,LEN(P2779)-FIND("/",P2779))</f>
        <v>food trucks</v>
      </c>
    </row>
    <row r="2780" spans="1:20" ht="44.25" x14ac:dyDescent="0.75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 s="9">
        <f>(((I2780/60)/60)/24)+DATE(1970,1,1)</f>
        <v>41931.972025462965</v>
      </c>
      <c r="K2780">
        <v>1408576783</v>
      </c>
      <c r="L2780" s="9">
        <f>(((K2780/60)/60)/24)+DATE(1970,1,1)</f>
        <v>41871.972025462965</v>
      </c>
      <c r="M2780" t="b">
        <v>0</v>
      </c>
      <c r="N2780">
        <v>0</v>
      </c>
      <c r="O2780" t="b">
        <v>0</v>
      </c>
      <c r="P2780" t="s">
        <v>8284</v>
      </c>
      <c r="Q2780" t="e">
        <f>D2780/E2780*100</f>
        <v>#DIV/0!</v>
      </c>
      <c r="R2780" t="e">
        <f>E2780/N2780</f>
        <v>#DIV/0!</v>
      </c>
      <c r="S2780" t="str">
        <f>LEFT(P2780,FIND("/",P2780)-1)</f>
        <v>food</v>
      </c>
      <c r="T2780" t="str">
        <f>RIGHT(P2780,LEN(P2780)-FIND("/",P2780))</f>
        <v>food trucks</v>
      </c>
    </row>
    <row r="2781" spans="1:20" ht="29.5" x14ac:dyDescent="0.75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 s="9">
        <f>(((I2781/60)/60)/24)+DATE(1970,1,1)</f>
        <v>42705.212743055556</v>
      </c>
      <c r="K2781">
        <v>1477973181</v>
      </c>
      <c r="L2781" s="9">
        <f>(((K2781/60)/60)/24)+DATE(1970,1,1)</f>
        <v>42675.171076388884</v>
      </c>
      <c r="M2781" t="b">
        <v>0</v>
      </c>
      <c r="N2781">
        <v>3</v>
      </c>
      <c r="O2781" t="b">
        <v>0</v>
      </c>
      <c r="P2781" t="s">
        <v>8284</v>
      </c>
      <c r="Q2781">
        <f>D2781/E2781*100</f>
        <v>20547.945205479449</v>
      </c>
      <c r="R2781">
        <f>E2781/N2781</f>
        <v>24.333333333333332</v>
      </c>
      <c r="S2781" t="str">
        <f>LEFT(P2781,FIND("/",P2781)-1)</f>
        <v>food</v>
      </c>
      <c r="T2781" t="str">
        <f>RIGHT(P2781,LEN(P2781)-FIND("/",P2781))</f>
        <v>food trucks</v>
      </c>
    </row>
    <row r="2782" spans="1:20" ht="29.5" x14ac:dyDescent="0.75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 s="9">
        <f>(((I2782/60)/60)/24)+DATE(1970,1,1)</f>
        <v>42537.71025462963</v>
      </c>
      <c r="K2782">
        <v>1463504566</v>
      </c>
      <c r="L2782" s="9">
        <f>(((K2782/60)/60)/24)+DATE(1970,1,1)</f>
        <v>42507.71025462963</v>
      </c>
      <c r="M2782" t="b">
        <v>0</v>
      </c>
      <c r="N2782">
        <v>2</v>
      </c>
      <c r="O2782" t="b">
        <v>0</v>
      </c>
      <c r="P2782" t="s">
        <v>8284</v>
      </c>
      <c r="Q2782">
        <f>D2782/E2782*100</f>
        <v>66666.666666666657</v>
      </c>
      <c r="R2782">
        <f>E2782/N2782</f>
        <v>37.5</v>
      </c>
      <c r="S2782" t="str">
        <f>LEFT(P2782,FIND("/",P2782)-1)</f>
        <v>food</v>
      </c>
      <c r="T2782" t="str">
        <f>RIGHT(P2782,LEN(P2782)-FIND("/",P2782))</f>
        <v>food trucks</v>
      </c>
    </row>
    <row r="2783" spans="1:20" ht="29.5" x14ac:dyDescent="0.75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 s="9">
        <f>(((I2783/60)/60)/24)+DATE(1970,1,1)</f>
        <v>42377.954571759255</v>
      </c>
      <c r="K2783">
        <v>1447109675</v>
      </c>
      <c r="L2783" s="9">
        <f>(((K2783/60)/60)/24)+DATE(1970,1,1)</f>
        <v>42317.954571759255</v>
      </c>
      <c r="M2783" t="b">
        <v>0</v>
      </c>
      <c r="N2783">
        <v>6</v>
      </c>
      <c r="O2783" t="b">
        <v>0</v>
      </c>
      <c r="P2783" t="s">
        <v>8284</v>
      </c>
      <c r="Q2783">
        <f>D2783/E2783*100</f>
        <v>992.06349206349205</v>
      </c>
      <c r="R2783">
        <f>E2783/N2783</f>
        <v>42</v>
      </c>
      <c r="S2783" t="str">
        <f>LEFT(P2783,FIND("/",P2783)-1)</f>
        <v>food</v>
      </c>
      <c r="T2783" t="str">
        <f>RIGHT(P2783,LEN(P2783)-FIND("/",P2783))</f>
        <v>food trucks</v>
      </c>
    </row>
    <row r="2784" spans="1:20" ht="59" x14ac:dyDescent="0.75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 s="9">
        <f>(((I2784/60)/60)/24)+DATE(1970,1,1)</f>
        <v>42254.102581018517</v>
      </c>
      <c r="K2784">
        <v>1439000863</v>
      </c>
      <c r="L2784" s="9">
        <f>(((K2784/60)/60)/24)+DATE(1970,1,1)</f>
        <v>42224.102581018517</v>
      </c>
      <c r="M2784" t="b">
        <v>0</v>
      </c>
      <c r="N2784">
        <v>0</v>
      </c>
      <c r="O2784" t="b">
        <v>0</v>
      </c>
      <c r="P2784" t="s">
        <v>8284</v>
      </c>
      <c r="Q2784" t="e">
        <f>D2784/E2784*100</f>
        <v>#DIV/0!</v>
      </c>
      <c r="R2784" t="e">
        <f>E2784/N2784</f>
        <v>#DIV/0!</v>
      </c>
      <c r="S2784" t="str">
        <f>LEFT(P2784,FIND("/",P2784)-1)</f>
        <v>food</v>
      </c>
      <c r="T2784" t="str">
        <f>RIGHT(P2784,LEN(P2784)-FIND("/",P2784))</f>
        <v>food trucks</v>
      </c>
    </row>
    <row r="2785" spans="1:20" x14ac:dyDescent="0.75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 s="9">
        <f>(((I2785/60)/60)/24)+DATE(1970,1,1)</f>
        <v>42139.709629629629</v>
      </c>
      <c r="K2785">
        <v>1429117312</v>
      </c>
      <c r="L2785" s="9">
        <f>(((K2785/60)/60)/24)+DATE(1970,1,1)</f>
        <v>42109.709629629629</v>
      </c>
      <c r="M2785" t="b">
        <v>0</v>
      </c>
      <c r="N2785">
        <v>15</v>
      </c>
      <c r="O2785" t="b">
        <v>0</v>
      </c>
      <c r="P2785" t="s">
        <v>8284</v>
      </c>
      <c r="Q2785">
        <f>D2785/E2785*100</f>
        <v>1756.311745334797</v>
      </c>
      <c r="R2785">
        <f>E2785/N2785</f>
        <v>60.733333333333334</v>
      </c>
      <c r="S2785" t="str">
        <f>LEFT(P2785,FIND("/",P2785)-1)</f>
        <v>food</v>
      </c>
      <c r="T2785" t="str">
        <f>RIGHT(P2785,LEN(P2785)-FIND("/",P2785))</f>
        <v>food trucks</v>
      </c>
    </row>
    <row r="2786" spans="1:20" ht="29.5" x14ac:dyDescent="0.75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 s="9">
        <f>(((I2786/60)/60)/24)+DATE(1970,1,1)</f>
        <v>42173.714178240742</v>
      </c>
      <c r="K2786">
        <v>1432055305</v>
      </c>
      <c r="L2786" s="9">
        <f>(((K2786/60)/60)/24)+DATE(1970,1,1)</f>
        <v>42143.714178240742</v>
      </c>
      <c r="M2786" t="b">
        <v>0</v>
      </c>
      <c r="N2786">
        <v>1</v>
      </c>
      <c r="O2786" t="b">
        <v>0</v>
      </c>
      <c r="P2786" t="s">
        <v>8284</v>
      </c>
      <c r="Q2786">
        <f>D2786/E2786*100</f>
        <v>16000</v>
      </c>
      <c r="R2786">
        <f>E2786/N2786</f>
        <v>50</v>
      </c>
      <c r="S2786" t="str">
        <f>LEFT(P2786,FIND("/",P2786)-1)</f>
        <v>food</v>
      </c>
      <c r="T2786" t="str">
        <f>RIGHT(P2786,LEN(P2786)-FIND("/",P2786))</f>
        <v>food trucks</v>
      </c>
    </row>
    <row r="2787" spans="1:20" ht="44.25" x14ac:dyDescent="0.75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 s="9">
        <f>(((I2787/60)/60)/24)+DATE(1970,1,1)</f>
        <v>42253.108865740738</v>
      </c>
      <c r="K2787">
        <v>1438915006</v>
      </c>
      <c r="L2787" s="9">
        <f>(((K2787/60)/60)/24)+DATE(1970,1,1)</f>
        <v>42223.108865740738</v>
      </c>
      <c r="M2787" t="b">
        <v>0</v>
      </c>
      <c r="N2787">
        <v>3</v>
      </c>
      <c r="O2787" t="b">
        <v>0</v>
      </c>
      <c r="P2787" t="s">
        <v>8284</v>
      </c>
      <c r="Q2787">
        <f>D2787/E2787*100</f>
        <v>1538.4615384615386</v>
      </c>
      <c r="R2787">
        <f>E2787/N2787</f>
        <v>108.33333333333333</v>
      </c>
      <c r="S2787" t="str">
        <f>LEFT(P2787,FIND("/",P2787)-1)</f>
        <v>food</v>
      </c>
      <c r="T2787" t="str">
        <f>RIGHT(P2787,LEN(P2787)-FIND("/",P2787))</f>
        <v>food trucks</v>
      </c>
    </row>
    <row r="2788" spans="1:20" ht="44.25" x14ac:dyDescent="0.75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 s="9">
        <f>(((I2788/60)/60)/24)+DATE(1970,1,1)</f>
        <v>41865.763981481483</v>
      </c>
      <c r="K2788">
        <v>1405448408</v>
      </c>
      <c r="L2788" s="9">
        <f>(((K2788/60)/60)/24)+DATE(1970,1,1)</f>
        <v>41835.763981481483</v>
      </c>
      <c r="M2788" t="b">
        <v>0</v>
      </c>
      <c r="N2788">
        <v>8</v>
      </c>
      <c r="O2788" t="b">
        <v>0</v>
      </c>
      <c r="P2788" t="s">
        <v>8284</v>
      </c>
      <c r="Q2788">
        <f>D2788/E2788*100</f>
        <v>13297.872340425531</v>
      </c>
      <c r="R2788">
        <f>E2788/N2788</f>
        <v>23.5</v>
      </c>
      <c r="S2788" t="str">
        <f>LEFT(P2788,FIND("/",P2788)-1)</f>
        <v>food</v>
      </c>
      <c r="T2788" t="str">
        <f>RIGHT(P2788,LEN(P2788)-FIND("/",P2788))</f>
        <v>food trucks</v>
      </c>
    </row>
    <row r="2789" spans="1:20" ht="44.25" x14ac:dyDescent="0.75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 s="9">
        <f>(((I2789/60)/60)/24)+DATE(1970,1,1)</f>
        <v>42059.07131944444</v>
      </c>
      <c r="K2789">
        <v>1422150162</v>
      </c>
      <c r="L2789" s="9">
        <f>(((K2789/60)/60)/24)+DATE(1970,1,1)</f>
        <v>42029.07131944444</v>
      </c>
      <c r="M2789" t="b">
        <v>0</v>
      </c>
      <c r="N2789">
        <v>0</v>
      </c>
      <c r="O2789" t="b">
        <v>0</v>
      </c>
      <c r="P2789" t="s">
        <v>8284</v>
      </c>
      <c r="Q2789" t="e">
        <f>D2789/E2789*100</f>
        <v>#DIV/0!</v>
      </c>
      <c r="R2789" t="e">
        <f>E2789/N2789</f>
        <v>#DIV/0!</v>
      </c>
      <c r="S2789" t="str">
        <f>LEFT(P2789,FIND("/",P2789)-1)</f>
        <v>food</v>
      </c>
      <c r="T2789" t="str">
        <f>RIGHT(P2789,LEN(P2789)-FIND("/",P2789))</f>
        <v>food trucks</v>
      </c>
    </row>
    <row r="2790" spans="1:20" ht="44.25" x14ac:dyDescent="0.75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 s="9">
        <f>(((I2790/60)/60)/24)+DATE(1970,1,1)</f>
        <v>41978.669907407413</v>
      </c>
      <c r="K2790">
        <v>1412607880</v>
      </c>
      <c r="L2790" s="9">
        <f>(((K2790/60)/60)/24)+DATE(1970,1,1)</f>
        <v>41918.628240740742</v>
      </c>
      <c r="M2790" t="b">
        <v>0</v>
      </c>
      <c r="N2790">
        <v>3</v>
      </c>
      <c r="O2790" t="b">
        <v>0</v>
      </c>
      <c r="P2790" t="s">
        <v>8284</v>
      </c>
      <c r="Q2790">
        <f>D2790/E2790*100</f>
        <v>6622.5165562913899</v>
      </c>
      <c r="R2790">
        <f>E2790/N2790</f>
        <v>50.333333333333336</v>
      </c>
      <c r="S2790" t="str">
        <f>LEFT(P2790,FIND("/",P2790)-1)</f>
        <v>food</v>
      </c>
      <c r="T2790" t="str">
        <f>RIGHT(P2790,LEN(P2790)-FIND("/",P2790))</f>
        <v>food trucks</v>
      </c>
    </row>
    <row r="2791" spans="1:20" ht="44.25" x14ac:dyDescent="0.75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 s="9">
        <f>(((I2791/60)/60)/24)+DATE(1970,1,1)</f>
        <v>41982.09175925926</v>
      </c>
      <c r="K2791">
        <v>1415499128</v>
      </c>
      <c r="L2791" s="9">
        <f>(((K2791/60)/60)/24)+DATE(1970,1,1)</f>
        <v>41952.09175925926</v>
      </c>
      <c r="M2791" t="b">
        <v>0</v>
      </c>
      <c r="N2791">
        <v>3</v>
      </c>
      <c r="O2791" t="b">
        <v>0</v>
      </c>
      <c r="P2791" t="s">
        <v>8284</v>
      </c>
      <c r="Q2791">
        <f>D2791/E2791*100</f>
        <v>21428.571428571428</v>
      </c>
      <c r="R2791">
        <f>E2791/N2791</f>
        <v>11.666666666666666</v>
      </c>
      <c r="S2791" t="str">
        <f>LEFT(P2791,FIND("/",P2791)-1)</f>
        <v>food</v>
      </c>
      <c r="T2791" t="str">
        <f>RIGHT(P2791,LEN(P2791)-FIND("/",P2791))</f>
        <v>food trucks</v>
      </c>
    </row>
    <row r="2792" spans="1:20" ht="44.25" x14ac:dyDescent="0.75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 s="9">
        <f>(((I2792/60)/60)/24)+DATE(1970,1,1)</f>
        <v>42185.65625</v>
      </c>
      <c r="K2792">
        <v>1433006765</v>
      </c>
      <c r="L2792" s="9">
        <f>(((K2792/60)/60)/24)+DATE(1970,1,1)</f>
        <v>42154.726446759261</v>
      </c>
      <c r="M2792" t="b">
        <v>0</v>
      </c>
      <c r="N2792">
        <v>0</v>
      </c>
      <c r="O2792" t="b">
        <v>0</v>
      </c>
      <c r="P2792" t="s">
        <v>8284</v>
      </c>
      <c r="Q2792" t="e">
        <f>D2792/E2792*100</f>
        <v>#DIV/0!</v>
      </c>
      <c r="R2792" t="e">
        <f>E2792/N2792</f>
        <v>#DIV/0!</v>
      </c>
      <c r="S2792" t="str">
        <f>LEFT(P2792,FIND("/",P2792)-1)</f>
        <v>food</v>
      </c>
      <c r="T2792" t="str">
        <f>RIGHT(P2792,LEN(P2792)-FIND("/",P2792))</f>
        <v>food trucks</v>
      </c>
    </row>
    <row r="2793" spans="1:20" ht="44.25" x14ac:dyDescent="0.75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 s="9">
        <f>(((I2793/60)/60)/24)+DATE(1970,1,1)</f>
        <v>42091.113263888896</v>
      </c>
      <c r="K2793">
        <v>1424922186</v>
      </c>
      <c r="L2793" s="9">
        <f>(((K2793/60)/60)/24)+DATE(1970,1,1)</f>
        <v>42061.154930555553</v>
      </c>
      <c r="M2793" t="b">
        <v>0</v>
      </c>
      <c r="N2793">
        <v>19</v>
      </c>
      <c r="O2793" t="b">
        <v>0</v>
      </c>
      <c r="P2793" t="s">
        <v>8284</v>
      </c>
      <c r="Q2793">
        <f>D2793/E2793*100</f>
        <v>2597.4025974025972</v>
      </c>
      <c r="R2793">
        <f>E2793/N2793</f>
        <v>60.789473684210527</v>
      </c>
      <c r="S2793" t="str">
        <f>LEFT(P2793,FIND("/",P2793)-1)</f>
        <v>food</v>
      </c>
      <c r="T2793" t="str">
        <f>RIGHT(P2793,LEN(P2793)-FIND("/",P2793))</f>
        <v>food trucks</v>
      </c>
    </row>
    <row r="2794" spans="1:20" ht="44.25" x14ac:dyDescent="0.75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 s="9">
        <f>(((I2794/60)/60)/24)+DATE(1970,1,1)</f>
        <v>42143.629502314812</v>
      </c>
      <c r="K2794">
        <v>1430233589</v>
      </c>
      <c r="L2794" s="9">
        <f>(((K2794/60)/60)/24)+DATE(1970,1,1)</f>
        <v>42122.629502314812</v>
      </c>
      <c r="M2794" t="b">
        <v>0</v>
      </c>
      <c r="N2794">
        <v>0</v>
      </c>
      <c r="O2794" t="b">
        <v>0</v>
      </c>
      <c r="P2794" t="s">
        <v>8284</v>
      </c>
      <c r="Q2794" t="e">
        <f>D2794/E2794*100</f>
        <v>#DIV/0!</v>
      </c>
      <c r="R2794" t="e">
        <f>E2794/N2794</f>
        <v>#DIV/0!</v>
      </c>
      <c r="S2794" t="str">
        <f>LEFT(P2794,FIND("/",P2794)-1)</f>
        <v>food</v>
      </c>
      <c r="T2794" t="str">
        <f>RIGHT(P2794,LEN(P2794)-FIND("/",P2794))</f>
        <v>food trucks</v>
      </c>
    </row>
    <row r="2795" spans="1:20" ht="59" x14ac:dyDescent="0.75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 s="9">
        <f>(((I2795/60)/60)/24)+DATE(1970,1,1)</f>
        <v>41907.683611111112</v>
      </c>
      <c r="K2795">
        <v>1408983864</v>
      </c>
      <c r="L2795" s="9">
        <f>(((K2795/60)/60)/24)+DATE(1970,1,1)</f>
        <v>41876.683611111112</v>
      </c>
      <c r="M2795" t="b">
        <v>0</v>
      </c>
      <c r="N2795">
        <v>2</v>
      </c>
      <c r="O2795" t="b">
        <v>0</v>
      </c>
      <c r="P2795" t="s">
        <v>8284</v>
      </c>
      <c r="Q2795">
        <f>D2795/E2795*100</f>
        <v>171428.57142857142</v>
      </c>
      <c r="R2795">
        <f>E2795/N2795</f>
        <v>17.5</v>
      </c>
      <c r="S2795" t="str">
        <f>LEFT(P2795,FIND("/",P2795)-1)</f>
        <v>food</v>
      </c>
      <c r="T2795" t="str">
        <f>RIGHT(P2795,LEN(P2795)-FIND("/",P2795))</f>
        <v>food trucks</v>
      </c>
    </row>
    <row r="2796" spans="1:20" ht="44.25" x14ac:dyDescent="0.75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 s="9">
        <f>(((I2796/60)/60)/24)+DATE(1970,1,1)</f>
        <v>41860.723611111112</v>
      </c>
      <c r="K2796">
        <v>1405012920</v>
      </c>
      <c r="L2796" s="9">
        <f>(((K2796/60)/60)/24)+DATE(1970,1,1)</f>
        <v>41830.723611111112</v>
      </c>
      <c r="M2796" t="b">
        <v>0</v>
      </c>
      <c r="N2796">
        <v>0</v>
      </c>
      <c r="O2796" t="b">
        <v>0</v>
      </c>
      <c r="P2796" t="s">
        <v>8284</v>
      </c>
      <c r="Q2796" t="e">
        <f>D2796/E2796*100</f>
        <v>#DIV/0!</v>
      </c>
      <c r="R2796" t="e">
        <f>E2796/N2796</f>
        <v>#DIV/0!</v>
      </c>
      <c r="S2796" t="str">
        <f>LEFT(P2796,FIND("/",P2796)-1)</f>
        <v>food</v>
      </c>
      <c r="T2796" t="str">
        <f>RIGHT(P2796,LEN(P2796)-FIND("/",P2796))</f>
        <v>food trucks</v>
      </c>
    </row>
    <row r="2797" spans="1:20" ht="59" x14ac:dyDescent="0.75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 s="9">
        <f>(((I2797/60)/60)/24)+DATE(1970,1,1)</f>
        <v>42539.724328703705</v>
      </c>
      <c r="K2797">
        <v>1463678582</v>
      </c>
      <c r="L2797" s="9">
        <f>(((K2797/60)/60)/24)+DATE(1970,1,1)</f>
        <v>42509.724328703705</v>
      </c>
      <c r="M2797" t="b">
        <v>0</v>
      </c>
      <c r="N2797">
        <v>0</v>
      </c>
      <c r="O2797" t="b">
        <v>0</v>
      </c>
      <c r="P2797" t="s">
        <v>8284</v>
      </c>
      <c r="Q2797" t="e">
        <f>D2797/E2797*100</f>
        <v>#DIV/0!</v>
      </c>
      <c r="R2797" t="e">
        <f>E2797/N2797</f>
        <v>#DIV/0!</v>
      </c>
      <c r="S2797" t="str">
        <f>LEFT(P2797,FIND("/",P2797)-1)</f>
        <v>food</v>
      </c>
      <c r="T2797" t="str">
        <f>RIGHT(P2797,LEN(P2797)-FIND("/",P2797))</f>
        <v>food trucks</v>
      </c>
    </row>
    <row r="2798" spans="1:20" ht="44.25" x14ac:dyDescent="0.75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 s="9">
        <f>(((I2798/60)/60)/24)+DATE(1970,1,1)</f>
        <v>41826.214467592588</v>
      </c>
      <c r="K2798">
        <v>1401685730</v>
      </c>
      <c r="L2798" s="9">
        <f>(((K2798/60)/60)/24)+DATE(1970,1,1)</f>
        <v>41792.214467592588</v>
      </c>
      <c r="M2798" t="b">
        <v>0</v>
      </c>
      <c r="N2798">
        <v>25</v>
      </c>
      <c r="O2798" t="b">
        <v>0</v>
      </c>
      <c r="P2798" t="s">
        <v>8284</v>
      </c>
      <c r="Q2798">
        <f>D2798/E2798*100</f>
        <v>482.97512678097075</v>
      </c>
      <c r="R2798">
        <f>E2798/N2798</f>
        <v>82.82</v>
      </c>
      <c r="S2798" t="str">
        <f>LEFT(P2798,FIND("/",P2798)-1)</f>
        <v>food</v>
      </c>
      <c r="T2798" t="str">
        <f>RIGHT(P2798,LEN(P2798)-FIND("/",P2798))</f>
        <v>food trucks</v>
      </c>
    </row>
    <row r="2799" spans="1:20" ht="44.25" x14ac:dyDescent="0.75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 s="9">
        <f>(((I2799/60)/60)/24)+DATE(1970,1,1)</f>
        <v>42181.166666666672</v>
      </c>
      <c r="K2799">
        <v>1432640342</v>
      </c>
      <c r="L2799" s="9">
        <f>(((K2799/60)/60)/24)+DATE(1970,1,1)</f>
        <v>42150.485439814816</v>
      </c>
      <c r="M2799" t="b">
        <v>0</v>
      </c>
      <c r="N2799">
        <v>8</v>
      </c>
      <c r="O2799" t="b">
        <v>0</v>
      </c>
      <c r="P2799" t="s">
        <v>8284</v>
      </c>
      <c r="Q2799">
        <f>D2799/E2799*100</f>
        <v>522.4660397074191</v>
      </c>
      <c r="R2799">
        <f>E2799/N2799</f>
        <v>358.875</v>
      </c>
      <c r="S2799" t="str">
        <f>LEFT(P2799,FIND("/",P2799)-1)</f>
        <v>food</v>
      </c>
      <c r="T2799" t="str">
        <f>RIGHT(P2799,LEN(P2799)-FIND("/",P2799))</f>
        <v>food trucks</v>
      </c>
    </row>
    <row r="2800" spans="1:20" ht="44.25" x14ac:dyDescent="0.75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 s="9">
        <f>(((I2800/60)/60)/24)+DATE(1970,1,1)</f>
        <v>41894.734895833331</v>
      </c>
      <c r="K2800">
        <v>1407865095</v>
      </c>
      <c r="L2800" s="9">
        <f>(((K2800/60)/60)/24)+DATE(1970,1,1)</f>
        <v>41863.734895833331</v>
      </c>
      <c r="M2800" t="b">
        <v>0</v>
      </c>
      <c r="N2800">
        <v>16</v>
      </c>
      <c r="O2800" t="b">
        <v>0</v>
      </c>
      <c r="P2800" t="s">
        <v>8284</v>
      </c>
      <c r="Q2800">
        <f>D2800/E2800*100</f>
        <v>6128.7027579162414</v>
      </c>
      <c r="R2800">
        <f>E2800/N2800</f>
        <v>61.1875</v>
      </c>
      <c r="S2800" t="str">
        <f>LEFT(P2800,FIND("/",P2800)-1)</f>
        <v>food</v>
      </c>
      <c r="T2800" t="str">
        <f>RIGHT(P2800,LEN(P2800)-FIND("/",P2800))</f>
        <v>food trucks</v>
      </c>
    </row>
    <row r="2801" spans="1:20" ht="44.25" x14ac:dyDescent="0.75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 s="9">
        <f>(((I2801/60)/60)/24)+DATE(1970,1,1)</f>
        <v>42635.053993055553</v>
      </c>
      <c r="K2801">
        <v>1471915065</v>
      </c>
      <c r="L2801" s="9">
        <f>(((K2801/60)/60)/24)+DATE(1970,1,1)</f>
        <v>42605.053993055553</v>
      </c>
      <c r="M2801" t="b">
        <v>0</v>
      </c>
      <c r="N2801">
        <v>3</v>
      </c>
      <c r="O2801" t="b">
        <v>0</v>
      </c>
      <c r="P2801" t="s">
        <v>8284</v>
      </c>
      <c r="Q2801">
        <f>D2801/E2801*100</f>
        <v>1764.7058823529412</v>
      </c>
      <c r="R2801">
        <f>E2801/N2801</f>
        <v>340</v>
      </c>
      <c r="S2801" t="str">
        <f>LEFT(P2801,FIND("/",P2801)-1)</f>
        <v>food</v>
      </c>
      <c r="T2801" t="str">
        <f>RIGHT(P2801,LEN(P2801)-FIND("/",P2801))</f>
        <v>food trucks</v>
      </c>
    </row>
    <row r="2802" spans="1:20" ht="44.25" x14ac:dyDescent="0.75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 s="9">
        <f>(((I2802/60)/60)/24)+DATE(1970,1,1)</f>
        <v>42057.353738425925</v>
      </c>
      <c r="K2802">
        <v>1422001763</v>
      </c>
      <c r="L2802" s="9">
        <f>(((K2802/60)/60)/24)+DATE(1970,1,1)</f>
        <v>42027.353738425925</v>
      </c>
      <c r="M2802" t="b">
        <v>0</v>
      </c>
      <c r="N2802">
        <v>3</v>
      </c>
      <c r="O2802" t="b">
        <v>0</v>
      </c>
      <c r="P2802" t="s">
        <v>8284</v>
      </c>
      <c r="Q2802">
        <f>D2802/E2802*100</f>
        <v>58823.529411764706</v>
      </c>
      <c r="R2802">
        <f>E2802/N2802</f>
        <v>5.666666666666667</v>
      </c>
      <c r="S2802" t="str">
        <f>LEFT(P2802,FIND("/",P2802)-1)</f>
        <v>food</v>
      </c>
      <c r="T2802" t="str">
        <f>RIGHT(P2802,LEN(P2802)-FIND("/",P2802))</f>
        <v>food trucks</v>
      </c>
    </row>
    <row r="2803" spans="1:20" ht="44.25" x14ac:dyDescent="0.75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 s="9">
        <f>(((I2803/60)/60)/24)+DATE(1970,1,1)</f>
        <v>42154.893182870372</v>
      </c>
      <c r="K2803">
        <v>1430429171</v>
      </c>
      <c r="L2803" s="9">
        <f>(((K2803/60)/60)/24)+DATE(1970,1,1)</f>
        <v>42124.893182870372</v>
      </c>
      <c r="M2803" t="b">
        <v>0</v>
      </c>
      <c r="N2803">
        <v>2</v>
      </c>
      <c r="O2803" t="b">
        <v>0</v>
      </c>
      <c r="P2803" t="s">
        <v>8284</v>
      </c>
      <c r="Q2803">
        <f>D2803/E2803*100</f>
        <v>25000</v>
      </c>
      <c r="R2803">
        <f>E2803/N2803</f>
        <v>50</v>
      </c>
      <c r="S2803" t="str">
        <f>LEFT(P2803,FIND("/",P2803)-1)</f>
        <v>food</v>
      </c>
      <c r="T2803" t="str">
        <f>RIGHT(P2803,LEN(P2803)-FIND("/",P2803))</f>
        <v>food trucks</v>
      </c>
    </row>
    <row r="2804" spans="1:20" ht="44.25" x14ac:dyDescent="0.75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 s="9">
        <f>(((I2804/60)/60)/24)+DATE(1970,1,1)</f>
        <v>41956.846377314811</v>
      </c>
      <c r="K2804">
        <v>1414351127</v>
      </c>
      <c r="L2804" s="9">
        <f>(((K2804/60)/60)/24)+DATE(1970,1,1)</f>
        <v>41938.804710648146</v>
      </c>
      <c r="M2804" t="b">
        <v>0</v>
      </c>
      <c r="N2804">
        <v>1</v>
      </c>
      <c r="O2804" t="b">
        <v>0</v>
      </c>
      <c r="P2804" t="s">
        <v>8284</v>
      </c>
      <c r="Q2804">
        <f>D2804/E2804*100</f>
        <v>100000</v>
      </c>
      <c r="R2804">
        <f>E2804/N2804</f>
        <v>25</v>
      </c>
      <c r="S2804" t="str">
        <f>LEFT(P2804,FIND("/",P2804)-1)</f>
        <v>food</v>
      </c>
      <c r="T2804" t="str">
        <f>RIGHT(P2804,LEN(P2804)-FIND("/",P2804))</f>
        <v>food trucks</v>
      </c>
    </row>
    <row r="2805" spans="1:20" ht="29.5" x14ac:dyDescent="0.75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 s="9">
        <f>(((I2805/60)/60)/24)+DATE(1970,1,1)</f>
        <v>41871.682314814818</v>
      </c>
      <c r="K2805">
        <v>1405959752</v>
      </c>
      <c r="L2805" s="9">
        <f>(((K2805/60)/60)/24)+DATE(1970,1,1)</f>
        <v>41841.682314814818</v>
      </c>
      <c r="M2805" t="b">
        <v>0</v>
      </c>
      <c r="N2805">
        <v>0</v>
      </c>
      <c r="O2805" t="b">
        <v>0</v>
      </c>
      <c r="P2805" t="s">
        <v>8284</v>
      </c>
      <c r="Q2805" t="e">
        <f>D2805/E2805*100</f>
        <v>#DIV/0!</v>
      </c>
      <c r="R2805" t="e">
        <f>E2805/N2805</f>
        <v>#DIV/0!</v>
      </c>
      <c r="S2805" t="str">
        <f>LEFT(P2805,FIND("/",P2805)-1)</f>
        <v>food</v>
      </c>
      <c r="T2805" t="str">
        <f>RIGHT(P2805,LEN(P2805)-FIND("/",P2805))</f>
        <v>food trucks</v>
      </c>
    </row>
    <row r="2806" spans="1:20" ht="44.25" x14ac:dyDescent="0.75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 s="9">
        <f>(((I2806/60)/60)/24)+DATE(1970,1,1)</f>
        <v>42219.185844907406</v>
      </c>
      <c r="K2806">
        <v>1435552057</v>
      </c>
      <c r="L2806" s="9">
        <f>(((K2806/60)/60)/24)+DATE(1970,1,1)</f>
        <v>42184.185844907406</v>
      </c>
      <c r="M2806" t="b">
        <v>0</v>
      </c>
      <c r="N2806">
        <v>1</v>
      </c>
      <c r="O2806" t="b">
        <v>0</v>
      </c>
      <c r="P2806" t="s">
        <v>8284</v>
      </c>
      <c r="Q2806">
        <f>D2806/E2806*100</f>
        <v>416666.66666666669</v>
      </c>
      <c r="R2806">
        <f>E2806/N2806</f>
        <v>30</v>
      </c>
      <c r="S2806" t="str">
        <f>LEFT(P2806,FIND("/",P2806)-1)</f>
        <v>food</v>
      </c>
      <c r="T2806" t="str">
        <f>RIGHT(P2806,LEN(P2806)-FIND("/",P2806))</f>
        <v>food trucks</v>
      </c>
    </row>
    <row r="2807" spans="1:20" ht="44.25" x14ac:dyDescent="0.75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 s="9">
        <f>(((I2807/60)/60)/24)+DATE(1970,1,1)</f>
        <v>42498.84174768519</v>
      </c>
      <c r="K2807">
        <v>1460146327</v>
      </c>
      <c r="L2807" s="9">
        <f>(((K2807/60)/60)/24)+DATE(1970,1,1)</f>
        <v>42468.84174768519</v>
      </c>
      <c r="M2807" t="b">
        <v>0</v>
      </c>
      <c r="N2807">
        <v>19</v>
      </c>
      <c r="O2807" t="b">
        <v>0</v>
      </c>
      <c r="P2807" t="s">
        <v>8284</v>
      </c>
      <c r="Q2807">
        <f>D2807/E2807*100</f>
        <v>1693.0022573363431</v>
      </c>
      <c r="R2807">
        <f>E2807/N2807</f>
        <v>46.631578947368418</v>
      </c>
      <c r="S2807" t="str">
        <f>LEFT(P2807,FIND("/",P2807)-1)</f>
        <v>food</v>
      </c>
      <c r="T2807" t="str">
        <f>RIGHT(P2807,LEN(P2807)-FIND("/",P2807))</f>
        <v>food trucks</v>
      </c>
    </row>
    <row r="2808" spans="1:20" ht="44.25" x14ac:dyDescent="0.75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 s="9">
        <f>(((I2808/60)/60)/24)+DATE(1970,1,1)</f>
        <v>42200.728460648148</v>
      </c>
      <c r="K2808">
        <v>1434389339</v>
      </c>
      <c r="L2808" s="9">
        <f>(((K2808/60)/60)/24)+DATE(1970,1,1)</f>
        <v>42170.728460648148</v>
      </c>
      <c r="M2808" t="b">
        <v>0</v>
      </c>
      <c r="N2808">
        <v>9</v>
      </c>
      <c r="O2808" t="b">
        <v>0</v>
      </c>
      <c r="P2808" t="s">
        <v>8284</v>
      </c>
      <c r="Q2808">
        <f>D2808/E2808*100</f>
        <v>3418.8034188034189</v>
      </c>
      <c r="R2808">
        <f>E2808/N2808</f>
        <v>65</v>
      </c>
      <c r="S2808" t="str">
        <f>LEFT(P2808,FIND("/",P2808)-1)</f>
        <v>food</v>
      </c>
      <c r="T2808" t="str">
        <f>RIGHT(P2808,LEN(P2808)-FIND("/",P2808))</f>
        <v>food trucks</v>
      </c>
    </row>
    <row r="2809" spans="1:20" ht="59" x14ac:dyDescent="0.75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 s="9">
        <f>(((I2809/60)/60)/24)+DATE(1970,1,1)</f>
        <v>42800.541666666672</v>
      </c>
      <c r="K2809">
        <v>1484094498</v>
      </c>
      <c r="L2809" s="9">
        <f>(((K2809/60)/60)/24)+DATE(1970,1,1)</f>
        <v>42746.019652777773</v>
      </c>
      <c r="M2809" t="b">
        <v>0</v>
      </c>
      <c r="N2809">
        <v>1</v>
      </c>
      <c r="O2809" t="b">
        <v>0</v>
      </c>
      <c r="P2809" t="s">
        <v>8284</v>
      </c>
      <c r="Q2809">
        <f>D2809/E2809*100</f>
        <v>1750000</v>
      </c>
      <c r="R2809">
        <f>E2809/N2809</f>
        <v>10</v>
      </c>
      <c r="S2809" t="str">
        <f>LEFT(P2809,FIND("/",P2809)-1)</f>
        <v>food</v>
      </c>
      <c r="T2809" t="str">
        <f>RIGHT(P2809,LEN(P2809)-FIND("/",P2809))</f>
        <v>food trucks</v>
      </c>
    </row>
    <row r="2810" spans="1:20" ht="44.25" x14ac:dyDescent="0.75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 s="9">
        <f>(((I2810/60)/60)/24)+DATE(1970,1,1)</f>
        <v>41927.660833333335</v>
      </c>
      <c r="K2810">
        <v>1410796296</v>
      </c>
      <c r="L2810" s="9">
        <f>(((K2810/60)/60)/24)+DATE(1970,1,1)</f>
        <v>41897.660833333335</v>
      </c>
      <c r="M2810" t="b">
        <v>0</v>
      </c>
      <c r="N2810">
        <v>0</v>
      </c>
      <c r="O2810" t="b">
        <v>0</v>
      </c>
      <c r="P2810" t="s">
        <v>8284</v>
      </c>
      <c r="Q2810" t="e">
        <f>D2810/E2810*100</f>
        <v>#DIV/0!</v>
      </c>
      <c r="R2810" t="e">
        <f>E2810/N2810</f>
        <v>#DIV/0!</v>
      </c>
      <c r="S2810" t="str">
        <f>LEFT(P2810,FIND("/",P2810)-1)</f>
        <v>food</v>
      </c>
      <c r="T2810" t="str">
        <f>RIGHT(P2810,LEN(P2810)-FIND("/",P2810))</f>
        <v>food trucks</v>
      </c>
    </row>
    <row r="2811" spans="1:20" ht="44.25" x14ac:dyDescent="0.75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 s="9">
        <f>(((I2811/60)/60)/24)+DATE(1970,1,1)</f>
        <v>41867.905694444446</v>
      </c>
      <c r="K2811">
        <v>1405633452</v>
      </c>
      <c r="L2811" s="9">
        <f>(((K2811/60)/60)/24)+DATE(1970,1,1)</f>
        <v>41837.905694444446</v>
      </c>
      <c r="M2811" t="b">
        <v>0</v>
      </c>
      <c r="N2811">
        <v>1</v>
      </c>
      <c r="O2811" t="b">
        <v>0</v>
      </c>
      <c r="P2811" t="s">
        <v>8284</v>
      </c>
      <c r="Q2811">
        <f>D2811/E2811*100</f>
        <v>1500000</v>
      </c>
      <c r="R2811">
        <f>E2811/N2811</f>
        <v>5</v>
      </c>
      <c r="S2811" t="str">
        <f>LEFT(P2811,FIND("/",P2811)-1)</f>
        <v>food</v>
      </c>
      <c r="T2811" t="str">
        <f>RIGHT(P2811,LEN(P2811)-FIND("/",P2811))</f>
        <v>food trucks</v>
      </c>
    </row>
    <row r="2812" spans="1:20" ht="44.25" x14ac:dyDescent="0.75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 s="9">
        <f>(((I2812/60)/60)/24)+DATE(1970,1,1)</f>
        <v>42305.720219907409</v>
      </c>
      <c r="K2812">
        <v>1443460627</v>
      </c>
      <c r="L2812" s="9">
        <f>(((K2812/60)/60)/24)+DATE(1970,1,1)</f>
        <v>42275.720219907409</v>
      </c>
      <c r="M2812" t="b">
        <v>0</v>
      </c>
      <c r="N2812">
        <v>5</v>
      </c>
      <c r="O2812" t="b">
        <v>0</v>
      </c>
      <c r="P2812" t="s">
        <v>8284</v>
      </c>
      <c r="Q2812">
        <f>D2812/E2812*100</f>
        <v>1875</v>
      </c>
      <c r="R2812">
        <f>E2812/N2812</f>
        <v>640</v>
      </c>
      <c r="S2812" t="str">
        <f>LEFT(P2812,FIND("/",P2812)-1)</f>
        <v>food</v>
      </c>
      <c r="T2812" t="str">
        <f>RIGHT(P2812,LEN(P2812)-FIND("/",P2812))</f>
        <v>food trucks</v>
      </c>
    </row>
    <row r="2813" spans="1:20" ht="44.25" x14ac:dyDescent="0.75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 s="9">
        <f>(((I2813/60)/60)/24)+DATE(1970,1,1)</f>
        <v>41818.806875000002</v>
      </c>
      <c r="K2813">
        <v>1400786514</v>
      </c>
      <c r="L2813" s="9">
        <f>(((K2813/60)/60)/24)+DATE(1970,1,1)</f>
        <v>41781.806875000002</v>
      </c>
      <c r="M2813" t="b">
        <v>0</v>
      </c>
      <c r="N2813">
        <v>85</v>
      </c>
      <c r="O2813" t="b">
        <v>0</v>
      </c>
      <c r="P2813" t="s">
        <v>8284</v>
      </c>
      <c r="Q2813">
        <f>D2813/E2813*100</f>
        <v>851.063829787234</v>
      </c>
      <c r="R2813">
        <f>E2813/N2813</f>
        <v>69.117647058823536</v>
      </c>
      <c r="S2813" t="str">
        <f>LEFT(P2813,FIND("/",P2813)-1)</f>
        <v>food</v>
      </c>
      <c r="T2813" t="str">
        <f>RIGHT(P2813,LEN(P2813)-FIND("/",P2813))</f>
        <v>food trucks</v>
      </c>
    </row>
    <row r="2814" spans="1:20" ht="29.5" x14ac:dyDescent="0.75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 s="9">
        <f>(((I2814/60)/60)/24)+DATE(1970,1,1)</f>
        <v>42064.339363425926</v>
      </c>
      <c r="K2814">
        <v>1422605321</v>
      </c>
      <c r="L2814" s="9">
        <f>(((K2814/60)/60)/24)+DATE(1970,1,1)</f>
        <v>42034.339363425926</v>
      </c>
      <c r="M2814" t="b">
        <v>0</v>
      </c>
      <c r="N2814">
        <v>3</v>
      </c>
      <c r="O2814" t="b">
        <v>0</v>
      </c>
      <c r="P2814" t="s">
        <v>8284</v>
      </c>
      <c r="Q2814">
        <f>D2814/E2814*100</f>
        <v>1250000</v>
      </c>
      <c r="R2814">
        <f>E2814/N2814</f>
        <v>1.3333333333333333</v>
      </c>
      <c r="S2814" t="str">
        <f>LEFT(P2814,FIND("/",P2814)-1)</f>
        <v>food</v>
      </c>
      <c r="T2814" t="str">
        <f>RIGHT(P2814,LEN(P2814)-FIND("/",P2814))</f>
        <v>food trucks</v>
      </c>
    </row>
    <row r="2815" spans="1:20" ht="59" x14ac:dyDescent="0.75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 s="9">
        <f>(((I2815/60)/60)/24)+DATE(1970,1,1)</f>
        <v>42747.695833333331</v>
      </c>
      <c r="K2815">
        <v>1482609088</v>
      </c>
      <c r="L2815" s="9">
        <f>(((K2815/60)/60)/24)+DATE(1970,1,1)</f>
        <v>42728.827407407407</v>
      </c>
      <c r="M2815" t="b">
        <v>0</v>
      </c>
      <c r="N2815">
        <v>4</v>
      </c>
      <c r="O2815" t="b">
        <v>0</v>
      </c>
      <c r="P2815" t="s">
        <v>8284</v>
      </c>
      <c r="Q2815">
        <f>D2815/E2815*100</f>
        <v>2380.9523809523812</v>
      </c>
      <c r="R2815">
        <f>E2815/N2815</f>
        <v>10.5</v>
      </c>
      <c r="S2815" t="str">
        <f>LEFT(P2815,FIND("/",P2815)-1)</f>
        <v>food</v>
      </c>
      <c r="T2815" t="str">
        <f>RIGHT(P2815,LEN(P2815)-FIND("/",P2815))</f>
        <v>food trucks</v>
      </c>
    </row>
    <row r="2816" spans="1:20" ht="44.25" x14ac:dyDescent="0.75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 s="9">
        <f>(((I2816/60)/60)/24)+DATE(1970,1,1)</f>
        <v>42676.165972222225</v>
      </c>
      <c r="K2816">
        <v>1476391223</v>
      </c>
      <c r="L2816" s="9">
        <f>(((K2816/60)/60)/24)+DATE(1970,1,1)</f>
        <v>42656.86137731481</v>
      </c>
      <c r="M2816" t="b">
        <v>0</v>
      </c>
      <c r="N2816">
        <v>3</v>
      </c>
      <c r="O2816" t="b">
        <v>0</v>
      </c>
      <c r="P2816" t="s">
        <v>8284</v>
      </c>
      <c r="Q2816">
        <f>D2816/E2816*100</f>
        <v>2500</v>
      </c>
      <c r="R2816">
        <f>E2816/N2816</f>
        <v>33.333333333333336</v>
      </c>
      <c r="S2816" t="str">
        <f>LEFT(P2816,FIND("/",P2816)-1)</f>
        <v>food</v>
      </c>
      <c r="T2816" t="str">
        <f>RIGHT(P2816,LEN(P2816)-FIND("/",P2816))</f>
        <v>food trucks</v>
      </c>
    </row>
    <row r="2817" spans="1:20" ht="44.25" x14ac:dyDescent="0.75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 s="9">
        <f>(((I2817/60)/60)/24)+DATE(1970,1,1)</f>
        <v>42057.510243055556</v>
      </c>
      <c r="K2817">
        <v>1422447285</v>
      </c>
      <c r="L2817" s="9">
        <f>(((K2817/60)/60)/24)+DATE(1970,1,1)</f>
        <v>42032.510243055556</v>
      </c>
      <c r="M2817" t="b">
        <v>1</v>
      </c>
      <c r="N2817">
        <v>5</v>
      </c>
      <c r="O2817" t="b">
        <v>0</v>
      </c>
      <c r="P2817" t="s">
        <v>8287</v>
      </c>
      <c r="Q2817">
        <f>D2817/E2817*100</f>
        <v>6016.5975103734436</v>
      </c>
      <c r="R2817">
        <f>E2817/N2817</f>
        <v>48.2</v>
      </c>
      <c r="S2817" t="str">
        <f>LEFT(P2817,FIND("/",P2817)-1)</f>
        <v>publishing</v>
      </c>
      <c r="T2817" t="str">
        <f>RIGHT(P2817,LEN(P2817)-FIND("/",P2817))</f>
        <v>translations</v>
      </c>
    </row>
    <row r="2818" spans="1:20" ht="29.5" x14ac:dyDescent="0.75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 s="9">
        <f>(((I2818/60)/60)/24)+DATE(1970,1,1)</f>
        <v>41971.722233796296</v>
      </c>
      <c r="K2818">
        <v>1414599601</v>
      </c>
      <c r="L2818" s="9">
        <f>(((K2818/60)/60)/24)+DATE(1970,1,1)</f>
        <v>41941.680567129632</v>
      </c>
      <c r="M2818" t="b">
        <v>1</v>
      </c>
      <c r="N2818">
        <v>17</v>
      </c>
      <c r="O2818" t="b">
        <v>0</v>
      </c>
      <c r="P2818" t="s">
        <v>8287</v>
      </c>
      <c r="Q2818">
        <f>D2818/E2818*100</f>
        <v>23809.523809523809</v>
      </c>
      <c r="R2818">
        <f>E2818/N2818</f>
        <v>6.1764705882352944</v>
      </c>
      <c r="S2818" t="str">
        <f>LEFT(P2818,FIND("/",P2818)-1)</f>
        <v>publishing</v>
      </c>
      <c r="T2818" t="str">
        <f>RIGHT(P2818,LEN(P2818)-FIND("/",P2818))</f>
        <v>translations</v>
      </c>
    </row>
    <row r="2819" spans="1:20" x14ac:dyDescent="0.75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 s="9">
        <f>(((I2819/60)/60)/24)+DATE(1970,1,1)</f>
        <v>42350.416666666672</v>
      </c>
      <c r="K2819">
        <v>1445336607</v>
      </c>
      <c r="L2819" s="9">
        <f>(((K2819/60)/60)/24)+DATE(1970,1,1)</f>
        <v>42297.432951388888</v>
      </c>
      <c r="M2819" t="b">
        <v>0</v>
      </c>
      <c r="N2819">
        <v>3</v>
      </c>
      <c r="O2819" t="b">
        <v>0</v>
      </c>
      <c r="P2819" t="s">
        <v>8287</v>
      </c>
      <c r="Q2819">
        <f>D2819/E2819*100</f>
        <v>80000</v>
      </c>
      <c r="R2819">
        <f>E2819/N2819</f>
        <v>5</v>
      </c>
      <c r="S2819" t="str">
        <f>LEFT(P2819,FIND("/",P2819)-1)</f>
        <v>publishing</v>
      </c>
      <c r="T2819" t="str">
        <f>RIGHT(P2819,LEN(P2819)-FIND("/",P2819))</f>
        <v>translations</v>
      </c>
    </row>
    <row r="2820" spans="1:20" ht="44.25" x14ac:dyDescent="0.75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 s="9">
        <f>(((I2820/60)/60)/24)+DATE(1970,1,1)</f>
        <v>41863.536782407406</v>
      </c>
      <c r="K2820">
        <v>1405687978</v>
      </c>
      <c r="L2820" s="9">
        <f>(((K2820/60)/60)/24)+DATE(1970,1,1)</f>
        <v>41838.536782407406</v>
      </c>
      <c r="M2820" t="b">
        <v>0</v>
      </c>
      <c r="N2820">
        <v>2</v>
      </c>
      <c r="O2820" t="b">
        <v>0</v>
      </c>
      <c r="P2820" t="s">
        <v>8287</v>
      </c>
      <c r="Q2820">
        <f>D2820/E2820*100</f>
        <v>20000</v>
      </c>
      <c r="R2820">
        <f>E2820/N2820</f>
        <v>7.5</v>
      </c>
      <c r="S2820" t="str">
        <f>LEFT(P2820,FIND("/",P2820)-1)</f>
        <v>publishing</v>
      </c>
      <c r="T2820" t="str">
        <f>RIGHT(P2820,LEN(P2820)-FIND("/",P2820))</f>
        <v>translations</v>
      </c>
    </row>
    <row r="2821" spans="1:20" ht="44.25" x14ac:dyDescent="0.75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 s="9">
        <f>(((I2821/60)/60)/24)+DATE(1970,1,1)</f>
        <v>42321.913842592592</v>
      </c>
      <c r="K2821">
        <v>1444856156</v>
      </c>
      <c r="L2821" s="9">
        <f>(((K2821/60)/60)/24)+DATE(1970,1,1)</f>
        <v>42291.872175925921</v>
      </c>
      <c r="M2821" t="b">
        <v>0</v>
      </c>
      <c r="N2821">
        <v>6</v>
      </c>
      <c r="O2821" t="b">
        <v>0</v>
      </c>
      <c r="P2821" t="s">
        <v>8287</v>
      </c>
      <c r="Q2821">
        <f>D2821/E2821*100</f>
        <v>1388.8888888888889</v>
      </c>
      <c r="R2821">
        <f>E2821/N2821</f>
        <v>12</v>
      </c>
      <c r="S2821" t="str">
        <f>LEFT(P2821,FIND("/",P2821)-1)</f>
        <v>publishing</v>
      </c>
      <c r="T2821" t="str">
        <f>RIGHT(P2821,LEN(P2821)-FIND("/",P2821))</f>
        <v>translations</v>
      </c>
    </row>
    <row r="2822" spans="1:20" ht="44.25" x14ac:dyDescent="0.75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 s="9">
        <f>(((I2822/60)/60)/24)+DATE(1970,1,1)</f>
        <v>42005.175173611111</v>
      </c>
      <c r="K2822">
        <v>1414897935</v>
      </c>
      <c r="L2822" s="9">
        <f>(((K2822/60)/60)/24)+DATE(1970,1,1)</f>
        <v>41945.133506944447</v>
      </c>
      <c r="M2822" t="b">
        <v>0</v>
      </c>
      <c r="N2822">
        <v>0</v>
      </c>
      <c r="O2822" t="b">
        <v>0</v>
      </c>
      <c r="P2822" t="s">
        <v>8287</v>
      </c>
      <c r="Q2822" t="e">
        <f>D2822/E2822*100</f>
        <v>#DIV/0!</v>
      </c>
      <c r="R2822" t="e">
        <f>E2822/N2822</f>
        <v>#DIV/0!</v>
      </c>
      <c r="S2822" t="str">
        <f>LEFT(P2822,FIND("/",P2822)-1)</f>
        <v>publishing</v>
      </c>
      <c r="T2822" t="str">
        <f>RIGHT(P2822,LEN(P2822)-FIND("/",P2822))</f>
        <v>translations</v>
      </c>
    </row>
    <row r="2823" spans="1:20" ht="44.25" x14ac:dyDescent="0.75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 s="9">
        <f>(((I2823/60)/60)/24)+DATE(1970,1,1)</f>
        <v>42524.318518518514</v>
      </c>
      <c r="K2823">
        <v>1461051520</v>
      </c>
      <c r="L2823" s="9">
        <f>(((K2823/60)/60)/24)+DATE(1970,1,1)</f>
        <v>42479.318518518514</v>
      </c>
      <c r="M2823" t="b">
        <v>0</v>
      </c>
      <c r="N2823">
        <v>1</v>
      </c>
      <c r="O2823" t="b">
        <v>0</v>
      </c>
      <c r="P2823" t="s">
        <v>8287</v>
      </c>
      <c r="Q2823">
        <f>D2823/E2823*100</f>
        <v>600000</v>
      </c>
      <c r="R2823">
        <f>E2823/N2823</f>
        <v>1</v>
      </c>
      <c r="S2823" t="str">
        <f>LEFT(P2823,FIND("/",P2823)-1)</f>
        <v>publishing</v>
      </c>
      <c r="T2823" t="str">
        <f>RIGHT(P2823,LEN(P2823)-FIND("/",P2823))</f>
        <v>translations</v>
      </c>
    </row>
    <row r="2824" spans="1:20" ht="59" x14ac:dyDescent="0.75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 s="9">
        <f>(((I2824/60)/60)/24)+DATE(1970,1,1)</f>
        <v>42041.059027777781</v>
      </c>
      <c r="K2824">
        <v>1420766700</v>
      </c>
      <c r="L2824" s="9">
        <f>(((K2824/60)/60)/24)+DATE(1970,1,1)</f>
        <v>42013.059027777781</v>
      </c>
      <c r="M2824" t="b">
        <v>0</v>
      </c>
      <c r="N2824">
        <v>3</v>
      </c>
      <c r="O2824" t="b">
        <v>0</v>
      </c>
      <c r="P2824" t="s">
        <v>8287</v>
      </c>
      <c r="Q2824">
        <f>D2824/E2824*100</f>
        <v>42857.142857142855</v>
      </c>
      <c r="R2824">
        <f>E2824/N2824</f>
        <v>2.3333333333333335</v>
      </c>
      <c r="S2824" t="str">
        <f>LEFT(P2824,FIND("/",P2824)-1)</f>
        <v>publishing</v>
      </c>
      <c r="T2824" t="str">
        <f>RIGHT(P2824,LEN(P2824)-FIND("/",P2824))</f>
        <v>translations</v>
      </c>
    </row>
    <row r="2825" spans="1:20" ht="29.5" x14ac:dyDescent="0.75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 s="9">
        <f>(((I2825/60)/60)/24)+DATE(1970,1,1)</f>
        <v>41977.063645833332</v>
      </c>
      <c r="K2825">
        <v>1415064699</v>
      </c>
      <c r="L2825" s="9">
        <f>(((K2825/60)/60)/24)+DATE(1970,1,1)</f>
        <v>41947.063645833332</v>
      </c>
      <c r="M2825" t="b">
        <v>0</v>
      </c>
      <c r="N2825">
        <v>13</v>
      </c>
      <c r="O2825" t="b">
        <v>0</v>
      </c>
      <c r="P2825" t="s">
        <v>8287</v>
      </c>
      <c r="Q2825">
        <f>D2825/E2825*100</f>
        <v>2187.5</v>
      </c>
      <c r="R2825">
        <f>E2825/N2825</f>
        <v>24.615384615384617</v>
      </c>
      <c r="S2825" t="str">
        <f>LEFT(P2825,FIND("/",P2825)-1)</f>
        <v>publishing</v>
      </c>
      <c r="T2825" t="str">
        <f>RIGHT(P2825,LEN(P2825)-FIND("/",P2825))</f>
        <v>translations</v>
      </c>
    </row>
    <row r="2826" spans="1:20" ht="59" x14ac:dyDescent="0.7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 s="9">
        <f>(((I2826/60)/60)/24)+DATE(1970,1,1)</f>
        <v>42420.437152777777</v>
      </c>
      <c r="K2826">
        <v>1450780170</v>
      </c>
      <c r="L2826" s="9">
        <f>(((K2826/60)/60)/24)+DATE(1970,1,1)</f>
        <v>42360.437152777777</v>
      </c>
      <c r="M2826" t="b">
        <v>0</v>
      </c>
      <c r="N2826">
        <v>1</v>
      </c>
      <c r="O2826" t="b">
        <v>0</v>
      </c>
      <c r="P2826" t="s">
        <v>8287</v>
      </c>
      <c r="Q2826">
        <f>D2826/E2826*100</f>
        <v>2000</v>
      </c>
      <c r="R2826">
        <f>E2826/N2826</f>
        <v>100</v>
      </c>
      <c r="S2826" t="str">
        <f>LEFT(P2826,FIND("/",P2826)-1)</f>
        <v>publishing</v>
      </c>
      <c r="T2826" t="str">
        <f>RIGHT(P2826,LEN(P2826)-FIND("/",P2826))</f>
        <v>translations</v>
      </c>
    </row>
    <row r="2827" spans="1:20" ht="44.25" x14ac:dyDescent="0.75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 s="9">
        <f>(((I2827/60)/60)/24)+DATE(1970,1,1)</f>
        <v>42738.25309027778</v>
      </c>
      <c r="K2827">
        <v>1480831467</v>
      </c>
      <c r="L2827" s="9">
        <f>(((K2827/60)/60)/24)+DATE(1970,1,1)</f>
        <v>42708.25309027778</v>
      </c>
      <c r="M2827" t="b">
        <v>0</v>
      </c>
      <c r="N2827">
        <v>1</v>
      </c>
      <c r="O2827" t="b">
        <v>0</v>
      </c>
      <c r="P2827" t="s">
        <v>8287</v>
      </c>
      <c r="Q2827">
        <f>D2827/E2827*100</f>
        <v>50000</v>
      </c>
      <c r="R2827">
        <f>E2827/N2827</f>
        <v>1</v>
      </c>
      <c r="S2827" t="str">
        <f>LEFT(P2827,FIND("/",P2827)-1)</f>
        <v>publishing</v>
      </c>
      <c r="T2827" t="str">
        <f>RIGHT(P2827,LEN(P2827)-FIND("/",P2827))</f>
        <v>translations</v>
      </c>
    </row>
    <row r="2828" spans="1:20" ht="44.25" x14ac:dyDescent="0.75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 s="9">
        <f>(((I2828/60)/60)/24)+DATE(1970,1,1)</f>
        <v>42232.675821759258</v>
      </c>
      <c r="K2828">
        <v>1436285591</v>
      </c>
      <c r="L2828" s="9">
        <f>(((K2828/60)/60)/24)+DATE(1970,1,1)</f>
        <v>42192.675821759258</v>
      </c>
      <c r="M2828" t="b">
        <v>0</v>
      </c>
      <c r="N2828">
        <v>9</v>
      </c>
      <c r="O2828" t="b">
        <v>0</v>
      </c>
      <c r="P2828" t="s">
        <v>8287</v>
      </c>
      <c r="Q2828">
        <f>D2828/E2828*100</f>
        <v>550</v>
      </c>
      <c r="R2828">
        <f>E2828/N2828</f>
        <v>88.888888888888886</v>
      </c>
      <c r="S2828" t="str">
        <f>LEFT(P2828,FIND("/",P2828)-1)</f>
        <v>publishing</v>
      </c>
      <c r="T2828" t="str">
        <f>RIGHT(P2828,LEN(P2828)-FIND("/",P2828))</f>
        <v>translations</v>
      </c>
    </row>
    <row r="2829" spans="1:20" ht="44.25" x14ac:dyDescent="0.75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 s="9">
        <f>(((I2829/60)/60)/24)+DATE(1970,1,1)</f>
        <v>42329.967812499999</v>
      </c>
      <c r="K2829">
        <v>1445552019</v>
      </c>
      <c r="L2829" s="9">
        <f>(((K2829/60)/60)/24)+DATE(1970,1,1)</f>
        <v>42299.926145833335</v>
      </c>
      <c r="M2829" t="b">
        <v>0</v>
      </c>
      <c r="N2829">
        <v>0</v>
      </c>
      <c r="O2829" t="b">
        <v>0</v>
      </c>
      <c r="P2829" t="s">
        <v>8287</v>
      </c>
      <c r="Q2829" t="e">
        <f>D2829/E2829*100</f>
        <v>#DIV/0!</v>
      </c>
      <c r="R2829" t="e">
        <f>E2829/N2829</f>
        <v>#DIV/0!</v>
      </c>
      <c r="S2829" t="str">
        <f>LEFT(P2829,FIND("/",P2829)-1)</f>
        <v>publishing</v>
      </c>
      <c r="T2829" t="str">
        <f>RIGHT(P2829,LEN(P2829)-FIND("/",P2829))</f>
        <v>translations</v>
      </c>
    </row>
    <row r="2830" spans="1:20" ht="44.25" x14ac:dyDescent="0.75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 s="9">
        <f>(((I2830/60)/60)/24)+DATE(1970,1,1)</f>
        <v>42262.465972222228</v>
      </c>
      <c r="K2830">
        <v>1439696174</v>
      </c>
      <c r="L2830" s="9">
        <f>(((K2830/60)/60)/24)+DATE(1970,1,1)</f>
        <v>42232.15016203704</v>
      </c>
      <c r="M2830" t="b">
        <v>0</v>
      </c>
      <c r="N2830">
        <v>2</v>
      </c>
      <c r="O2830" t="b">
        <v>0</v>
      </c>
      <c r="P2830" t="s">
        <v>8287</v>
      </c>
      <c r="Q2830">
        <f>D2830/E2830*100</f>
        <v>8181.8181818181811</v>
      </c>
      <c r="R2830">
        <f>E2830/N2830</f>
        <v>27.5</v>
      </c>
      <c r="S2830" t="str">
        <f>LEFT(P2830,FIND("/",P2830)-1)</f>
        <v>publishing</v>
      </c>
      <c r="T2830" t="str">
        <f>RIGHT(P2830,LEN(P2830)-FIND("/",P2830))</f>
        <v>translations</v>
      </c>
    </row>
    <row r="2831" spans="1:20" ht="59" x14ac:dyDescent="0.75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 s="9">
        <f>(((I2831/60)/60)/24)+DATE(1970,1,1)</f>
        <v>42425.456412037034</v>
      </c>
      <c r="K2831">
        <v>1453805834</v>
      </c>
      <c r="L2831" s="9">
        <f>(((K2831/60)/60)/24)+DATE(1970,1,1)</f>
        <v>42395.456412037034</v>
      </c>
      <c r="M2831" t="b">
        <v>0</v>
      </c>
      <c r="N2831">
        <v>1</v>
      </c>
      <c r="O2831" t="b">
        <v>0</v>
      </c>
      <c r="P2831" t="s">
        <v>8287</v>
      </c>
      <c r="Q2831">
        <f>D2831/E2831*100</f>
        <v>50000</v>
      </c>
      <c r="R2831">
        <f>E2831/N2831</f>
        <v>6</v>
      </c>
      <c r="S2831" t="str">
        <f>LEFT(P2831,FIND("/",P2831)-1)</f>
        <v>publishing</v>
      </c>
      <c r="T2831" t="str">
        <f>RIGHT(P2831,LEN(P2831)-FIND("/",P2831))</f>
        <v>translations</v>
      </c>
    </row>
    <row r="2832" spans="1:20" ht="59" x14ac:dyDescent="0.75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 s="9">
        <f>(((I2832/60)/60)/24)+DATE(1970,1,1)</f>
        <v>42652.456238425926</v>
      </c>
      <c r="K2832">
        <v>1473418619</v>
      </c>
      <c r="L2832" s="9">
        <f>(((K2832/60)/60)/24)+DATE(1970,1,1)</f>
        <v>42622.456238425926</v>
      </c>
      <c r="M2832" t="b">
        <v>0</v>
      </c>
      <c r="N2832">
        <v>10</v>
      </c>
      <c r="O2832" t="b">
        <v>0</v>
      </c>
      <c r="P2832" t="s">
        <v>8287</v>
      </c>
      <c r="Q2832">
        <f>D2832/E2832*100</f>
        <v>1415.7303370786517</v>
      </c>
      <c r="R2832">
        <f>E2832/N2832</f>
        <v>44.5</v>
      </c>
      <c r="S2832" t="str">
        <f>LEFT(P2832,FIND("/",P2832)-1)</f>
        <v>publishing</v>
      </c>
      <c r="T2832" t="str">
        <f>RIGHT(P2832,LEN(P2832)-FIND("/",P2832))</f>
        <v>translations</v>
      </c>
    </row>
    <row r="2833" spans="1:20" ht="29.5" x14ac:dyDescent="0.75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 s="9">
        <f>(((I2833/60)/60)/24)+DATE(1970,1,1)</f>
        <v>42549.667662037042</v>
      </c>
      <c r="K2833">
        <v>1464969686</v>
      </c>
      <c r="L2833" s="9">
        <f>(((K2833/60)/60)/24)+DATE(1970,1,1)</f>
        <v>42524.667662037042</v>
      </c>
      <c r="M2833" t="b">
        <v>0</v>
      </c>
      <c r="N2833">
        <v>3</v>
      </c>
      <c r="O2833" t="b">
        <v>0</v>
      </c>
      <c r="P2833" t="s">
        <v>8287</v>
      </c>
      <c r="Q2833">
        <f>D2833/E2833*100</f>
        <v>3666.6666666666665</v>
      </c>
      <c r="R2833">
        <f>E2833/N2833</f>
        <v>1</v>
      </c>
      <c r="S2833" t="str">
        <f>LEFT(P2833,FIND("/",P2833)-1)</f>
        <v>publishing</v>
      </c>
      <c r="T2833" t="str">
        <f>RIGHT(P2833,LEN(P2833)-FIND("/",P2833))</f>
        <v>translations</v>
      </c>
    </row>
    <row r="2834" spans="1:20" ht="59" x14ac:dyDescent="0.75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 s="9">
        <f>(((I2834/60)/60)/24)+DATE(1970,1,1)</f>
        <v>42043.915613425925</v>
      </c>
      <c r="K2834">
        <v>1420840709</v>
      </c>
      <c r="L2834" s="9">
        <f>(((K2834/60)/60)/24)+DATE(1970,1,1)</f>
        <v>42013.915613425925</v>
      </c>
      <c r="M2834" t="b">
        <v>0</v>
      </c>
      <c r="N2834">
        <v>2</v>
      </c>
      <c r="O2834" t="b">
        <v>0</v>
      </c>
      <c r="P2834" t="s">
        <v>8287</v>
      </c>
      <c r="Q2834">
        <f>D2834/E2834*100</f>
        <v>100000</v>
      </c>
      <c r="R2834">
        <f>E2834/N2834</f>
        <v>100</v>
      </c>
      <c r="S2834" t="str">
        <f>LEFT(P2834,FIND("/",P2834)-1)</f>
        <v>publishing</v>
      </c>
      <c r="T2834" t="str">
        <f>RIGHT(P2834,LEN(P2834)-FIND("/",P2834))</f>
        <v>translations</v>
      </c>
    </row>
    <row r="2835" spans="1:20" ht="44.25" x14ac:dyDescent="0.75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 s="9">
        <f>(((I2835/60)/60)/24)+DATE(1970,1,1)</f>
        <v>42634.239629629628</v>
      </c>
      <c r="K2835">
        <v>1471844704</v>
      </c>
      <c r="L2835" s="9">
        <f>(((K2835/60)/60)/24)+DATE(1970,1,1)</f>
        <v>42604.239629629628</v>
      </c>
      <c r="M2835" t="b">
        <v>0</v>
      </c>
      <c r="N2835">
        <v>2</v>
      </c>
      <c r="O2835" t="b">
        <v>0</v>
      </c>
      <c r="P2835" t="s">
        <v>8287</v>
      </c>
      <c r="Q2835">
        <f>D2835/E2835*100</f>
        <v>96153.846153846156</v>
      </c>
      <c r="R2835">
        <f>E2835/N2835</f>
        <v>13</v>
      </c>
      <c r="S2835" t="str">
        <f>LEFT(P2835,FIND("/",P2835)-1)</f>
        <v>publishing</v>
      </c>
      <c r="T2835" t="str">
        <f>RIGHT(P2835,LEN(P2835)-FIND("/",P2835))</f>
        <v>translations</v>
      </c>
    </row>
    <row r="2836" spans="1:20" ht="44.25" x14ac:dyDescent="0.75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 s="9">
        <f>(((I2836/60)/60)/24)+DATE(1970,1,1)</f>
        <v>42370.360312500001</v>
      </c>
      <c r="K2836">
        <v>1449045531</v>
      </c>
      <c r="L2836" s="9">
        <f>(((K2836/60)/60)/24)+DATE(1970,1,1)</f>
        <v>42340.360312500001</v>
      </c>
      <c r="M2836" t="b">
        <v>0</v>
      </c>
      <c r="N2836">
        <v>1</v>
      </c>
      <c r="O2836" t="b">
        <v>0</v>
      </c>
      <c r="P2836" t="s">
        <v>8287</v>
      </c>
      <c r="Q2836">
        <f>D2836/E2836*100</f>
        <v>30000</v>
      </c>
      <c r="R2836">
        <f>E2836/N2836</f>
        <v>100</v>
      </c>
      <c r="S2836" t="str">
        <f>LEFT(P2836,FIND("/",P2836)-1)</f>
        <v>publishing</v>
      </c>
      <c r="T2836" t="str">
        <f>RIGHT(P2836,LEN(P2836)-FIND("/",P2836))</f>
        <v>translations</v>
      </c>
    </row>
    <row r="2837" spans="1:20" ht="44.25" x14ac:dyDescent="0.75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 s="9">
        <f>(((I2837/60)/60)/24)+DATE(1970,1,1)</f>
        <v>42689.759282407409</v>
      </c>
      <c r="K2837">
        <v>1478106802</v>
      </c>
      <c r="L2837" s="9">
        <f>(((K2837/60)/60)/24)+DATE(1970,1,1)</f>
        <v>42676.717615740738</v>
      </c>
      <c r="M2837" t="b">
        <v>0</v>
      </c>
      <c r="N2837">
        <v>14</v>
      </c>
      <c r="O2837" t="b">
        <v>0</v>
      </c>
      <c r="P2837" t="s">
        <v>8287</v>
      </c>
      <c r="Q2837">
        <f>D2837/E2837*100</f>
        <v>491.15913555992148</v>
      </c>
      <c r="R2837">
        <f>E2837/N2837</f>
        <v>109.07142857142857</v>
      </c>
      <c r="S2837" t="str">
        <f>LEFT(P2837,FIND("/",P2837)-1)</f>
        <v>publishing</v>
      </c>
      <c r="T2837" t="str">
        <f>RIGHT(P2837,LEN(P2837)-FIND("/",P2837))</f>
        <v>translations</v>
      </c>
    </row>
    <row r="2838" spans="1:20" ht="44.25" x14ac:dyDescent="0.75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 s="9">
        <f>(((I2838/60)/60)/24)+DATE(1970,1,1)</f>
        <v>42123.131469907406</v>
      </c>
      <c r="K2838">
        <v>1427684959</v>
      </c>
      <c r="L2838" s="9">
        <f>(((K2838/60)/60)/24)+DATE(1970,1,1)</f>
        <v>42093.131469907406</v>
      </c>
      <c r="M2838" t="b">
        <v>0</v>
      </c>
      <c r="N2838">
        <v>0</v>
      </c>
      <c r="O2838" t="b">
        <v>0</v>
      </c>
      <c r="P2838" t="s">
        <v>8287</v>
      </c>
      <c r="Q2838" t="e">
        <f>D2838/E2838*100</f>
        <v>#DIV/0!</v>
      </c>
      <c r="R2838" t="e">
        <f>E2838/N2838</f>
        <v>#DIV/0!</v>
      </c>
      <c r="S2838" t="str">
        <f>LEFT(P2838,FIND("/",P2838)-1)</f>
        <v>publishing</v>
      </c>
      <c r="T2838" t="str">
        <f>RIGHT(P2838,LEN(P2838)-FIND("/",P2838))</f>
        <v>translations</v>
      </c>
    </row>
    <row r="2839" spans="1:20" ht="44.25" x14ac:dyDescent="0.75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 s="9">
        <f>(((I2839/60)/60)/24)+DATE(1970,1,1)</f>
        <v>42240.390277777777</v>
      </c>
      <c r="K2839">
        <v>1435224120</v>
      </c>
      <c r="L2839" s="9">
        <f>(((K2839/60)/60)/24)+DATE(1970,1,1)</f>
        <v>42180.390277777777</v>
      </c>
      <c r="M2839" t="b">
        <v>0</v>
      </c>
      <c r="N2839">
        <v>0</v>
      </c>
      <c r="O2839" t="b">
        <v>0</v>
      </c>
      <c r="P2839" t="s">
        <v>8287</v>
      </c>
      <c r="Q2839" t="e">
        <f>D2839/E2839*100</f>
        <v>#DIV/0!</v>
      </c>
      <c r="R2839" t="e">
        <f>E2839/N2839</f>
        <v>#DIV/0!</v>
      </c>
      <c r="S2839" t="str">
        <f>LEFT(P2839,FIND("/",P2839)-1)</f>
        <v>publishing</v>
      </c>
      <c r="T2839" t="str">
        <f>RIGHT(P2839,LEN(P2839)-FIND("/",P2839))</f>
        <v>translations</v>
      </c>
    </row>
    <row r="2840" spans="1:20" ht="59" x14ac:dyDescent="0.75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 s="9">
        <f>(((I2840/60)/60)/24)+DATE(1970,1,1)</f>
        <v>42631.851678240739</v>
      </c>
      <c r="K2840">
        <v>1471638385</v>
      </c>
      <c r="L2840" s="9">
        <f>(((K2840/60)/60)/24)+DATE(1970,1,1)</f>
        <v>42601.851678240739</v>
      </c>
      <c r="M2840" t="b">
        <v>0</v>
      </c>
      <c r="N2840">
        <v>4</v>
      </c>
      <c r="O2840" t="b">
        <v>0</v>
      </c>
      <c r="P2840" t="s">
        <v>8287</v>
      </c>
      <c r="Q2840">
        <f>D2840/E2840*100</f>
        <v>1193.3174224343675</v>
      </c>
      <c r="R2840">
        <f>E2840/N2840</f>
        <v>104.75</v>
      </c>
      <c r="S2840" t="str">
        <f>LEFT(P2840,FIND("/",P2840)-1)</f>
        <v>publishing</v>
      </c>
      <c r="T2840" t="str">
        <f>RIGHT(P2840,LEN(P2840)-FIND("/",P2840))</f>
        <v>translations</v>
      </c>
    </row>
    <row r="2841" spans="1:20" ht="44.25" x14ac:dyDescent="0.75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 s="9">
        <f>(((I2841/60)/60)/24)+DATE(1970,1,1)</f>
        <v>42462.338159722218</v>
      </c>
      <c r="K2841">
        <v>1456996017</v>
      </c>
      <c r="L2841" s="9">
        <f>(((K2841/60)/60)/24)+DATE(1970,1,1)</f>
        <v>42432.379826388889</v>
      </c>
      <c r="M2841" t="b">
        <v>0</v>
      </c>
      <c r="N2841">
        <v>3</v>
      </c>
      <c r="O2841" t="b">
        <v>0</v>
      </c>
      <c r="P2841" t="s">
        <v>8287</v>
      </c>
      <c r="Q2841">
        <f>D2841/E2841*100</f>
        <v>2222.2222222222222</v>
      </c>
      <c r="R2841">
        <f>E2841/N2841</f>
        <v>15</v>
      </c>
      <c r="S2841" t="str">
        <f>LEFT(P2841,FIND("/",P2841)-1)</f>
        <v>publishing</v>
      </c>
      <c r="T2841" t="str">
        <f>RIGHT(P2841,LEN(P2841)-FIND("/",P2841))</f>
        <v>translations</v>
      </c>
    </row>
    <row r="2842" spans="1:20" ht="44.25" x14ac:dyDescent="0.75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 s="9">
        <f>(((I2842/60)/60)/24)+DATE(1970,1,1)</f>
        <v>42104.060671296291</v>
      </c>
      <c r="K2842">
        <v>1426037242</v>
      </c>
      <c r="L2842" s="9">
        <f>(((K2842/60)/60)/24)+DATE(1970,1,1)</f>
        <v>42074.060671296291</v>
      </c>
      <c r="M2842" t="b">
        <v>0</v>
      </c>
      <c r="N2842">
        <v>0</v>
      </c>
      <c r="O2842" t="b">
        <v>0</v>
      </c>
      <c r="P2842" t="s">
        <v>8287</v>
      </c>
      <c r="Q2842" t="e">
        <f>D2842/E2842*100</f>
        <v>#DIV/0!</v>
      </c>
      <c r="R2842" t="e">
        <f>E2842/N2842</f>
        <v>#DIV/0!</v>
      </c>
      <c r="S2842" t="str">
        <f>LEFT(P2842,FIND("/",P2842)-1)</f>
        <v>publishing</v>
      </c>
      <c r="T2842" t="str">
        <f>RIGHT(P2842,LEN(P2842)-FIND("/",P2842))</f>
        <v>translations</v>
      </c>
    </row>
    <row r="2843" spans="1:20" ht="44.25" x14ac:dyDescent="0.75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 s="9">
        <f>(((I2843/60)/60)/24)+DATE(1970,1,1)</f>
        <v>41992.813518518517</v>
      </c>
      <c r="K2843">
        <v>1416339088</v>
      </c>
      <c r="L2843" s="9">
        <f>(((K2843/60)/60)/24)+DATE(1970,1,1)</f>
        <v>41961.813518518517</v>
      </c>
      <c r="M2843" t="b">
        <v>0</v>
      </c>
      <c r="N2843">
        <v>5</v>
      </c>
      <c r="O2843" t="b">
        <v>0</v>
      </c>
      <c r="P2843" t="s">
        <v>8287</v>
      </c>
      <c r="Q2843">
        <f>D2843/E2843*100</f>
        <v>1240.694789081886</v>
      </c>
      <c r="R2843">
        <f>E2843/N2843</f>
        <v>80.599999999999994</v>
      </c>
      <c r="S2843" t="str">
        <f>LEFT(P2843,FIND("/",P2843)-1)</f>
        <v>publishing</v>
      </c>
      <c r="T2843" t="str">
        <f>RIGHT(P2843,LEN(P2843)-FIND("/",P2843))</f>
        <v>translations</v>
      </c>
    </row>
    <row r="2844" spans="1:20" ht="44.25" x14ac:dyDescent="0.75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 s="9">
        <f>(((I2844/60)/60)/24)+DATE(1970,1,1)</f>
        <v>42334.252500000002</v>
      </c>
      <c r="K2844">
        <v>1445922216</v>
      </c>
      <c r="L2844" s="9">
        <f>(((K2844/60)/60)/24)+DATE(1970,1,1)</f>
        <v>42304.210833333331</v>
      </c>
      <c r="M2844" t="b">
        <v>0</v>
      </c>
      <c r="N2844">
        <v>47</v>
      </c>
      <c r="O2844" t="b">
        <v>0</v>
      </c>
      <c r="P2844" t="s">
        <v>8287</v>
      </c>
      <c r="Q2844">
        <f>D2844/E2844*100</f>
        <v>313.01786043085986</v>
      </c>
      <c r="R2844">
        <f>E2844/N2844</f>
        <v>115.55319148936171</v>
      </c>
      <c r="S2844" t="str">
        <f>LEFT(P2844,FIND("/",P2844)-1)</f>
        <v>publishing</v>
      </c>
      <c r="T2844" t="str">
        <f>RIGHT(P2844,LEN(P2844)-FIND("/",P2844))</f>
        <v>translations</v>
      </c>
    </row>
    <row r="2845" spans="1:20" ht="59" x14ac:dyDescent="0.75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 s="9">
        <f>(((I2845/60)/60)/24)+DATE(1970,1,1)</f>
        <v>42205.780416666668</v>
      </c>
      <c r="K2845">
        <v>1434825828</v>
      </c>
      <c r="L2845" s="9">
        <f>(((K2845/60)/60)/24)+DATE(1970,1,1)</f>
        <v>42175.780416666668</v>
      </c>
      <c r="M2845" t="b">
        <v>0</v>
      </c>
      <c r="N2845">
        <v>0</v>
      </c>
      <c r="O2845" t="b">
        <v>0</v>
      </c>
      <c r="P2845" t="s">
        <v>8287</v>
      </c>
      <c r="Q2845" t="e">
        <f>D2845/E2845*100</f>
        <v>#DIV/0!</v>
      </c>
      <c r="R2845" t="e">
        <f>E2845/N2845</f>
        <v>#DIV/0!</v>
      </c>
      <c r="S2845" t="str">
        <f>LEFT(P2845,FIND("/",P2845)-1)</f>
        <v>publishing</v>
      </c>
      <c r="T2845" t="str">
        <f>RIGHT(P2845,LEN(P2845)-FIND("/",P2845))</f>
        <v>translations</v>
      </c>
    </row>
    <row r="2846" spans="1:20" ht="44.25" x14ac:dyDescent="0.75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 s="9">
        <f>(((I2846/60)/60)/24)+DATE(1970,1,1)</f>
        <v>42714.458333333328</v>
      </c>
      <c r="K2846">
        <v>1477839675</v>
      </c>
      <c r="L2846" s="9">
        <f>(((K2846/60)/60)/24)+DATE(1970,1,1)</f>
        <v>42673.625868055555</v>
      </c>
      <c r="M2846" t="b">
        <v>0</v>
      </c>
      <c r="N2846">
        <v>10</v>
      </c>
      <c r="O2846" t="b">
        <v>0</v>
      </c>
      <c r="P2846" t="s">
        <v>8287</v>
      </c>
      <c r="Q2846">
        <f>D2846/E2846*100</f>
        <v>1490.6832298136646</v>
      </c>
      <c r="R2846">
        <f>E2846/N2846</f>
        <v>80.5</v>
      </c>
      <c r="S2846" t="str">
        <f>LEFT(P2846,FIND("/",P2846)-1)</f>
        <v>publishing</v>
      </c>
      <c r="T2846" t="str">
        <f>RIGHT(P2846,LEN(P2846)-FIND("/",P2846))</f>
        <v>translations</v>
      </c>
    </row>
    <row r="2847" spans="1:20" ht="44.25" x14ac:dyDescent="0.75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 s="9">
        <f>(((I2847/60)/60)/24)+DATE(1970,1,1)</f>
        <v>42163.625</v>
      </c>
      <c r="K2847">
        <v>1431973478</v>
      </c>
      <c r="L2847" s="9">
        <f>(((K2847/60)/60)/24)+DATE(1970,1,1)</f>
        <v>42142.767106481479</v>
      </c>
      <c r="M2847" t="b">
        <v>0</v>
      </c>
      <c r="N2847">
        <v>11</v>
      </c>
      <c r="O2847" t="b">
        <v>0</v>
      </c>
      <c r="P2847" t="s">
        <v>8287</v>
      </c>
      <c r="Q2847">
        <f>D2847/E2847*100</f>
        <v>1001.2210012210012</v>
      </c>
      <c r="R2847">
        <f>E2847/N2847</f>
        <v>744.5454545454545</v>
      </c>
      <c r="S2847" t="str">
        <f>LEFT(P2847,FIND("/",P2847)-1)</f>
        <v>publishing</v>
      </c>
      <c r="T2847" t="str">
        <f>RIGHT(P2847,LEN(P2847)-FIND("/",P2847))</f>
        <v>translations</v>
      </c>
    </row>
    <row r="2848" spans="1:20" ht="44.25" x14ac:dyDescent="0.75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 s="9">
        <f>(((I2848/60)/60)/24)+DATE(1970,1,1)</f>
        <v>42288.780324074076</v>
      </c>
      <c r="K2848">
        <v>1441997020</v>
      </c>
      <c r="L2848" s="9">
        <f>(((K2848/60)/60)/24)+DATE(1970,1,1)</f>
        <v>42258.780324074076</v>
      </c>
      <c r="M2848" t="b">
        <v>0</v>
      </c>
      <c r="N2848">
        <v>2</v>
      </c>
      <c r="O2848" t="b">
        <v>0</v>
      </c>
      <c r="P2848" t="s">
        <v>8287</v>
      </c>
      <c r="Q2848">
        <f>D2848/E2848*100</f>
        <v>100000</v>
      </c>
      <c r="R2848">
        <f>E2848/N2848</f>
        <v>7.5</v>
      </c>
      <c r="S2848" t="str">
        <f>LEFT(P2848,FIND("/",P2848)-1)</f>
        <v>publishing</v>
      </c>
      <c r="T2848" t="str">
        <f>RIGHT(P2848,LEN(P2848)-FIND("/",P2848))</f>
        <v>translations</v>
      </c>
    </row>
    <row r="2849" spans="1:20" ht="59" x14ac:dyDescent="0.75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 s="9">
        <f>(((I2849/60)/60)/24)+DATE(1970,1,1)</f>
        <v>42421.35019675926</v>
      </c>
      <c r="K2849">
        <v>1453451057</v>
      </c>
      <c r="L2849" s="9">
        <f>(((K2849/60)/60)/24)+DATE(1970,1,1)</f>
        <v>42391.35019675926</v>
      </c>
      <c r="M2849" t="b">
        <v>0</v>
      </c>
      <c r="N2849">
        <v>2</v>
      </c>
      <c r="O2849" t="b">
        <v>0</v>
      </c>
      <c r="P2849" t="s">
        <v>8287</v>
      </c>
      <c r="Q2849">
        <f>D2849/E2849*100</f>
        <v>12987.012987012986</v>
      </c>
      <c r="R2849">
        <f>E2849/N2849</f>
        <v>38.5</v>
      </c>
      <c r="S2849" t="str">
        <f>LEFT(P2849,FIND("/",P2849)-1)</f>
        <v>publishing</v>
      </c>
      <c r="T2849" t="str">
        <f>RIGHT(P2849,LEN(P2849)-FIND("/",P2849))</f>
        <v>translations</v>
      </c>
    </row>
    <row r="2850" spans="1:20" ht="59" x14ac:dyDescent="0.75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 s="9">
        <f>(((I2850/60)/60)/24)+DATE(1970,1,1)</f>
        <v>41833.207638888889</v>
      </c>
      <c r="K2850">
        <v>1402058739</v>
      </c>
      <c r="L2850" s="9">
        <f>(((K2850/60)/60)/24)+DATE(1970,1,1)</f>
        <v>41796.531701388885</v>
      </c>
      <c r="M2850" t="b">
        <v>0</v>
      </c>
      <c r="N2850">
        <v>22</v>
      </c>
      <c r="O2850" t="b">
        <v>0</v>
      </c>
      <c r="P2850" t="s">
        <v>8287</v>
      </c>
      <c r="Q2850">
        <f>D2850/E2850*100</f>
        <v>371.74721189591077</v>
      </c>
      <c r="R2850">
        <f>E2850/N2850</f>
        <v>36.68181818181818</v>
      </c>
      <c r="S2850" t="str">
        <f>LEFT(P2850,FIND("/",P2850)-1)</f>
        <v>publishing</v>
      </c>
      <c r="T2850" t="str">
        <f>RIGHT(P2850,LEN(P2850)-FIND("/",P2850))</f>
        <v>translations</v>
      </c>
    </row>
    <row r="2851" spans="1:20" ht="44.25" x14ac:dyDescent="0.75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 s="9">
        <f>(((I2851/60)/60)/24)+DATE(1970,1,1)</f>
        <v>42487.579861111109</v>
      </c>
      <c r="K2851">
        <v>1459198499</v>
      </c>
      <c r="L2851" s="9">
        <f>(((K2851/60)/60)/24)+DATE(1970,1,1)</f>
        <v>42457.871516203704</v>
      </c>
      <c r="M2851" t="b">
        <v>0</v>
      </c>
      <c r="N2851">
        <v>8</v>
      </c>
      <c r="O2851" t="b">
        <v>0</v>
      </c>
      <c r="P2851" t="s">
        <v>8287</v>
      </c>
      <c r="Q2851">
        <f>D2851/E2851*100</f>
        <v>3333.3333333333335</v>
      </c>
      <c r="R2851">
        <f>E2851/N2851</f>
        <v>75</v>
      </c>
      <c r="S2851" t="str">
        <f>LEFT(P2851,FIND("/",P2851)-1)</f>
        <v>publishing</v>
      </c>
      <c r="T2851" t="str">
        <f>RIGHT(P2851,LEN(P2851)-FIND("/",P2851))</f>
        <v>translations</v>
      </c>
    </row>
    <row r="2852" spans="1:20" ht="44.25" x14ac:dyDescent="0.75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 s="9">
        <f>(((I2852/60)/60)/24)+DATE(1970,1,1)</f>
        <v>42070.829872685179</v>
      </c>
      <c r="K2852">
        <v>1423166101</v>
      </c>
      <c r="L2852" s="9">
        <f>(((K2852/60)/60)/24)+DATE(1970,1,1)</f>
        <v>42040.829872685179</v>
      </c>
      <c r="M2852" t="b">
        <v>0</v>
      </c>
      <c r="N2852">
        <v>6</v>
      </c>
      <c r="O2852" t="b">
        <v>0</v>
      </c>
      <c r="P2852" t="s">
        <v>8287</v>
      </c>
      <c r="Q2852">
        <f>D2852/E2852*100</f>
        <v>1513.8888888888889</v>
      </c>
      <c r="R2852">
        <f>E2852/N2852</f>
        <v>30</v>
      </c>
      <c r="S2852" t="str">
        <f>LEFT(P2852,FIND("/",P2852)-1)</f>
        <v>publishing</v>
      </c>
      <c r="T2852" t="str">
        <f>RIGHT(P2852,LEN(P2852)-FIND("/",P2852))</f>
        <v>translations</v>
      </c>
    </row>
    <row r="2853" spans="1:20" ht="44.25" x14ac:dyDescent="0.75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 s="9">
        <f>(((I2853/60)/60)/24)+DATE(1970,1,1)</f>
        <v>42516.748414351852</v>
      </c>
      <c r="K2853">
        <v>1461693463</v>
      </c>
      <c r="L2853" s="9">
        <f>(((K2853/60)/60)/24)+DATE(1970,1,1)</f>
        <v>42486.748414351852</v>
      </c>
      <c r="M2853" t="b">
        <v>0</v>
      </c>
      <c r="N2853">
        <v>1</v>
      </c>
      <c r="O2853" t="b">
        <v>0</v>
      </c>
      <c r="P2853" t="s">
        <v>8287</v>
      </c>
      <c r="Q2853">
        <f>D2853/E2853*100</f>
        <v>1300000</v>
      </c>
      <c r="R2853">
        <f>E2853/N2853</f>
        <v>1</v>
      </c>
      <c r="S2853" t="str">
        <f>LEFT(P2853,FIND("/",P2853)-1)</f>
        <v>publishing</v>
      </c>
      <c r="T2853" t="str">
        <f>RIGHT(P2853,LEN(P2853)-FIND("/",P2853))</f>
        <v>translations</v>
      </c>
    </row>
    <row r="2854" spans="1:20" ht="44.25" x14ac:dyDescent="0.75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 s="9">
        <f>(((I2854/60)/60)/24)+DATE(1970,1,1)</f>
        <v>42258.765844907408</v>
      </c>
      <c r="K2854">
        <v>1436811769</v>
      </c>
      <c r="L2854" s="9">
        <f>(((K2854/60)/60)/24)+DATE(1970,1,1)</f>
        <v>42198.765844907408</v>
      </c>
      <c r="M2854" t="b">
        <v>0</v>
      </c>
      <c r="N2854">
        <v>3</v>
      </c>
      <c r="O2854" t="b">
        <v>0</v>
      </c>
      <c r="P2854" t="s">
        <v>8287</v>
      </c>
      <c r="Q2854">
        <f>D2854/E2854*100</f>
        <v>8910.8910891089108</v>
      </c>
      <c r="R2854">
        <f>E2854/N2854</f>
        <v>673.33333333333337</v>
      </c>
      <c r="S2854" t="str">
        <f>LEFT(P2854,FIND("/",P2854)-1)</f>
        <v>publishing</v>
      </c>
      <c r="T2854" t="str">
        <f>RIGHT(P2854,LEN(P2854)-FIND("/",P2854))</f>
        <v>translations</v>
      </c>
    </row>
    <row r="2855" spans="1:20" ht="44.25" x14ac:dyDescent="0.75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 s="9">
        <f>(((I2855/60)/60)/24)+DATE(1970,1,1)</f>
        <v>42515.64534722222</v>
      </c>
      <c r="K2855">
        <v>1461598158</v>
      </c>
      <c r="L2855" s="9">
        <f>(((K2855/60)/60)/24)+DATE(1970,1,1)</f>
        <v>42485.64534722222</v>
      </c>
      <c r="M2855" t="b">
        <v>0</v>
      </c>
      <c r="N2855">
        <v>0</v>
      </c>
      <c r="O2855" t="b">
        <v>0</v>
      </c>
      <c r="P2855" t="s">
        <v>8287</v>
      </c>
      <c r="Q2855" t="e">
        <f>D2855/E2855*100</f>
        <v>#DIV/0!</v>
      </c>
      <c r="R2855" t="e">
        <f>E2855/N2855</f>
        <v>#DIV/0!</v>
      </c>
      <c r="S2855" t="str">
        <f>LEFT(P2855,FIND("/",P2855)-1)</f>
        <v>publishing</v>
      </c>
      <c r="T2855" t="str">
        <f>RIGHT(P2855,LEN(P2855)-FIND("/",P2855))</f>
        <v>translations</v>
      </c>
    </row>
    <row r="2856" spans="1:20" ht="44.25" x14ac:dyDescent="0.75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 s="9">
        <f>(((I2856/60)/60)/24)+DATE(1970,1,1)</f>
        <v>42737.926030092596</v>
      </c>
      <c r="K2856">
        <v>1480803209</v>
      </c>
      <c r="L2856" s="9">
        <f>(((K2856/60)/60)/24)+DATE(1970,1,1)</f>
        <v>42707.926030092596</v>
      </c>
      <c r="M2856" t="b">
        <v>0</v>
      </c>
      <c r="N2856">
        <v>0</v>
      </c>
      <c r="O2856" t="b">
        <v>0</v>
      </c>
      <c r="P2856" t="s">
        <v>8287</v>
      </c>
      <c r="Q2856" t="e">
        <f>D2856/E2856*100</f>
        <v>#DIV/0!</v>
      </c>
      <c r="R2856" t="e">
        <f>E2856/N2856</f>
        <v>#DIV/0!</v>
      </c>
      <c r="S2856" t="str">
        <f>LEFT(P2856,FIND("/",P2856)-1)</f>
        <v>publishing</v>
      </c>
      <c r="T2856" t="str">
        <f>RIGHT(P2856,LEN(P2856)-FIND("/",P2856))</f>
        <v>translations</v>
      </c>
    </row>
    <row r="2857" spans="1:20" ht="44.25" x14ac:dyDescent="0.75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 s="9">
        <f>(((I2857/60)/60)/24)+DATE(1970,1,1)</f>
        <v>42259.873402777783</v>
      </c>
      <c r="K2857">
        <v>1436907462</v>
      </c>
      <c r="L2857" s="9">
        <f>(((K2857/60)/60)/24)+DATE(1970,1,1)</f>
        <v>42199.873402777783</v>
      </c>
      <c r="M2857" t="b">
        <v>0</v>
      </c>
      <c r="N2857">
        <v>0</v>
      </c>
      <c r="O2857" t="b">
        <v>0</v>
      </c>
      <c r="P2857" t="s">
        <v>8287</v>
      </c>
      <c r="Q2857" t="e">
        <f>D2857/E2857*100</f>
        <v>#DIV/0!</v>
      </c>
      <c r="R2857" t="e">
        <f>E2857/N2857</f>
        <v>#DIV/0!</v>
      </c>
      <c r="S2857" t="str">
        <f>LEFT(P2857,FIND("/",P2857)-1)</f>
        <v>publishing</v>
      </c>
      <c r="T2857" t="str">
        <f>RIGHT(P2857,LEN(P2857)-FIND("/",P2857))</f>
        <v>translations</v>
      </c>
    </row>
    <row r="2858" spans="1:20" ht="44.25" x14ac:dyDescent="0.75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 s="9">
        <f>(((I2858/60)/60)/24)+DATE(1970,1,1)</f>
        <v>42169.542303240742</v>
      </c>
      <c r="K2858">
        <v>1431694855</v>
      </c>
      <c r="L2858" s="9">
        <f>(((K2858/60)/60)/24)+DATE(1970,1,1)</f>
        <v>42139.542303240742</v>
      </c>
      <c r="M2858" t="b">
        <v>0</v>
      </c>
      <c r="N2858">
        <v>0</v>
      </c>
      <c r="O2858" t="b">
        <v>0</v>
      </c>
      <c r="P2858" t="s">
        <v>8287</v>
      </c>
      <c r="Q2858" t="e">
        <f>D2858/E2858*100</f>
        <v>#DIV/0!</v>
      </c>
      <c r="R2858" t="e">
        <f>E2858/N2858</f>
        <v>#DIV/0!</v>
      </c>
      <c r="S2858" t="str">
        <f>LEFT(P2858,FIND("/",P2858)-1)</f>
        <v>publishing</v>
      </c>
      <c r="T2858" t="str">
        <f>RIGHT(P2858,LEN(P2858)-FIND("/",P2858))</f>
        <v>translations</v>
      </c>
    </row>
    <row r="2859" spans="1:20" ht="44.25" x14ac:dyDescent="0.75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 s="9">
        <f>(((I2859/60)/60)/24)+DATE(1970,1,1)</f>
        <v>42481.447662037041</v>
      </c>
      <c r="K2859">
        <v>1459507478</v>
      </c>
      <c r="L2859" s="9">
        <f>(((K2859/60)/60)/24)+DATE(1970,1,1)</f>
        <v>42461.447662037041</v>
      </c>
      <c r="M2859" t="b">
        <v>0</v>
      </c>
      <c r="N2859">
        <v>0</v>
      </c>
      <c r="O2859" t="b">
        <v>0</v>
      </c>
      <c r="P2859" t="s">
        <v>8287</v>
      </c>
      <c r="Q2859" t="e">
        <f>D2859/E2859*100</f>
        <v>#DIV/0!</v>
      </c>
      <c r="R2859" t="e">
        <f>E2859/N2859</f>
        <v>#DIV/0!</v>
      </c>
      <c r="S2859" t="str">
        <f>LEFT(P2859,FIND("/",P2859)-1)</f>
        <v>publishing</v>
      </c>
      <c r="T2859" t="str">
        <f>RIGHT(P2859,LEN(P2859)-FIND("/",P2859))</f>
        <v>translations</v>
      </c>
    </row>
    <row r="2860" spans="1:20" ht="29.5" x14ac:dyDescent="0.75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 s="9">
        <f>(((I2860/60)/60)/24)+DATE(1970,1,1)</f>
        <v>42559.730717592596</v>
      </c>
      <c r="K2860">
        <v>1465407134</v>
      </c>
      <c r="L2860" s="9">
        <f>(((K2860/60)/60)/24)+DATE(1970,1,1)</f>
        <v>42529.730717592596</v>
      </c>
      <c r="M2860" t="b">
        <v>0</v>
      </c>
      <c r="N2860">
        <v>3</v>
      </c>
      <c r="O2860" t="b">
        <v>0</v>
      </c>
      <c r="P2860" t="s">
        <v>8287</v>
      </c>
      <c r="Q2860">
        <f>D2860/E2860*100</f>
        <v>666666.66666666674</v>
      </c>
      <c r="R2860">
        <f>E2860/N2860</f>
        <v>25</v>
      </c>
      <c r="S2860" t="str">
        <f>LEFT(P2860,FIND("/",P2860)-1)</f>
        <v>publishing</v>
      </c>
      <c r="T2860" t="str">
        <f>RIGHT(P2860,LEN(P2860)-FIND("/",P2860))</f>
        <v>translations</v>
      </c>
    </row>
    <row r="2861" spans="1:20" ht="59" x14ac:dyDescent="0.75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 s="9">
        <f>(((I2861/60)/60)/24)+DATE(1970,1,1)</f>
        <v>42146.225694444445</v>
      </c>
      <c r="K2861">
        <v>1429655318</v>
      </c>
      <c r="L2861" s="9">
        <f>(((K2861/60)/60)/24)+DATE(1970,1,1)</f>
        <v>42115.936550925922</v>
      </c>
      <c r="M2861" t="b">
        <v>0</v>
      </c>
      <c r="N2861">
        <v>0</v>
      </c>
      <c r="O2861" t="b">
        <v>0</v>
      </c>
      <c r="P2861" t="s">
        <v>8287</v>
      </c>
      <c r="Q2861" t="e">
        <f>D2861/E2861*100</f>
        <v>#DIV/0!</v>
      </c>
      <c r="R2861" t="e">
        <f>E2861/N2861</f>
        <v>#DIV/0!</v>
      </c>
      <c r="S2861" t="str">
        <f>LEFT(P2861,FIND("/",P2861)-1)</f>
        <v>publishing</v>
      </c>
      <c r="T2861" t="str">
        <f>RIGHT(P2861,LEN(P2861)-FIND("/",P2861))</f>
        <v>translations</v>
      </c>
    </row>
    <row r="2862" spans="1:20" ht="44.25" x14ac:dyDescent="0.75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 s="9">
        <f>(((I2862/60)/60)/24)+DATE(1970,1,1)</f>
        <v>42134.811400462961</v>
      </c>
      <c r="K2862">
        <v>1427138905</v>
      </c>
      <c r="L2862" s="9">
        <f>(((K2862/60)/60)/24)+DATE(1970,1,1)</f>
        <v>42086.811400462961</v>
      </c>
      <c r="M2862" t="b">
        <v>0</v>
      </c>
      <c r="N2862">
        <v>0</v>
      </c>
      <c r="O2862" t="b">
        <v>0</v>
      </c>
      <c r="P2862" t="s">
        <v>8287</v>
      </c>
      <c r="Q2862" t="e">
        <f>D2862/E2862*100</f>
        <v>#DIV/0!</v>
      </c>
      <c r="R2862" t="e">
        <f>E2862/N2862</f>
        <v>#DIV/0!</v>
      </c>
      <c r="S2862" t="str">
        <f>LEFT(P2862,FIND("/",P2862)-1)</f>
        <v>publishing</v>
      </c>
      <c r="T2862" t="str">
        <f>RIGHT(P2862,LEN(P2862)-FIND("/",P2862))</f>
        <v>translations</v>
      </c>
    </row>
    <row r="2863" spans="1:20" ht="59" x14ac:dyDescent="0.75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 s="9">
        <f>(((I2863/60)/60)/24)+DATE(1970,1,1)</f>
        <v>42420.171261574069</v>
      </c>
      <c r="K2863">
        <v>1453349197</v>
      </c>
      <c r="L2863" s="9">
        <f>(((K2863/60)/60)/24)+DATE(1970,1,1)</f>
        <v>42390.171261574069</v>
      </c>
      <c r="M2863" t="b">
        <v>0</v>
      </c>
      <c r="N2863">
        <v>1</v>
      </c>
      <c r="O2863" t="b">
        <v>0</v>
      </c>
      <c r="P2863" t="s">
        <v>8287</v>
      </c>
      <c r="Q2863">
        <f>D2863/E2863*100</f>
        <v>10000000</v>
      </c>
      <c r="R2863">
        <f>E2863/N2863</f>
        <v>1</v>
      </c>
      <c r="S2863" t="str">
        <f>LEFT(P2863,FIND("/",P2863)-1)</f>
        <v>publishing</v>
      </c>
      <c r="T2863" t="str">
        <f>RIGHT(P2863,LEN(P2863)-FIND("/",P2863))</f>
        <v>translations</v>
      </c>
    </row>
    <row r="2864" spans="1:20" ht="44.25" x14ac:dyDescent="0.75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 s="9">
        <f>(((I2864/60)/60)/24)+DATE(1970,1,1)</f>
        <v>41580.922974537039</v>
      </c>
      <c r="K2864">
        <v>1380838145</v>
      </c>
      <c r="L2864" s="9">
        <f>(((K2864/60)/60)/24)+DATE(1970,1,1)</f>
        <v>41550.922974537039</v>
      </c>
      <c r="M2864" t="b">
        <v>0</v>
      </c>
      <c r="N2864">
        <v>6</v>
      </c>
      <c r="O2864" t="b">
        <v>0</v>
      </c>
      <c r="P2864" t="s">
        <v>8275</v>
      </c>
      <c r="Q2864">
        <f>D2864/E2864*100</f>
        <v>4761.9047619047624</v>
      </c>
      <c r="R2864">
        <f>E2864/N2864</f>
        <v>17.5</v>
      </c>
      <c r="S2864" t="str">
        <f>LEFT(P2864,FIND("/",P2864)-1)</f>
        <v>publishing</v>
      </c>
      <c r="T2864" t="str">
        <f>RIGHT(P2864,LEN(P2864)-FIND("/",P2864))</f>
        <v>fiction</v>
      </c>
    </row>
    <row r="2865" spans="1:20" ht="44.25" x14ac:dyDescent="0.75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 s="9">
        <f>(((I2865/60)/60)/24)+DATE(1970,1,1)</f>
        <v>41159.32708333333</v>
      </c>
      <c r="K2865">
        <v>1345062936</v>
      </c>
      <c r="L2865" s="9">
        <f>(((K2865/60)/60)/24)+DATE(1970,1,1)</f>
        <v>41136.85805555556</v>
      </c>
      <c r="M2865" t="b">
        <v>0</v>
      </c>
      <c r="N2865">
        <v>1</v>
      </c>
      <c r="O2865" t="b">
        <v>0</v>
      </c>
      <c r="P2865" t="s">
        <v>8275</v>
      </c>
      <c r="Q2865">
        <f>D2865/E2865*100</f>
        <v>100000</v>
      </c>
      <c r="R2865">
        <f>E2865/N2865</f>
        <v>5</v>
      </c>
      <c r="S2865" t="str">
        <f>LEFT(P2865,FIND("/",P2865)-1)</f>
        <v>publishing</v>
      </c>
      <c r="T2865" t="str">
        <f>RIGHT(P2865,LEN(P2865)-FIND("/",P2865))</f>
        <v>fiction</v>
      </c>
    </row>
    <row r="2866" spans="1:20" ht="44.25" x14ac:dyDescent="0.75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 s="9">
        <f>(((I2866/60)/60)/24)+DATE(1970,1,1)</f>
        <v>42573.192997685182</v>
      </c>
      <c r="K2866">
        <v>1467002275</v>
      </c>
      <c r="L2866" s="9">
        <f>(((K2866/60)/60)/24)+DATE(1970,1,1)</f>
        <v>42548.192997685182</v>
      </c>
      <c r="M2866" t="b">
        <v>0</v>
      </c>
      <c r="N2866">
        <v>2</v>
      </c>
      <c r="O2866" t="b">
        <v>0</v>
      </c>
      <c r="P2866" t="s">
        <v>8275</v>
      </c>
      <c r="Q2866">
        <f>D2866/E2866*100</f>
        <v>14000</v>
      </c>
      <c r="R2866">
        <f>E2866/N2866</f>
        <v>25</v>
      </c>
      <c r="S2866" t="str">
        <f>LEFT(P2866,FIND("/",P2866)-1)</f>
        <v>publishing</v>
      </c>
      <c r="T2866" t="str">
        <f>RIGHT(P2866,LEN(P2866)-FIND("/",P2866))</f>
        <v>fiction</v>
      </c>
    </row>
    <row r="2867" spans="1:20" x14ac:dyDescent="0.75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 s="9">
        <f>(((I2867/60)/60)/24)+DATE(1970,1,1)</f>
        <v>41111.618750000001</v>
      </c>
      <c r="K2867">
        <v>1337834963</v>
      </c>
      <c r="L2867" s="9">
        <f>(((K2867/60)/60)/24)+DATE(1970,1,1)</f>
        <v>41053.200960648144</v>
      </c>
      <c r="M2867" t="b">
        <v>0</v>
      </c>
      <c r="N2867">
        <v>0</v>
      </c>
      <c r="O2867" t="b">
        <v>0</v>
      </c>
      <c r="P2867" t="s">
        <v>8275</v>
      </c>
      <c r="Q2867" t="e">
        <f>D2867/E2867*100</f>
        <v>#DIV/0!</v>
      </c>
      <c r="R2867" t="e">
        <f>E2867/N2867</f>
        <v>#DIV/0!</v>
      </c>
      <c r="S2867" t="str">
        <f>LEFT(P2867,FIND("/",P2867)-1)</f>
        <v>publishing</v>
      </c>
      <c r="T2867" t="str">
        <f>RIGHT(P2867,LEN(P2867)-FIND("/",P2867))</f>
        <v>fiction</v>
      </c>
    </row>
    <row r="2868" spans="1:20" ht="44.25" x14ac:dyDescent="0.75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 s="9">
        <f>(((I2868/60)/60)/24)+DATE(1970,1,1)</f>
        <v>42175.795983796299</v>
      </c>
      <c r="K2868">
        <v>1430939173</v>
      </c>
      <c r="L2868" s="9">
        <f>(((K2868/60)/60)/24)+DATE(1970,1,1)</f>
        <v>42130.795983796299</v>
      </c>
      <c r="M2868" t="b">
        <v>0</v>
      </c>
      <c r="N2868">
        <v>3</v>
      </c>
      <c r="O2868" t="b">
        <v>0</v>
      </c>
      <c r="P2868" t="s">
        <v>8275</v>
      </c>
      <c r="Q2868">
        <f>D2868/E2868*100</f>
        <v>4466.6666666666661</v>
      </c>
      <c r="R2868">
        <f>E2868/N2868</f>
        <v>50</v>
      </c>
      <c r="S2868" t="str">
        <f>LEFT(P2868,FIND("/",P2868)-1)</f>
        <v>publishing</v>
      </c>
      <c r="T2868" t="str">
        <f>RIGHT(P2868,LEN(P2868)-FIND("/",P2868))</f>
        <v>fiction</v>
      </c>
    </row>
    <row r="2869" spans="1:20" ht="59" x14ac:dyDescent="0.75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 s="9">
        <f>(((I2869/60)/60)/24)+DATE(1970,1,1)</f>
        <v>42062.168530092589</v>
      </c>
      <c r="K2869">
        <v>1422417761</v>
      </c>
      <c r="L2869" s="9">
        <f>(((K2869/60)/60)/24)+DATE(1970,1,1)</f>
        <v>42032.168530092589</v>
      </c>
      <c r="M2869" t="b">
        <v>0</v>
      </c>
      <c r="N2869">
        <v>3</v>
      </c>
      <c r="O2869" t="b">
        <v>0</v>
      </c>
      <c r="P2869" t="s">
        <v>8275</v>
      </c>
      <c r="Q2869">
        <f>D2869/E2869*100</f>
        <v>41666.666666666672</v>
      </c>
      <c r="R2869">
        <f>E2869/N2869</f>
        <v>16</v>
      </c>
      <c r="S2869" t="str">
        <f>LEFT(P2869,FIND("/",P2869)-1)</f>
        <v>publishing</v>
      </c>
      <c r="T2869" t="str">
        <f>RIGHT(P2869,LEN(P2869)-FIND("/",P2869))</f>
        <v>fiction</v>
      </c>
    </row>
    <row r="2870" spans="1:20" ht="44.25" x14ac:dyDescent="0.75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 s="9">
        <f>(((I2870/60)/60)/24)+DATE(1970,1,1)</f>
        <v>42584.917488425926</v>
      </c>
      <c r="K2870">
        <v>1467583271</v>
      </c>
      <c r="L2870" s="9">
        <f>(((K2870/60)/60)/24)+DATE(1970,1,1)</f>
        <v>42554.917488425926</v>
      </c>
      <c r="M2870" t="b">
        <v>0</v>
      </c>
      <c r="N2870">
        <v>0</v>
      </c>
      <c r="O2870" t="b">
        <v>0</v>
      </c>
      <c r="P2870" t="s">
        <v>8275</v>
      </c>
      <c r="Q2870" t="e">
        <f>D2870/E2870*100</f>
        <v>#DIV/0!</v>
      </c>
      <c r="R2870" t="e">
        <f>E2870/N2870</f>
        <v>#DIV/0!</v>
      </c>
      <c r="S2870" t="str">
        <f>LEFT(P2870,FIND("/",P2870)-1)</f>
        <v>publishing</v>
      </c>
      <c r="T2870" t="str">
        <f>RIGHT(P2870,LEN(P2870)-FIND("/",P2870))</f>
        <v>fiction</v>
      </c>
    </row>
    <row r="2871" spans="1:20" ht="44.25" x14ac:dyDescent="0.75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 s="9">
        <f>(((I2871/60)/60)/24)+DATE(1970,1,1)</f>
        <v>41644.563194444447</v>
      </c>
      <c r="K2871">
        <v>1386336660</v>
      </c>
      <c r="L2871" s="9">
        <f>(((K2871/60)/60)/24)+DATE(1970,1,1)</f>
        <v>41614.563194444447</v>
      </c>
      <c r="M2871" t="b">
        <v>0</v>
      </c>
      <c r="N2871">
        <v>6</v>
      </c>
      <c r="O2871" t="b">
        <v>0</v>
      </c>
      <c r="P2871" t="s">
        <v>8275</v>
      </c>
      <c r="Q2871">
        <f>D2871/E2871*100</f>
        <v>4166.6666666666661</v>
      </c>
      <c r="R2871">
        <f>E2871/N2871</f>
        <v>60</v>
      </c>
      <c r="S2871" t="str">
        <f>LEFT(P2871,FIND("/",P2871)-1)</f>
        <v>publishing</v>
      </c>
      <c r="T2871" t="str">
        <f>RIGHT(P2871,LEN(P2871)-FIND("/",P2871))</f>
        <v>fiction</v>
      </c>
    </row>
    <row r="2872" spans="1:20" ht="44.25" x14ac:dyDescent="0.75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 s="9">
        <f>(((I2872/60)/60)/24)+DATE(1970,1,1)</f>
        <v>41228.653379629628</v>
      </c>
      <c r="K2872">
        <v>1350398452</v>
      </c>
      <c r="L2872" s="9">
        <f>(((K2872/60)/60)/24)+DATE(1970,1,1)</f>
        <v>41198.611712962964</v>
      </c>
      <c r="M2872" t="b">
        <v>0</v>
      </c>
      <c r="N2872">
        <v>0</v>
      </c>
      <c r="O2872" t="b">
        <v>0</v>
      </c>
      <c r="P2872" t="s">
        <v>8275</v>
      </c>
      <c r="Q2872" t="e">
        <f>D2872/E2872*100</f>
        <v>#DIV/0!</v>
      </c>
      <c r="R2872" t="e">
        <f>E2872/N2872</f>
        <v>#DIV/0!</v>
      </c>
      <c r="S2872" t="str">
        <f>LEFT(P2872,FIND("/",P2872)-1)</f>
        <v>publishing</v>
      </c>
      <c r="T2872" t="str">
        <f>RIGHT(P2872,LEN(P2872)-FIND("/",P2872))</f>
        <v>fiction</v>
      </c>
    </row>
    <row r="2873" spans="1:20" ht="44.25" x14ac:dyDescent="0.75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 s="9">
        <f>(((I2873/60)/60)/24)+DATE(1970,1,1)</f>
        <v>41549.561041666668</v>
      </c>
      <c r="K2873">
        <v>1378214874</v>
      </c>
      <c r="L2873" s="9">
        <f>(((K2873/60)/60)/24)+DATE(1970,1,1)</f>
        <v>41520.561041666668</v>
      </c>
      <c r="M2873" t="b">
        <v>0</v>
      </c>
      <c r="N2873">
        <v>19</v>
      </c>
      <c r="O2873" t="b">
        <v>0</v>
      </c>
      <c r="P2873" t="s">
        <v>8275</v>
      </c>
      <c r="Q2873">
        <f>D2873/E2873*100</f>
        <v>324.02234636871509</v>
      </c>
      <c r="R2873">
        <f>E2873/N2873</f>
        <v>47.10526315789474</v>
      </c>
      <c r="S2873" t="str">
        <f>LEFT(P2873,FIND("/",P2873)-1)</f>
        <v>publishing</v>
      </c>
      <c r="T2873" t="str">
        <f>RIGHT(P2873,LEN(P2873)-FIND("/",P2873))</f>
        <v>fiction</v>
      </c>
    </row>
    <row r="2874" spans="1:20" ht="44.25" x14ac:dyDescent="0.75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 s="9">
        <f>(((I2874/60)/60)/24)+DATE(1970,1,1)</f>
        <v>42050.651388888888</v>
      </c>
      <c r="K2874">
        <v>1418922443</v>
      </c>
      <c r="L2874" s="9">
        <f>(((K2874/60)/60)/24)+DATE(1970,1,1)</f>
        <v>41991.713460648149</v>
      </c>
      <c r="M2874" t="b">
        <v>0</v>
      </c>
      <c r="N2874">
        <v>1</v>
      </c>
      <c r="O2874" t="b">
        <v>0</v>
      </c>
      <c r="P2874" t="s">
        <v>8275</v>
      </c>
      <c r="Q2874">
        <f>D2874/E2874*100</f>
        <v>1200</v>
      </c>
      <c r="R2874">
        <f>E2874/N2874</f>
        <v>100</v>
      </c>
      <c r="S2874" t="str">
        <f>LEFT(P2874,FIND("/",P2874)-1)</f>
        <v>publishing</v>
      </c>
      <c r="T2874" t="str">
        <f>RIGHT(P2874,LEN(P2874)-FIND("/",P2874))</f>
        <v>fiction</v>
      </c>
    </row>
    <row r="2875" spans="1:20" ht="59" x14ac:dyDescent="0.75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 s="9">
        <f>(((I2875/60)/60)/24)+DATE(1970,1,1)</f>
        <v>40712.884791666671</v>
      </c>
      <c r="K2875">
        <v>1305839646</v>
      </c>
      <c r="L2875" s="9">
        <f>(((K2875/60)/60)/24)+DATE(1970,1,1)</f>
        <v>40682.884791666671</v>
      </c>
      <c r="M2875" t="b">
        <v>0</v>
      </c>
      <c r="N2875">
        <v>2</v>
      </c>
      <c r="O2875" t="b">
        <v>0</v>
      </c>
      <c r="P2875" t="s">
        <v>8275</v>
      </c>
      <c r="Q2875">
        <f>D2875/E2875*100</f>
        <v>13333.333333333334</v>
      </c>
      <c r="R2875">
        <f>E2875/N2875</f>
        <v>15</v>
      </c>
      <c r="S2875" t="str">
        <f>LEFT(P2875,FIND("/",P2875)-1)</f>
        <v>publishing</v>
      </c>
      <c r="T2875" t="str">
        <f>RIGHT(P2875,LEN(P2875)-FIND("/",P2875))</f>
        <v>fiction</v>
      </c>
    </row>
    <row r="2876" spans="1:20" ht="29.5" x14ac:dyDescent="0.75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 s="9">
        <f>(((I2876/60)/60)/24)+DATE(1970,1,1)</f>
        <v>41441.866608796299</v>
      </c>
      <c r="K2876">
        <v>1368823675</v>
      </c>
      <c r="L2876" s="9">
        <f>(((K2876/60)/60)/24)+DATE(1970,1,1)</f>
        <v>41411.866608796299</v>
      </c>
      <c r="M2876" t="b">
        <v>0</v>
      </c>
      <c r="N2876">
        <v>0</v>
      </c>
      <c r="O2876" t="b">
        <v>0</v>
      </c>
      <c r="P2876" t="s">
        <v>8275</v>
      </c>
      <c r="Q2876" t="e">
        <f>D2876/E2876*100</f>
        <v>#DIV/0!</v>
      </c>
      <c r="R2876" t="e">
        <f>E2876/N2876</f>
        <v>#DIV/0!</v>
      </c>
      <c r="S2876" t="str">
        <f>LEFT(P2876,FIND("/",P2876)-1)</f>
        <v>publishing</v>
      </c>
      <c r="T2876" t="str">
        <f>RIGHT(P2876,LEN(P2876)-FIND("/",P2876))</f>
        <v>fiction</v>
      </c>
    </row>
    <row r="2877" spans="1:20" ht="59" x14ac:dyDescent="0.75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 s="9">
        <f>(((I2877/60)/60)/24)+DATE(1970,1,1)</f>
        <v>42097.651388888888</v>
      </c>
      <c r="K2877">
        <v>1425489613</v>
      </c>
      <c r="L2877" s="9">
        <f>(((K2877/60)/60)/24)+DATE(1970,1,1)</f>
        <v>42067.722372685181</v>
      </c>
      <c r="M2877" t="b">
        <v>0</v>
      </c>
      <c r="N2877">
        <v>11</v>
      </c>
      <c r="O2877" t="b">
        <v>0</v>
      </c>
      <c r="P2877" t="s">
        <v>8275</v>
      </c>
      <c r="Q2877">
        <f>D2877/E2877*100</f>
        <v>1123.5955056179776</v>
      </c>
      <c r="R2877">
        <f>E2877/N2877</f>
        <v>40.454545454545453</v>
      </c>
      <c r="S2877" t="str">
        <f>LEFT(P2877,FIND("/",P2877)-1)</f>
        <v>publishing</v>
      </c>
      <c r="T2877" t="str">
        <f>RIGHT(P2877,LEN(P2877)-FIND("/",P2877))</f>
        <v>fiction</v>
      </c>
    </row>
    <row r="2878" spans="1:20" ht="29.5" x14ac:dyDescent="0.75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 s="9">
        <f>(((I2878/60)/60)/24)+DATE(1970,1,1)</f>
        <v>40782.789710648147</v>
      </c>
      <c r="K2878">
        <v>1311879431</v>
      </c>
      <c r="L2878" s="9">
        <f>(((K2878/60)/60)/24)+DATE(1970,1,1)</f>
        <v>40752.789710648147</v>
      </c>
      <c r="M2878" t="b">
        <v>0</v>
      </c>
      <c r="N2878">
        <v>0</v>
      </c>
      <c r="O2878" t="b">
        <v>0</v>
      </c>
      <c r="P2878" t="s">
        <v>8275</v>
      </c>
      <c r="Q2878" t="e">
        <f>D2878/E2878*100</f>
        <v>#DIV/0!</v>
      </c>
      <c r="R2878" t="e">
        <f>E2878/N2878</f>
        <v>#DIV/0!</v>
      </c>
      <c r="S2878" t="str">
        <f>LEFT(P2878,FIND("/",P2878)-1)</f>
        <v>publishing</v>
      </c>
      <c r="T2878" t="str">
        <f>RIGHT(P2878,LEN(P2878)-FIND("/",P2878))</f>
        <v>fiction</v>
      </c>
    </row>
    <row r="2879" spans="1:20" ht="44.25" x14ac:dyDescent="0.75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 s="9">
        <f>(((I2879/60)/60)/24)+DATE(1970,1,1)</f>
        <v>41898.475219907406</v>
      </c>
      <c r="K2879">
        <v>1405682659</v>
      </c>
      <c r="L2879" s="9">
        <f>(((K2879/60)/60)/24)+DATE(1970,1,1)</f>
        <v>41838.475219907406</v>
      </c>
      <c r="M2879" t="b">
        <v>0</v>
      </c>
      <c r="N2879">
        <v>0</v>
      </c>
      <c r="O2879" t="b">
        <v>0</v>
      </c>
      <c r="P2879" t="s">
        <v>8275</v>
      </c>
      <c r="Q2879" t="e">
        <f>D2879/E2879*100</f>
        <v>#DIV/0!</v>
      </c>
      <c r="R2879" t="e">
        <f>E2879/N2879</f>
        <v>#DIV/0!</v>
      </c>
      <c r="S2879" t="str">
        <f>LEFT(P2879,FIND("/",P2879)-1)</f>
        <v>publishing</v>
      </c>
      <c r="T2879" t="str">
        <f>RIGHT(P2879,LEN(P2879)-FIND("/",P2879))</f>
        <v>fiction</v>
      </c>
    </row>
    <row r="2880" spans="1:20" ht="44.25" x14ac:dyDescent="0.75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 s="9">
        <f>(((I2880/60)/60)/24)+DATE(1970,1,1)</f>
        <v>41486.821527777778</v>
      </c>
      <c r="K2880">
        <v>1371655522</v>
      </c>
      <c r="L2880" s="9">
        <f>(((K2880/60)/60)/24)+DATE(1970,1,1)</f>
        <v>41444.64261574074</v>
      </c>
      <c r="M2880" t="b">
        <v>0</v>
      </c>
      <c r="N2880">
        <v>1</v>
      </c>
      <c r="O2880" t="b">
        <v>0</v>
      </c>
      <c r="P2880" t="s">
        <v>8275</v>
      </c>
      <c r="Q2880">
        <f>D2880/E2880*100</f>
        <v>1500000</v>
      </c>
      <c r="R2880">
        <f>E2880/N2880</f>
        <v>1</v>
      </c>
      <c r="S2880" t="str">
        <f>LEFT(P2880,FIND("/",P2880)-1)</f>
        <v>publishing</v>
      </c>
      <c r="T2880" t="str">
        <f>RIGHT(P2880,LEN(P2880)-FIND("/",P2880))</f>
        <v>fiction</v>
      </c>
    </row>
    <row r="2881" spans="1:20" ht="44.25" x14ac:dyDescent="0.75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 s="9">
        <f>(((I2881/60)/60)/24)+DATE(1970,1,1)</f>
        <v>41885.983541666668</v>
      </c>
      <c r="K2881">
        <v>1405899378</v>
      </c>
      <c r="L2881" s="9">
        <f>(((K2881/60)/60)/24)+DATE(1970,1,1)</f>
        <v>41840.983541666668</v>
      </c>
      <c r="M2881" t="b">
        <v>0</v>
      </c>
      <c r="N2881">
        <v>3</v>
      </c>
      <c r="O2881" t="b">
        <v>0</v>
      </c>
      <c r="P2881" t="s">
        <v>8275</v>
      </c>
      <c r="Q2881">
        <f>D2881/E2881*100</f>
        <v>5263.1578947368416</v>
      </c>
      <c r="R2881">
        <f>E2881/N2881</f>
        <v>19</v>
      </c>
      <c r="S2881" t="str">
        <f>LEFT(P2881,FIND("/",P2881)-1)</f>
        <v>publishing</v>
      </c>
      <c r="T2881" t="str">
        <f>RIGHT(P2881,LEN(P2881)-FIND("/",P2881))</f>
        <v>fiction</v>
      </c>
    </row>
    <row r="2882" spans="1:20" ht="59" x14ac:dyDescent="0.75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 s="9">
        <f>(((I2882/60)/60)/24)+DATE(1970,1,1)</f>
        <v>42587.007326388892</v>
      </c>
      <c r="K2882">
        <v>1465171833</v>
      </c>
      <c r="L2882" s="9">
        <f>(((K2882/60)/60)/24)+DATE(1970,1,1)</f>
        <v>42527.007326388892</v>
      </c>
      <c r="M2882" t="b">
        <v>0</v>
      </c>
      <c r="N2882">
        <v>1</v>
      </c>
      <c r="O2882" t="b">
        <v>0</v>
      </c>
      <c r="P2882" t="s">
        <v>8275</v>
      </c>
      <c r="Q2882">
        <f>D2882/E2882*100</f>
        <v>40000</v>
      </c>
      <c r="R2882">
        <f>E2882/N2882</f>
        <v>5</v>
      </c>
      <c r="S2882" t="str">
        <f>LEFT(P2882,FIND("/",P2882)-1)</f>
        <v>publishing</v>
      </c>
      <c r="T2882" t="str">
        <f>RIGHT(P2882,LEN(P2882)-FIND("/",P2882))</f>
        <v>fiction</v>
      </c>
    </row>
    <row r="2883" spans="1:20" ht="44.25" x14ac:dyDescent="0.75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 s="9">
        <f>(((I2883/60)/60)/24)+DATE(1970,1,1)</f>
        <v>41395.904594907406</v>
      </c>
      <c r="K2883">
        <v>1364852557</v>
      </c>
      <c r="L2883" s="9">
        <f>(((K2883/60)/60)/24)+DATE(1970,1,1)</f>
        <v>41365.904594907406</v>
      </c>
      <c r="M2883" t="b">
        <v>0</v>
      </c>
      <c r="N2883">
        <v>15</v>
      </c>
      <c r="O2883" t="b">
        <v>0</v>
      </c>
      <c r="P2883" t="s">
        <v>8275</v>
      </c>
      <c r="Q2883">
        <f>D2883/E2883*100</f>
        <v>399.42938659058484</v>
      </c>
      <c r="R2883">
        <f>E2883/N2883</f>
        <v>46.733333333333334</v>
      </c>
      <c r="S2883" t="str">
        <f>LEFT(P2883,FIND("/",P2883)-1)</f>
        <v>publishing</v>
      </c>
      <c r="T2883" t="str">
        <f>RIGHT(P2883,LEN(P2883)-FIND("/",P2883))</f>
        <v>fiction</v>
      </c>
    </row>
    <row r="2884" spans="1:20" ht="44.25" x14ac:dyDescent="0.75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 s="9">
        <f>(((I2884/60)/60)/24)+DATE(1970,1,1)</f>
        <v>42004.712245370371</v>
      </c>
      <c r="K2884">
        <v>1417453538</v>
      </c>
      <c r="L2884" s="9">
        <f>(((K2884/60)/60)/24)+DATE(1970,1,1)</f>
        <v>41974.712245370371</v>
      </c>
      <c r="M2884" t="b">
        <v>0</v>
      </c>
      <c r="N2884">
        <v>2</v>
      </c>
      <c r="O2884" t="b">
        <v>0</v>
      </c>
      <c r="P2884" t="s">
        <v>8289</v>
      </c>
      <c r="Q2884">
        <f>D2884/E2884*100</f>
        <v>300000</v>
      </c>
      <c r="R2884">
        <f>E2884/N2884</f>
        <v>3</v>
      </c>
      <c r="S2884" t="str">
        <f>LEFT(P2884,FIND("/",P2884)-1)</f>
        <v>photography</v>
      </c>
      <c r="T2884" t="str">
        <f>RIGHT(P2884,LEN(P2884)-FIND("/",P2884))</f>
        <v>nature</v>
      </c>
    </row>
    <row r="2885" spans="1:20" ht="59" x14ac:dyDescent="0.75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 s="9">
        <f>(((I2885/60)/60)/24)+DATE(1970,1,1)</f>
        <v>42185.996527777781</v>
      </c>
      <c r="K2885">
        <v>1434412500</v>
      </c>
      <c r="L2885" s="9">
        <f>(((K2885/60)/60)/24)+DATE(1970,1,1)</f>
        <v>42170.996527777781</v>
      </c>
      <c r="M2885" t="b">
        <v>0</v>
      </c>
      <c r="N2885">
        <v>1</v>
      </c>
      <c r="O2885" t="b">
        <v>0</v>
      </c>
      <c r="P2885" t="s">
        <v>8289</v>
      </c>
      <c r="Q2885">
        <f>D2885/E2885*100</f>
        <v>2500</v>
      </c>
      <c r="R2885">
        <f>E2885/N2885</f>
        <v>20</v>
      </c>
      <c r="S2885" t="str">
        <f>LEFT(P2885,FIND("/",P2885)-1)</f>
        <v>photography</v>
      </c>
      <c r="T2885" t="str">
        <f>RIGHT(P2885,LEN(P2885)-FIND("/",P2885))</f>
        <v>nature</v>
      </c>
    </row>
    <row r="2886" spans="1:20" ht="44.25" x14ac:dyDescent="0.75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 s="9">
        <f>(((I2886/60)/60)/24)+DATE(1970,1,1)</f>
        <v>41965.551319444443</v>
      </c>
      <c r="K2886">
        <v>1414066434</v>
      </c>
      <c r="L2886" s="9">
        <f>(((K2886/60)/60)/24)+DATE(1970,1,1)</f>
        <v>41935.509652777779</v>
      </c>
      <c r="M2886" t="b">
        <v>0</v>
      </c>
      <c r="N2886">
        <v>1</v>
      </c>
      <c r="O2886" t="b">
        <v>0</v>
      </c>
      <c r="P2886" t="s">
        <v>8289</v>
      </c>
      <c r="Q2886">
        <f>D2886/E2886*100</f>
        <v>22500</v>
      </c>
      <c r="R2886">
        <f>E2886/N2886</f>
        <v>10</v>
      </c>
      <c r="S2886" t="str">
        <f>LEFT(P2886,FIND("/",P2886)-1)</f>
        <v>photography</v>
      </c>
      <c r="T2886" t="str">
        <f>RIGHT(P2886,LEN(P2886)-FIND("/",P2886))</f>
        <v>nature</v>
      </c>
    </row>
    <row r="2887" spans="1:20" ht="44.25" x14ac:dyDescent="0.75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 s="9">
        <f>(((I2887/60)/60)/24)+DATE(1970,1,1)</f>
        <v>42095.012499999997</v>
      </c>
      <c r="K2887">
        <v>1424222024</v>
      </c>
      <c r="L2887" s="9">
        <f>(((K2887/60)/60)/24)+DATE(1970,1,1)</f>
        <v>42053.051203703704</v>
      </c>
      <c r="M2887" t="b">
        <v>0</v>
      </c>
      <c r="N2887">
        <v>0</v>
      </c>
      <c r="O2887" t="b">
        <v>0</v>
      </c>
      <c r="P2887" t="s">
        <v>8289</v>
      </c>
      <c r="Q2887" t="e">
        <f>D2887/E2887*100</f>
        <v>#DIV/0!</v>
      </c>
      <c r="R2887" t="e">
        <f>E2887/N2887</f>
        <v>#DIV/0!</v>
      </c>
      <c r="S2887" t="str">
        <f>LEFT(P2887,FIND("/",P2887)-1)</f>
        <v>photography</v>
      </c>
      <c r="T2887" t="str">
        <f>RIGHT(P2887,LEN(P2887)-FIND("/",P2887))</f>
        <v>nature</v>
      </c>
    </row>
    <row r="2888" spans="1:20" ht="44.25" x14ac:dyDescent="0.75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 s="9">
        <f>(((I2888/60)/60)/24)+DATE(1970,1,1)</f>
        <v>42065.886111111111</v>
      </c>
      <c r="K2888">
        <v>1422393234</v>
      </c>
      <c r="L2888" s="9">
        <f>(((K2888/60)/60)/24)+DATE(1970,1,1)</f>
        <v>42031.884652777779</v>
      </c>
      <c r="M2888" t="b">
        <v>0</v>
      </c>
      <c r="N2888">
        <v>1</v>
      </c>
      <c r="O2888" t="b">
        <v>0</v>
      </c>
      <c r="P2888" t="s">
        <v>8289</v>
      </c>
      <c r="Q2888">
        <f>D2888/E2888*100</f>
        <v>300000</v>
      </c>
      <c r="R2888">
        <f>E2888/N2888</f>
        <v>1</v>
      </c>
      <c r="S2888" t="str">
        <f>LEFT(P2888,FIND("/",P2888)-1)</f>
        <v>photography</v>
      </c>
      <c r="T2888" t="str">
        <f>RIGHT(P2888,LEN(P2888)-FIND("/",P2888))</f>
        <v>nature</v>
      </c>
    </row>
    <row r="2889" spans="1:20" ht="44.25" x14ac:dyDescent="0.75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 s="9">
        <f>(((I2889/60)/60)/24)+DATE(1970,1,1)</f>
        <v>41899.212951388887</v>
      </c>
      <c r="K2889">
        <v>1405746399</v>
      </c>
      <c r="L2889" s="9">
        <f>(((K2889/60)/60)/24)+DATE(1970,1,1)</f>
        <v>41839.212951388887</v>
      </c>
      <c r="M2889" t="b">
        <v>0</v>
      </c>
      <c r="N2889">
        <v>11</v>
      </c>
      <c r="O2889" t="b">
        <v>0</v>
      </c>
      <c r="P2889" t="s">
        <v>8289</v>
      </c>
      <c r="Q2889">
        <f>D2889/E2889*100</f>
        <v>346.02076124567475</v>
      </c>
      <c r="R2889">
        <f>E2889/N2889</f>
        <v>26.272727272727273</v>
      </c>
      <c r="S2889" t="str">
        <f>LEFT(P2889,FIND("/",P2889)-1)</f>
        <v>photography</v>
      </c>
      <c r="T2889" t="str">
        <f>RIGHT(P2889,LEN(P2889)-FIND("/",P2889))</f>
        <v>nature</v>
      </c>
    </row>
    <row r="2890" spans="1:20" ht="44.25" x14ac:dyDescent="0.75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 s="9">
        <f>(((I2890/60)/60)/24)+DATE(1970,1,1)</f>
        <v>42789.426875000005</v>
      </c>
      <c r="K2890">
        <v>1487240082</v>
      </c>
      <c r="L2890" s="9">
        <f>(((K2890/60)/60)/24)+DATE(1970,1,1)</f>
        <v>42782.426875000005</v>
      </c>
      <c r="M2890" t="b">
        <v>0</v>
      </c>
      <c r="N2890">
        <v>0</v>
      </c>
      <c r="O2890" t="b">
        <v>0</v>
      </c>
      <c r="P2890" t="s">
        <v>8289</v>
      </c>
      <c r="Q2890" t="e">
        <f>D2890/E2890*100</f>
        <v>#DIV/0!</v>
      </c>
      <c r="R2890" t="e">
        <f>E2890/N2890</f>
        <v>#DIV/0!</v>
      </c>
      <c r="S2890" t="str">
        <f>LEFT(P2890,FIND("/",P2890)-1)</f>
        <v>photography</v>
      </c>
      <c r="T2890" t="str">
        <f>RIGHT(P2890,LEN(P2890)-FIND("/",P2890))</f>
        <v>nature</v>
      </c>
    </row>
    <row r="2891" spans="1:20" ht="29.5" x14ac:dyDescent="0.75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 s="9">
        <f>(((I2891/60)/60)/24)+DATE(1970,1,1)</f>
        <v>42316.923842592587</v>
      </c>
      <c r="K2891">
        <v>1444425020</v>
      </c>
      <c r="L2891" s="9">
        <f>(((K2891/60)/60)/24)+DATE(1970,1,1)</f>
        <v>42286.88217592593</v>
      </c>
      <c r="M2891" t="b">
        <v>0</v>
      </c>
      <c r="N2891">
        <v>1</v>
      </c>
      <c r="O2891" t="b">
        <v>0</v>
      </c>
      <c r="P2891" t="s">
        <v>8289</v>
      </c>
      <c r="Q2891">
        <f>D2891/E2891*100</f>
        <v>1166.6666666666665</v>
      </c>
      <c r="R2891">
        <f>E2891/N2891</f>
        <v>60</v>
      </c>
      <c r="S2891" t="str">
        <f>LEFT(P2891,FIND("/",P2891)-1)</f>
        <v>photography</v>
      </c>
      <c r="T2891" t="str">
        <f>RIGHT(P2891,LEN(P2891)-FIND("/",P2891))</f>
        <v>nature</v>
      </c>
    </row>
    <row r="2892" spans="1:20" ht="44.25" x14ac:dyDescent="0.75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 s="9">
        <f>(((I2892/60)/60)/24)+DATE(1970,1,1)</f>
        <v>42311.177766203706</v>
      </c>
      <c r="K2892">
        <v>1443928559</v>
      </c>
      <c r="L2892" s="9">
        <f>(((K2892/60)/60)/24)+DATE(1970,1,1)</f>
        <v>42281.136099537034</v>
      </c>
      <c r="M2892" t="b">
        <v>0</v>
      </c>
      <c r="N2892">
        <v>6</v>
      </c>
      <c r="O2892" t="b">
        <v>0</v>
      </c>
      <c r="P2892" t="s">
        <v>8289</v>
      </c>
      <c r="Q2892">
        <f>D2892/E2892*100</f>
        <v>294.11764705882354</v>
      </c>
      <c r="R2892">
        <f>E2892/N2892</f>
        <v>28.333333333333332</v>
      </c>
      <c r="S2892" t="str">
        <f>LEFT(P2892,FIND("/",P2892)-1)</f>
        <v>photography</v>
      </c>
      <c r="T2892" t="str">
        <f>RIGHT(P2892,LEN(P2892)-FIND("/",P2892))</f>
        <v>nature</v>
      </c>
    </row>
    <row r="2893" spans="1:20" ht="59" x14ac:dyDescent="0.75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 s="9">
        <f>(((I2893/60)/60)/24)+DATE(1970,1,1)</f>
        <v>42502.449467592596</v>
      </c>
      <c r="K2893">
        <v>1460458034</v>
      </c>
      <c r="L2893" s="9">
        <f>(((K2893/60)/60)/24)+DATE(1970,1,1)</f>
        <v>42472.449467592596</v>
      </c>
      <c r="M2893" t="b">
        <v>0</v>
      </c>
      <c r="N2893">
        <v>7</v>
      </c>
      <c r="O2893" t="b">
        <v>0</v>
      </c>
      <c r="P2893" t="s">
        <v>8289</v>
      </c>
      <c r="Q2893">
        <f>D2893/E2893*100</f>
        <v>742.57425742574264</v>
      </c>
      <c r="R2893">
        <f>E2893/N2893</f>
        <v>14.428571428571429</v>
      </c>
      <c r="S2893" t="str">
        <f>LEFT(P2893,FIND("/",P2893)-1)</f>
        <v>photography</v>
      </c>
      <c r="T2893" t="str">
        <f>RIGHT(P2893,LEN(P2893)-FIND("/",P2893))</f>
        <v>nature</v>
      </c>
    </row>
    <row r="2894" spans="1:20" ht="44.25" x14ac:dyDescent="0.75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 s="9">
        <f>(((I2894/60)/60)/24)+DATE(1970,1,1)</f>
        <v>42151.824525462958</v>
      </c>
      <c r="K2894">
        <v>1430164039</v>
      </c>
      <c r="L2894" s="9">
        <f>(((K2894/60)/60)/24)+DATE(1970,1,1)</f>
        <v>42121.824525462958</v>
      </c>
      <c r="M2894" t="b">
        <v>0</v>
      </c>
      <c r="N2894">
        <v>0</v>
      </c>
      <c r="O2894" t="b">
        <v>0</v>
      </c>
      <c r="P2894" t="s">
        <v>8289</v>
      </c>
      <c r="Q2894" t="e">
        <f>D2894/E2894*100</f>
        <v>#DIV/0!</v>
      </c>
      <c r="R2894" t="e">
        <f>E2894/N2894</f>
        <v>#DIV/0!</v>
      </c>
      <c r="S2894" t="str">
        <f>LEFT(P2894,FIND("/",P2894)-1)</f>
        <v>photography</v>
      </c>
      <c r="T2894" t="str">
        <f>RIGHT(P2894,LEN(P2894)-FIND("/",P2894))</f>
        <v>nature</v>
      </c>
    </row>
    <row r="2895" spans="1:20" ht="44.25" x14ac:dyDescent="0.75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 s="9">
        <f>(((I2895/60)/60)/24)+DATE(1970,1,1)</f>
        <v>41913.165972222225</v>
      </c>
      <c r="K2895">
        <v>1410366708</v>
      </c>
      <c r="L2895" s="9">
        <f>(((K2895/60)/60)/24)+DATE(1970,1,1)</f>
        <v>41892.688750000001</v>
      </c>
      <c r="M2895" t="b">
        <v>0</v>
      </c>
      <c r="N2895">
        <v>16</v>
      </c>
      <c r="O2895" t="b">
        <v>0</v>
      </c>
      <c r="P2895" t="s">
        <v>8289</v>
      </c>
      <c r="Q2895">
        <f>D2895/E2895*100</f>
        <v>203.30969267139477</v>
      </c>
      <c r="R2895">
        <f>E2895/N2895</f>
        <v>132.1875</v>
      </c>
      <c r="S2895" t="str">
        <f>LEFT(P2895,FIND("/",P2895)-1)</f>
        <v>photography</v>
      </c>
      <c r="T2895" t="str">
        <f>RIGHT(P2895,LEN(P2895)-FIND("/",P2895))</f>
        <v>nature</v>
      </c>
    </row>
    <row r="2896" spans="1:20" ht="44.25" x14ac:dyDescent="0.75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 s="9">
        <f>(((I2896/60)/60)/24)+DATE(1970,1,1)</f>
        <v>42249.282951388886</v>
      </c>
      <c r="K2896">
        <v>1438584447</v>
      </c>
      <c r="L2896" s="9">
        <f>(((K2896/60)/60)/24)+DATE(1970,1,1)</f>
        <v>42219.282951388886</v>
      </c>
      <c r="M2896" t="b">
        <v>0</v>
      </c>
      <c r="N2896">
        <v>0</v>
      </c>
      <c r="O2896" t="b">
        <v>0</v>
      </c>
      <c r="P2896" t="s">
        <v>8289</v>
      </c>
      <c r="Q2896" t="e">
        <f>D2896/E2896*100</f>
        <v>#DIV/0!</v>
      </c>
      <c r="R2896" t="e">
        <f>E2896/N2896</f>
        <v>#DIV/0!</v>
      </c>
      <c r="S2896" t="str">
        <f>LEFT(P2896,FIND("/",P2896)-1)</f>
        <v>photography</v>
      </c>
      <c r="T2896" t="str">
        <f>RIGHT(P2896,LEN(P2896)-FIND("/",P2896))</f>
        <v>nature</v>
      </c>
    </row>
    <row r="2897" spans="1:20" ht="59" x14ac:dyDescent="0.75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 s="9">
        <f>(((I2897/60)/60)/24)+DATE(1970,1,1)</f>
        <v>42218.252199074079</v>
      </c>
      <c r="K2897">
        <v>1435903390</v>
      </c>
      <c r="L2897" s="9">
        <f>(((K2897/60)/60)/24)+DATE(1970,1,1)</f>
        <v>42188.252199074079</v>
      </c>
      <c r="M2897" t="b">
        <v>0</v>
      </c>
      <c r="N2897">
        <v>0</v>
      </c>
      <c r="O2897" t="b">
        <v>0</v>
      </c>
      <c r="P2897" t="s">
        <v>8289</v>
      </c>
      <c r="Q2897" t="e">
        <f>D2897/E2897*100</f>
        <v>#DIV/0!</v>
      </c>
      <c r="R2897" t="e">
        <f>E2897/N2897</f>
        <v>#DIV/0!</v>
      </c>
      <c r="S2897" t="str">
        <f>LEFT(P2897,FIND("/",P2897)-1)</f>
        <v>photography</v>
      </c>
      <c r="T2897" t="str">
        <f>RIGHT(P2897,LEN(P2897)-FIND("/",P2897))</f>
        <v>nature</v>
      </c>
    </row>
    <row r="2898" spans="1:20" ht="44.25" x14ac:dyDescent="0.75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 s="9">
        <f>(((I2898/60)/60)/24)+DATE(1970,1,1)</f>
        <v>42264.708333333328</v>
      </c>
      <c r="K2898">
        <v>1440513832</v>
      </c>
      <c r="L2898" s="9">
        <f>(((K2898/60)/60)/24)+DATE(1970,1,1)</f>
        <v>42241.613796296297</v>
      </c>
      <c r="M2898" t="b">
        <v>0</v>
      </c>
      <c r="N2898">
        <v>0</v>
      </c>
      <c r="O2898" t="b">
        <v>0</v>
      </c>
      <c r="P2898" t="s">
        <v>8289</v>
      </c>
      <c r="Q2898" t="e">
        <f>D2898/E2898*100</f>
        <v>#DIV/0!</v>
      </c>
      <c r="R2898" t="e">
        <f>E2898/N2898</f>
        <v>#DIV/0!</v>
      </c>
      <c r="S2898" t="str">
        <f>LEFT(P2898,FIND("/",P2898)-1)</f>
        <v>photography</v>
      </c>
      <c r="T2898" t="str">
        <f>RIGHT(P2898,LEN(P2898)-FIND("/",P2898))</f>
        <v>nature</v>
      </c>
    </row>
    <row r="2899" spans="1:20" ht="44.25" x14ac:dyDescent="0.75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 s="9">
        <f>(((I2899/60)/60)/24)+DATE(1970,1,1)</f>
        <v>42555.153055555551</v>
      </c>
      <c r="K2899">
        <v>1465011624</v>
      </c>
      <c r="L2899" s="9">
        <f>(((K2899/60)/60)/24)+DATE(1970,1,1)</f>
        <v>42525.153055555551</v>
      </c>
      <c r="M2899" t="b">
        <v>0</v>
      </c>
      <c r="N2899">
        <v>12</v>
      </c>
      <c r="O2899" t="b">
        <v>0</v>
      </c>
      <c r="P2899" t="s">
        <v>8289</v>
      </c>
      <c r="Q2899">
        <f>D2899/E2899*100</f>
        <v>221.56573116691285</v>
      </c>
      <c r="R2899">
        <f>E2899/N2899</f>
        <v>56.416666666666664</v>
      </c>
      <c r="S2899" t="str">
        <f>LEFT(P2899,FIND("/",P2899)-1)</f>
        <v>photography</v>
      </c>
      <c r="T2899" t="str">
        <f>RIGHT(P2899,LEN(P2899)-FIND("/",P2899))</f>
        <v>nature</v>
      </c>
    </row>
    <row r="2900" spans="1:20" ht="44.25" x14ac:dyDescent="0.75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 s="9">
        <f>(((I2900/60)/60)/24)+DATE(1970,1,1)</f>
        <v>41902.65315972222</v>
      </c>
      <c r="K2900">
        <v>1408549233</v>
      </c>
      <c r="L2900" s="9">
        <f>(((K2900/60)/60)/24)+DATE(1970,1,1)</f>
        <v>41871.65315972222</v>
      </c>
      <c r="M2900" t="b">
        <v>0</v>
      </c>
      <c r="N2900">
        <v>1</v>
      </c>
      <c r="O2900" t="b">
        <v>0</v>
      </c>
      <c r="P2900" t="s">
        <v>8289</v>
      </c>
      <c r="Q2900">
        <f>D2900/E2900*100</f>
        <v>2500</v>
      </c>
      <c r="R2900">
        <f>E2900/N2900</f>
        <v>100</v>
      </c>
      <c r="S2900" t="str">
        <f>LEFT(P2900,FIND("/",P2900)-1)</f>
        <v>photography</v>
      </c>
      <c r="T2900" t="str">
        <f>RIGHT(P2900,LEN(P2900)-FIND("/",P2900))</f>
        <v>nature</v>
      </c>
    </row>
    <row r="2901" spans="1:20" ht="44.25" x14ac:dyDescent="0.75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 s="9">
        <f>(((I2901/60)/60)/24)+DATE(1970,1,1)</f>
        <v>42244.508333333331</v>
      </c>
      <c r="K2901">
        <v>1435656759</v>
      </c>
      <c r="L2901" s="9">
        <f>(((K2901/60)/60)/24)+DATE(1970,1,1)</f>
        <v>42185.397673611107</v>
      </c>
      <c r="M2901" t="b">
        <v>0</v>
      </c>
      <c r="N2901">
        <v>3</v>
      </c>
      <c r="O2901" t="b">
        <v>0</v>
      </c>
      <c r="P2901" t="s">
        <v>8289</v>
      </c>
      <c r="Q2901">
        <f>D2901/E2901*100</f>
        <v>2142.8571428571427</v>
      </c>
      <c r="R2901">
        <f>E2901/N2901</f>
        <v>11.666666666666666</v>
      </c>
      <c r="S2901" t="str">
        <f>LEFT(P2901,FIND("/",P2901)-1)</f>
        <v>photography</v>
      </c>
      <c r="T2901" t="str">
        <f>RIGHT(P2901,LEN(P2901)-FIND("/",P2901))</f>
        <v>nature</v>
      </c>
    </row>
    <row r="2902" spans="1:20" ht="29.5" x14ac:dyDescent="0.75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 s="9">
        <f>(((I2902/60)/60)/24)+DATE(1970,1,1)</f>
        <v>42123.05322916666</v>
      </c>
      <c r="K2902">
        <v>1428974199</v>
      </c>
      <c r="L2902" s="9">
        <f>(((K2902/60)/60)/24)+DATE(1970,1,1)</f>
        <v>42108.05322916666</v>
      </c>
      <c r="M2902" t="b">
        <v>0</v>
      </c>
      <c r="N2902">
        <v>1</v>
      </c>
      <c r="O2902" t="b">
        <v>0</v>
      </c>
      <c r="P2902" t="s">
        <v>8289</v>
      </c>
      <c r="Q2902">
        <f>D2902/E2902*100</f>
        <v>30000</v>
      </c>
      <c r="R2902">
        <f>E2902/N2902</f>
        <v>50</v>
      </c>
      <c r="S2902" t="str">
        <f>LEFT(P2902,FIND("/",P2902)-1)</f>
        <v>photography</v>
      </c>
      <c r="T2902" t="str">
        <f>RIGHT(P2902,LEN(P2902)-FIND("/",P2902))</f>
        <v>nature</v>
      </c>
    </row>
    <row r="2903" spans="1:20" ht="44.25" x14ac:dyDescent="0.75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 s="9">
        <f>(((I2903/60)/60)/24)+DATE(1970,1,1)</f>
        <v>41956.062418981484</v>
      </c>
      <c r="K2903">
        <v>1414110593</v>
      </c>
      <c r="L2903" s="9">
        <f>(((K2903/60)/60)/24)+DATE(1970,1,1)</f>
        <v>41936.020752314813</v>
      </c>
      <c r="M2903" t="b">
        <v>0</v>
      </c>
      <c r="N2903">
        <v>4</v>
      </c>
      <c r="O2903" t="b">
        <v>0</v>
      </c>
      <c r="P2903" t="s">
        <v>8289</v>
      </c>
      <c r="Q2903">
        <f>D2903/E2903*100</f>
        <v>2659.5744680851062</v>
      </c>
      <c r="R2903">
        <f>E2903/N2903</f>
        <v>23.5</v>
      </c>
      <c r="S2903" t="str">
        <f>LEFT(P2903,FIND("/",P2903)-1)</f>
        <v>photography</v>
      </c>
      <c r="T2903" t="str">
        <f>RIGHT(P2903,LEN(P2903)-FIND("/",P2903))</f>
        <v>nature</v>
      </c>
    </row>
    <row r="2904" spans="1:20" ht="44.25" x14ac:dyDescent="0.75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 s="9">
        <f>(((I2904/60)/60)/24)+DATE(1970,1,1)</f>
        <v>42357.448958333334</v>
      </c>
      <c r="K2904">
        <v>1447757190</v>
      </c>
      <c r="L2904" s="9">
        <f>(((K2904/60)/60)/24)+DATE(1970,1,1)</f>
        <v>42325.448958333334</v>
      </c>
      <c r="M2904" t="b">
        <v>0</v>
      </c>
      <c r="N2904">
        <v>1</v>
      </c>
      <c r="O2904" t="b">
        <v>0</v>
      </c>
      <c r="P2904" t="s">
        <v>8291</v>
      </c>
      <c r="Q2904">
        <f>D2904/E2904*100</f>
        <v>20000</v>
      </c>
      <c r="R2904">
        <f>E2904/N2904</f>
        <v>5</v>
      </c>
      <c r="S2904" t="str">
        <f>LEFT(P2904,FIND("/",P2904)-1)</f>
        <v>photography</v>
      </c>
      <c r="T2904" t="str">
        <f>RIGHT(P2904,LEN(P2904)-FIND("/",P2904))</f>
        <v>places</v>
      </c>
    </row>
    <row r="2905" spans="1:20" ht="29.5" x14ac:dyDescent="0.75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 s="9">
        <f>(((I2905/60)/60)/24)+DATE(1970,1,1)</f>
        <v>42303.888888888891</v>
      </c>
      <c r="K2905">
        <v>1440961053</v>
      </c>
      <c r="L2905" s="9">
        <f>(((K2905/60)/60)/24)+DATE(1970,1,1)</f>
        <v>42246.789965277778</v>
      </c>
      <c r="M2905" t="b">
        <v>0</v>
      </c>
      <c r="N2905">
        <v>3</v>
      </c>
      <c r="O2905" t="b">
        <v>0</v>
      </c>
      <c r="P2905" t="s">
        <v>8291</v>
      </c>
      <c r="Q2905">
        <f>D2905/E2905*100</f>
        <v>1075.2688172043011</v>
      </c>
      <c r="R2905">
        <f>E2905/N2905</f>
        <v>31</v>
      </c>
      <c r="S2905" t="str">
        <f>LEFT(P2905,FIND("/",P2905)-1)</f>
        <v>photography</v>
      </c>
      <c r="T2905" t="str">
        <f>RIGHT(P2905,LEN(P2905)-FIND("/",P2905))</f>
        <v>places</v>
      </c>
    </row>
    <row r="2906" spans="1:20" ht="59" x14ac:dyDescent="0.75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 s="9">
        <f>(((I2906/60)/60)/24)+DATE(1970,1,1)</f>
        <v>41907.904988425929</v>
      </c>
      <c r="K2906">
        <v>1409089391</v>
      </c>
      <c r="L2906" s="9">
        <f>(((K2906/60)/60)/24)+DATE(1970,1,1)</f>
        <v>41877.904988425929</v>
      </c>
      <c r="M2906" t="b">
        <v>0</v>
      </c>
      <c r="N2906">
        <v>1</v>
      </c>
      <c r="O2906" t="b">
        <v>0</v>
      </c>
      <c r="P2906" t="s">
        <v>8291</v>
      </c>
      <c r="Q2906">
        <f>D2906/E2906*100</f>
        <v>133333.33333333331</v>
      </c>
      <c r="R2906">
        <f>E2906/N2906</f>
        <v>15</v>
      </c>
      <c r="S2906" t="str">
        <f>LEFT(P2906,FIND("/",P2906)-1)</f>
        <v>photography</v>
      </c>
      <c r="T2906" t="str">
        <f>RIGHT(P2906,LEN(P2906)-FIND("/",P2906))</f>
        <v>places</v>
      </c>
    </row>
    <row r="2907" spans="1:20" ht="44.25" x14ac:dyDescent="0.75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 s="9">
        <f>(((I2907/60)/60)/24)+DATE(1970,1,1)</f>
        <v>41789.649317129632</v>
      </c>
      <c r="K2907">
        <v>1400600101</v>
      </c>
      <c r="L2907" s="9">
        <f>(((K2907/60)/60)/24)+DATE(1970,1,1)</f>
        <v>41779.649317129632</v>
      </c>
      <c r="M2907" t="b">
        <v>0</v>
      </c>
      <c r="N2907">
        <v>0</v>
      </c>
      <c r="O2907" t="b">
        <v>0</v>
      </c>
      <c r="P2907" t="s">
        <v>8291</v>
      </c>
      <c r="Q2907" t="e">
        <f>D2907/E2907*100</f>
        <v>#DIV/0!</v>
      </c>
      <c r="R2907" t="e">
        <f>E2907/N2907</f>
        <v>#DIV/0!</v>
      </c>
      <c r="S2907" t="str">
        <f>LEFT(P2907,FIND("/",P2907)-1)</f>
        <v>photography</v>
      </c>
      <c r="T2907" t="str">
        <f>RIGHT(P2907,LEN(P2907)-FIND("/",P2907))</f>
        <v>places</v>
      </c>
    </row>
    <row r="2908" spans="1:20" ht="59" x14ac:dyDescent="0.75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 s="9">
        <f>(((I2908/60)/60)/24)+DATE(1970,1,1)</f>
        <v>42729.458333333328</v>
      </c>
      <c r="K2908">
        <v>1480800568</v>
      </c>
      <c r="L2908" s="9">
        <f>(((K2908/60)/60)/24)+DATE(1970,1,1)</f>
        <v>42707.895462962959</v>
      </c>
      <c r="M2908" t="b">
        <v>0</v>
      </c>
      <c r="N2908">
        <v>12</v>
      </c>
      <c r="O2908" t="b">
        <v>0</v>
      </c>
      <c r="P2908" t="s">
        <v>8291</v>
      </c>
      <c r="Q2908">
        <f>D2908/E2908*100</f>
        <v>126.58227848101266</v>
      </c>
      <c r="R2908">
        <f>E2908/N2908</f>
        <v>131.66666666666666</v>
      </c>
      <c r="S2908" t="str">
        <f>LEFT(P2908,FIND("/",P2908)-1)</f>
        <v>photography</v>
      </c>
      <c r="T2908" t="str">
        <f>RIGHT(P2908,LEN(P2908)-FIND("/",P2908))</f>
        <v>places</v>
      </c>
    </row>
    <row r="2909" spans="1:20" ht="29.5" x14ac:dyDescent="0.75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 s="9">
        <f>(((I2909/60)/60)/24)+DATE(1970,1,1)</f>
        <v>42099.062754629631</v>
      </c>
      <c r="K2909">
        <v>1425609022</v>
      </c>
      <c r="L2909" s="9">
        <f>(((K2909/60)/60)/24)+DATE(1970,1,1)</f>
        <v>42069.104421296302</v>
      </c>
      <c r="M2909" t="b">
        <v>0</v>
      </c>
      <c r="N2909">
        <v>0</v>
      </c>
      <c r="O2909" t="b">
        <v>0</v>
      </c>
      <c r="P2909" t="s">
        <v>8291</v>
      </c>
      <c r="Q2909" t="e">
        <f>D2909/E2909*100</f>
        <v>#DIV/0!</v>
      </c>
      <c r="R2909" t="e">
        <f>E2909/N2909</f>
        <v>#DIV/0!</v>
      </c>
      <c r="S2909" t="str">
        <f>LEFT(P2909,FIND("/",P2909)-1)</f>
        <v>photography</v>
      </c>
      <c r="T2909" t="str">
        <f>RIGHT(P2909,LEN(P2909)-FIND("/",P2909))</f>
        <v>places</v>
      </c>
    </row>
    <row r="2910" spans="1:20" ht="59" x14ac:dyDescent="0.75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 s="9">
        <f>(((I2910/60)/60)/24)+DATE(1970,1,1)</f>
        <v>41986.950983796298</v>
      </c>
      <c r="K2910">
        <v>1415918965</v>
      </c>
      <c r="L2910" s="9">
        <f>(((K2910/60)/60)/24)+DATE(1970,1,1)</f>
        <v>41956.950983796298</v>
      </c>
      <c r="M2910" t="b">
        <v>0</v>
      </c>
      <c r="N2910">
        <v>1</v>
      </c>
      <c r="O2910" t="b">
        <v>0</v>
      </c>
      <c r="P2910" t="s">
        <v>8291</v>
      </c>
      <c r="Q2910">
        <f>D2910/E2910*100</f>
        <v>750000</v>
      </c>
      <c r="R2910">
        <f>E2910/N2910</f>
        <v>1</v>
      </c>
      <c r="S2910" t="str">
        <f>LEFT(P2910,FIND("/",P2910)-1)</f>
        <v>photography</v>
      </c>
      <c r="T2910" t="str">
        <f>RIGHT(P2910,LEN(P2910)-FIND("/",P2910))</f>
        <v>places</v>
      </c>
    </row>
    <row r="2911" spans="1:20" ht="29.5" x14ac:dyDescent="0.75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 s="9">
        <f>(((I2911/60)/60)/24)+DATE(1970,1,1)</f>
        <v>42035.841666666667</v>
      </c>
      <c r="K2911">
        <v>1420091999</v>
      </c>
      <c r="L2911" s="9">
        <f>(((K2911/60)/60)/24)+DATE(1970,1,1)</f>
        <v>42005.24998842593</v>
      </c>
      <c r="M2911" t="b">
        <v>0</v>
      </c>
      <c r="N2911">
        <v>0</v>
      </c>
      <c r="O2911" t="b">
        <v>0</v>
      </c>
      <c r="P2911" t="s">
        <v>8291</v>
      </c>
      <c r="Q2911" t="e">
        <f>D2911/E2911*100</f>
        <v>#DIV/0!</v>
      </c>
      <c r="R2911" t="e">
        <f>E2911/N2911</f>
        <v>#DIV/0!</v>
      </c>
      <c r="S2911" t="str">
        <f>LEFT(P2911,FIND("/",P2911)-1)</f>
        <v>photography</v>
      </c>
      <c r="T2911" t="str">
        <f>RIGHT(P2911,LEN(P2911)-FIND("/",P2911))</f>
        <v>places</v>
      </c>
    </row>
    <row r="2912" spans="1:20" ht="44.25" x14ac:dyDescent="0.75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 s="9">
        <f>(((I2912/60)/60)/24)+DATE(1970,1,1)</f>
        <v>42286.984791666662</v>
      </c>
      <c r="K2912">
        <v>1441841886</v>
      </c>
      <c r="L2912" s="9">
        <f>(((K2912/60)/60)/24)+DATE(1970,1,1)</f>
        <v>42256.984791666662</v>
      </c>
      <c r="M2912" t="b">
        <v>0</v>
      </c>
      <c r="N2912">
        <v>0</v>
      </c>
      <c r="O2912" t="b">
        <v>0</v>
      </c>
      <c r="P2912" t="s">
        <v>8291</v>
      </c>
      <c r="Q2912" t="e">
        <f>D2912/E2912*100</f>
        <v>#DIV/0!</v>
      </c>
      <c r="R2912" t="e">
        <f>E2912/N2912</f>
        <v>#DIV/0!</v>
      </c>
      <c r="S2912" t="str">
        <f>LEFT(P2912,FIND("/",P2912)-1)</f>
        <v>photography</v>
      </c>
      <c r="T2912" t="str">
        <f>RIGHT(P2912,LEN(P2912)-FIND("/",P2912))</f>
        <v>places</v>
      </c>
    </row>
    <row r="2913" spans="1:20" x14ac:dyDescent="0.75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 s="9">
        <f>(((I2913/60)/60)/24)+DATE(1970,1,1)</f>
        <v>42270.857222222221</v>
      </c>
      <c r="K2913">
        <v>1440448464</v>
      </c>
      <c r="L2913" s="9">
        <f>(((K2913/60)/60)/24)+DATE(1970,1,1)</f>
        <v>42240.857222222221</v>
      </c>
      <c r="M2913" t="b">
        <v>0</v>
      </c>
      <c r="N2913">
        <v>2</v>
      </c>
      <c r="O2913" t="b">
        <v>0</v>
      </c>
      <c r="P2913" t="s">
        <v>8291</v>
      </c>
      <c r="Q2913">
        <f>D2913/E2913*100</f>
        <v>5882.3529411764703</v>
      </c>
      <c r="R2913">
        <f>E2913/N2913</f>
        <v>510</v>
      </c>
      <c r="S2913" t="str">
        <f>LEFT(P2913,FIND("/",P2913)-1)</f>
        <v>photography</v>
      </c>
      <c r="T2913" t="str">
        <f>RIGHT(P2913,LEN(P2913)-FIND("/",P2913))</f>
        <v>places</v>
      </c>
    </row>
    <row r="2914" spans="1:20" ht="59" x14ac:dyDescent="0.75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 s="9">
        <f>(((I2914/60)/60)/24)+DATE(1970,1,1)</f>
        <v>42463.68450231482</v>
      </c>
      <c r="K2914">
        <v>1457112341</v>
      </c>
      <c r="L2914" s="9">
        <f>(((K2914/60)/60)/24)+DATE(1970,1,1)</f>
        <v>42433.726168981477</v>
      </c>
      <c r="M2914" t="b">
        <v>0</v>
      </c>
      <c r="N2914">
        <v>92</v>
      </c>
      <c r="O2914" t="b">
        <v>0</v>
      </c>
      <c r="P2914" t="s">
        <v>8291</v>
      </c>
      <c r="Q2914">
        <f>D2914/E2914*100</f>
        <v>342.13098729227761</v>
      </c>
      <c r="R2914">
        <f>E2914/N2914</f>
        <v>44.478260869565219</v>
      </c>
      <c r="S2914" t="str">
        <f>LEFT(P2914,FIND("/",P2914)-1)</f>
        <v>photography</v>
      </c>
      <c r="T2914" t="str">
        <f>RIGHT(P2914,LEN(P2914)-FIND("/",P2914))</f>
        <v>places</v>
      </c>
    </row>
    <row r="2915" spans="1:20" ht="29.5" x14ac:dyDescent="0.75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 s="9">
        <f>(((I2915/60)/60)/24)+DATE(1970,1,1)</f>
        <v>42091.031076388885</v>
      </c>
      <c r="K2915">
        <v>1423619085</v>
      </c>
      <c r="L2915" s="9">
        <f>(((K2915/60)/60)/24)+DATE(1970,1,1)</f>
        <v>42046.072743055556</v>
      </c>
      <c r="M2915" t="b">
        <v>0</v>
      </c>
      <c r="N2915">
        <v>0</v>
      </c>
      <c r="O2915" t="b">
        <v>0</v>
      </c>
      <c r="P2915" t="s">
        <v>8291</v>
      </c>
      <c r="Q2915" t="e">
        <f>D2915/E2915*100</f>
        <v>#DIV/0!</v>
      </c>
      <c r="R2915" t="e">
        <f>E2915/N2915</f>
        <v>#DIV/0!</v>
      </c>
      <c r="S2915" t="str">
        <f>LEFT(P2915,FIND("/",P2915)-1)</f>
        <v>photography</v>
      </c>
      <c r="T2915" t="str">
        <f>RIGHT(P2915,LEN(P2915)-FIND("/",P2915))</f>
        <v>places</v>
      </c>
    </row>
    <row r="2916" spans="1:20" ht="29.5" x14ac:dyDescent="0.75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 s="9">
        <f>(((I2916/60)/60)/24)+DATE(1970,1,1)</f>
        <v>42063.845543981486</v>
      </c>
      <c r="K2916">
        <v>1422562655</v>
      </c>
      <c r="L2916" s="9">
        <f>(((K2916/60)/60)/24)+DATE(1970,1,1)</f>
        <v>42033.845543981486</v>
      </c>
      <c r="M2916" t="b">
        <v>0</v>
      </c>
      <c r="N2916">
        <v>3</v>
      </c>
      <c r="O2916" t="b">
        <v>0</v>
      </c>
      <c r="P2916" t="s">
        <v>8291</v>
      </c>
      <c r="Q2916">
        <f>D2916/E2916*100</f>
        <v>733333.33333333326</v>
      </c>
      <c r="R2916">
        <f>E2916/N2916</f>
        <v>1</v>
      </c>
      <c r="S2916" t="str">
        <f>LEFT(P2916,FIND("/",P2916)-1)</f>
        <v>photography</v>
      </c>
      <c r="T2916" t="str">
        <f>RIGHT(P2916,LEN(P2916)-FIND("/",P2916))</f>
        <v>places</v>
      </c>
    </row>
    <row r="2917" spans="1:20" ht="29.5" x14ac:dyDescent="0.75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 s="9">
        <f>(((I2917/60)/60)/24)+DATE(1970,1,1)</f>
        <v>42505.681249999994</v>
      </c>
      <c r="K2917">
        <v>1458147982</v>
      </c>
      <c r="L2917" s="9">
        <f>(((K2917/60)/60)/24)+DATE(1970,1,1)</f>
        <v>42445.712754629625</v>
      </c>
      <c r="M2917" t="b">
        <v>0</v>
      </c>
      <c r="N2917">
        <v>10</v>
      </c>
      <c r="O2917" t="b">
        <v>0</v>
      </c>
      <c r="P2917" t="s">
        <v>8291</v>
      </c>
      <c r="Q2917">
        <f>D2917/E2917*100</f>
        <v>487.80487804878049</v>
      </c>
      <c r="R2917">
        <f>E2917/N2917</f>
        <v>20.5</v>
      </c>
      <c r="S2917" t="str">
        <f>LEFT(P2917,FIND("/",P2917)-1)</f>
        <v>photography</v>
      </c>
      <c r="T2917" t="str">
        <f>RIGHT(P2917,LEN(P2917)-FIND("/",P2917))</f>
        <v>places</v>
      </c>
    </row>
    <row r="2918" spans="1:20" ht="44.25" x14ac:dyDescent="0.75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 s="9">
        <f>(((I2918/60)/60)/24)+DATE(1970,1,1)</f>
        <v>41808.842361111114</v>
      </c>
      <c r="K2918">
        <v>1400634728</v>
      </c>
      <c r="L2918" s="9">
        <f>(((K2918/60)/60)/24)+DATE(1970,1,1)</f>
        <v>41780.050092592595</v>
      </c>
      <c r="M2918" t="b">
        <v>0</v>
      </c>
      <c r="N2918">
        <v>7</v>
      </c>
      <c r="O2918" t="b">
        <v>0</v>
      </c>
      <c r="P2918" t="s">
        <v>8291</v>
      </c>
      <c r="Q2918">
        <f>D2918/E2918*100</f>
        <v>35714.285714285717</v>
      </c>
      <c r="R2918">
        <f>E2918/N2918</f>
        <v>40</v>
      </c>
      <c r="S2918" t="str">
        <f>LEFT(P2918,FIND("/",P2918)-1)</f>
        <v>photography</v>
      </c>
      <c r="T2918" t="str">
        <f>RIGHT(P2918,LEN(P2918)-FIND("/",P2918))</f>
        <v>places</v>
      </c>
    </row>
    <row r="2919" spans="1:20" ht="44.25" x14ac:dyDescent="0.75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 s="9">
        <f>(((I2919/60)/60)/24)+DATE(1970,1,1)</f>
        <v>41986.471863425926</v>
      </c>
      <c r="K2919">
        <v>1414577969</v>
      </c>
      <c r="L2919" s="9">
        <f>(((K2919/60)/60)/24)+DATE(1970,1,1)</f>
        <v>41941.430196759262</v>
      </c>
      <c r="M2919" t="b">
        <v>0</v>
      </c>
      <c r="N2919">
        <v>3</v>
      </c>
      <c r="O2919" t="b">
        <v>0</v>
      </c>
      <c r="P2919" t="s">
        <v>8291</v>
      </c>
      <c r="Q2919">
        <f>D2919/E2919*100</f>
        <v>4333.3333333333339</v>
      </c>
      <c r="R2919">
        <f>E2919/N2919</f>
        <v>25</v>
      </c>
      <c r="S2919" t="str">
        <f>LEFT(P2919,FIND("/",P2919)-1)</f>
        <v>photography</v>
      </c>
      <c r="T2919" t="str">
        <f>RIGHT(P2919,LEN(P2919)-FIND("/",P2919))</f>
        <v>places</v>
      </c>
    </row>
    <row r="2920" spans="1:20" ht="44.25" x14ac:dyDescent="0.75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 s="9">
        <f>(((I2920/60)/60)/24)+DATE(1970,1,1)</f>
        <v>42633.354131944448</v>
      </c>
      <c r="K2920">
        <v>1471768197</v>
      </c>
      <c r="L2920" s="9">
        <f>(((K2920/60)/60)/24)+DATE(1970,1,1)</f>
        <v>42603.354131944448</v>
      </c>
      <c r="M2920" t="b">
        <v>0</v>
      </c>
      <c r="N2920">
        <v>0</v>
      </c>
      <c r="O2920" t="b">
        <v>0</v>
      </c>
      <c r="P2920" t="s">
        <v>8291</v>
      </c>
      <c r="Q2920" t="e">
        <f>D2920/E2920*100</f>
        <v>#DIV/0!</v>
      </c>
      <c r="R2920" t="e">
        <f>E2920/N2920</f>
        <v>#DIV/0!</v>
      </c>
      <c r="S2920" t="str">
        <f>LEFT(P2920,FIND("/",P2920)-1)</f>
        <v>photography</v>
      </c>
      <c r="T2920" t="str">
        <f>RIGHT(P2920,LEN(P2920)-FIND("/",P2920))</f>
        <v>places</v>
      </c>
    </row>
    <row r="2921" spans="1:20" ht="59" x14ac:dyDescent="0.75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 s="9">
        <f>(((I2921/60)/60)/24)+DATE(1970,1,1)</f>
        <v>42211.667337962965</v>
      </c>
      <c r="K2921">
        <v>1432742458</v>
      </c>
      <c r="L2921" s="9">
        <f>(((K2921/60)/60)/24)+DATE(1970,1,1)</f>
        <v>42151.667337962965</v>
      </c>
      <c r="M2921" t="b">
        <v>0</v>
      </c>
      <c r="N2921">
        <v>1</v>
      </c>
      <c r="O2921" t="b">
        <v>0</v>
      </c>
      <c r="P2921" t="s">
        <v>8291</v>
      </c>
      <c r="Q2921">
        <f>D2921/E2921*100</f>
        <v>80000</v>
      </c>
      <c r="R2921">
        <f>E2921/N2921</f>
        <v>1</v>
      </c>
      <c r="S2921" t="str">
        <f>LEFT(P2921,FIND("/",P2921)-1)</f>
        <v>photography</v>
      </c>
      <c r="T2921" t="str">
        <f>RIGHT(P2921,LEN(P2921)-FIND("/",P2921))</f>
        <v>places</v>
      </c>
    </row>
    <row r="2922" spans="1:20" ht="44.25" x14ac:dyDescent="0.75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 s="9">
        <f>(((I2922/60)/60)/24)+DATE(1970,1,1)</f>
        <v>42468.497407407413</v>
      </c>
      <c r="K2922">
        <v>1457528176</v>
      </c>
      <c r="L2922" s="9">
        <f>(((K2922/60)/60)/24)+DATE(1970,1,1)</f>
        <v>42438.53907407407</v>
      </c>
      <c r="M2922" t="b">
        <v>0</v>
      </c>
      <c r="N2922">
        <v>0</v>
      </c>
      <c r="O2922" t="b">
        <v>0</v>
      </c>
      <c r="P2922" t="s">
        <v>8291</v>
      </c>
      <c r="Q2922" t="e">
        <f>D2922/E2922*100</f>
        <v>#DIV/0!</v>
      </c>
      <c r="R2922" t="e">
        <f>E2922/N2922</f>
        <v>#DIV/0!</v>
      </c>
      <c r="S2922" t="str">
        <f>LEFT(P2922,FIND("/",P2922)-1)</f>
        <v>photography</v>
      </c>
      <c r="T2922" t="str">
        <f>RIGHT(P2922,LEN(P2922)-FIND("/",P2922))</f>
        <v>places</v>
      </c>
    </row>
    <row r="2923" spans="1:20" ht="44.25" x14ac:dyDescent="0.75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 s="9">
        <f>(((I2923/60)/60)/24)+DATE(1970,1,1)</f>
        <v>41835.21597222222</v>
      </c>
      <c r="K2923">
        <v>1401585752</v>
      </c>
      <c r="L2923" s="9">
        <f>(((K2923/60)/60)/24)+DATE(1970,1,1)</f>
        <v>41791.057314814818</v>
      </c>
      <c r="M2923" t="b">
        <v>0</v>
      </c>
      <c r="N2923">
        <v>9</v>
      </c>
      <c r="O2923" t="b">
        <v>0</v>
      </c>
      <c r="P2923" t="s">
        <v>8291</v>
      </c>
      <c r="Q2923">
        <f>D2923/E2923*100</f>
        <v>1362.3978201634877</v>
      </c>
      <c r="R2923">
        <f>E2923/N2923</f>
        <v>40.777777777777779</v>
      </c>
      <c r="S2923" t="str">
        <f>LEFT(P2923,FIND("/",P2923)-1)</f>
        <v>photography</v>
      </c>
      <c r="T2923" t="str">
        <f>RIGHT(P2923,LEN(P2923)-FIND("/",P2923))</f>
        <v>places</v>
      </c>
    </row>
    <row r="2924" spans="1:20" ht="44.25" x14ac:dyDescent="0.75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 s="9">
        <f>(((I2924/60)/60)/24)+DATE(1970,1,1)</f>
        <v>42019.664409722223</v>
      </c>
      <c r="K2924">
        <v>1418745405</v>
      </c>
      <c r="L2924" s="9">
        <f>(((K2924/60)/60)/24)+DATE(1970,1,1)</f>
        <v>41989.664409722223</v>
      </c>
      <c r="M2924" t="b">
        <v>0</v>
      </c>
      <c r="N2924">
        <v>2</v>
      </c>
      <c r="O2924" t="b">
        <v>0</v>
      </c>
      <c r="P2924" t="s">
        <v>8293</v>
      </c>
      <c r="Q2924">
        <f>D2924/E2924*100</f>
        <v>50500</v>
      </c>
      <c r="R2924">
        <f>E2924/N2924</f>
        <v>5</v>
      </c>
      <c r="S2924" t="str">
        <f>LEFT(P2924,FIND("/",P2924)-1)</f>
        <v>music</v>
      </c>
      <c r="T2924" t="str">
        <f>RIGHT(P2924,LEN(P2924)-FIND("/",P2924))</f>
        <v>faith</v>
      </c>
    </row>
    <row r="2925" spans="1:20" ht="29.5" x14ac:dyDescent="0.75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 s="9">
        <f>(((I2925/60)/60)/24)+DATE(1970,1,1)</f>
        <v>42093.828125</v>
      </c>
      <c r="K2925">
        <v>1425156750</v>
      </c>
      <c r="L2925" s="9">
        <f>(((K2925/60)/60)/24)+DATE(1970,1,1)</f>
        <v>42063.869791666672</v>
      </c>
      <c r="M2925" t="b">
        <v>0</v>
      </c>
      <c r="N2925">
        <v>1</v>
      </c>
      <c r="O2925" t="b">
        <v>0</v>
      </c>
      <c r="P2925" t="s">
        <v>8293</v>
      </c>
      <c r="Q2925">
        <f>D2925/E2925*100</f>
        <v>1650000</v>
      </c>
      <c r="R2925">
        <f>E2925/N2925</f>
        <v>1</v>
      </c>
      <c r="S2925" t="str">
        <f>LEFT(P2925,FIND("/",P2925)-1)</f>
        <v>music</v>
      </c>
      <c r="T2925" t="str">
        <f>RIGHT(P2925,LEN(P2925)-FIND("/",P2925))</f>
        <v>faith</v>
      </c>
    </row>
    <row r="2926" spans="1:20" ht="44.25" x14ac:dyDescent="0.75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 s="9">
        <f>(((I2926/60)/60)/24)+DATE(1970,1,1)</f>
        <v>42247.281678240746</v>
      </c>
      <c r="K2926">
        <v>1435819537</v>
      </c>
      <c r="L2926" s="9">
        <f>(((K2926/60)/60)/24)+DATE(1970,1,1)</f>
        <v>42187.281678240746</v>
      </c>
      <c r="M2926" t="b">
        <v>0</v>
      </c>
      <c r="N2926">
        <v>2</v>
      </c>
      <c r="O2926" t="b">
        <v>0</v>
      </c>
      <c r="P2926" t="s">
        <v>8293</v>
      </c>
      <c r="Q2926">
        <f>D2926/E2926*100</f>
        <v>9803.9215686274511</v>
      </c>
      <c r="R2926">
        <f>E2926/N2926</f>
        <v>25.5</v>
      </c>
      <c r="S2926" t="str">
        <f>LEFT(P2926,FIND("/",P2926)-1)</f>
        <v>music</v>
      </c>
      <c r="T2926" t="str">
        <f>RIGHT(P2926,LEN(P2926)-FIND("/",P2926))</f>
        <v>faith</v>
      </c>
    </row>
    <row r="2927" spans="1:20" ht="44.25" x14ac:dyDescent="0.75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 s="9">
        <f>(((I2927/60)/60)/24)+DATE(1970,1,1)</f>
        <v>42051.139733796299</v>
      </c>
      <c r="K2927">
        <v>1421464873</v>
      </c>
      <c r="L2927" s="9">
        <f>(((K2927/60)/60)/24)+DATE(1970,1,1)</f>
        <v>42021.139733796299</v>
      </c>
      <c r="M2927" t="b">
        <v>0</v>
      </c>
      <c r="N2927">
        <v>11</v>
      </c>
      <c r="O2927" t="b">
        <v>0</v>
      </c>
      <c r="P2927" t="s">
        <v>8293</v>
      </c>
      <c r="Q2927">
        <f>D2927/E2927*100</f>
        <v>153.60983102918587</v>
      </c>
      <c r="R2927">
        <f>E2927/N2927</f>
        <v>118.36363636363636</v>
      </c>
      <c r="S2927" t="str">
        <f>LEFT(P2927,FIND("/",P2927)-1)</f>
        <v>music</v>
      </c>
      <c r="T2927" t="str">
        <f>RIGHT(P2927,LEN(P2927)-FIND("/",P2927))</f>
        <v>faith</v>
      </c>
    </row>
    <row r="2928" spans="1:20" ht="44.25" x14ac:dyDescent="0.75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 s="9">
        <f>(((I2928/60)/60)/24)+DATE(1970,1,1)</f>
        <v>42256.666666666672</v>
      </c>
      <c r="K2928">
        <v>1440807846</v>
      </c>
      <c r="L2928" s="9">
        <f>(((K2928/60)/60)/24)+DATE(1970,1,1)</f>
        <v>42245.016736111109</v>
      </c>
      <c r="M2928" t="b">
        <v>0</v>
      </c>
      <c r="N2928">
        <v>0</v>
      </c>
      <c r="O2928" t="b">
        <v>0</v>
      </c>
      <c r="P2928" t="s">
        <v>8293</v>
      </c>
      <c r="Q2928" t="e">
        <f>D2928/E2928*100</f>
        <v>#DIV/0!</v>
      </c>
      <c r="R2928" t="e">
        <f>E2928/N2928</f>
        <v>#DIV/0!</v>
      </c>
      <c r="S2928" t="str">
        <f>LEFT(P2928,FIND("/",P2928)-1)</f>
        <v>music</v>
      </c>
      <c r="T2928" t="str">
        <f>RIGHT(P2928,LEN(P2928)-FIND("/",P2928))</f>
        <v>faith</v>
      </c>
    </row>
    <row r="2929" spans="1:20" ht="44.25" x14ac:dyDescent="0.75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 s="9">
        <f>(((I2929/60)/60)/24)+DATE(1970,1,1)</f>
        <v>42239.306388888886</v>
      </c>
      <c r="K2929">
        <v>1435130472</v>
      </c>
      <c r="L2929" s="9">
        <f>(((K2929/60)/60)/24)+DATE(1970,1,1)</f>
        <v>42179.306388888886</v>
      </c>
      <c r="M2929" t="b">
        <v>0</v>
      </c>
      <c r="N2929">
        <v>0</v>
      </c>
      <c r="O2929" t="b">
        <v>0</v>
      </c>
      <c r="P2929" t="s">
        <v>8293</v>
      </c>
      <c r="Q2929" t="e">
        <f>D2929/E2929*100</f>
        <v>#DIV/0!</v>
      </c>
      <c r="R2929" t="e">
        <f>E2929/N2929</f>
        <v>#DIV/0!</v>
      </c>
      <c r="S2929" t="str">
        <f>LEFT(P2929,FIND("/",P2929)-1)</f>
        <v>music</v>
      </c>
      <c r="T2929" t="str">
        <f>RIGHT(P2929,LEN(P2929)-FIND("/",P2929))</f>
        <v>faith</v>
      </c>
    </row>
    <row r="2930" spans="1:20" ht="44.25" x14ac:dyDescent="0.75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 s="9">
        <f>(((I2930/60)/60)/24)+DATE(1970,1,1)</f>
        <v>42457.679340277777</v>
      </c>
      <c r="K2930">
        <v>1456593495</v>
      </c>
      <c r="L2930" s="9">
        <f>(((K2930/60)/60)/24)+DATE(1970,1,1)</f>
        <v>42427.721006944441</v>
      </c>
      <c r="M2930" t="b">
        <v>0</v>
      </c>
      <c r="N2930">
        <v>9</v>
      </c>
      <c r="O2930" t="b">
        <v>0</v>
      </c>
      <c r="P2930" t="s">
        <v>8293</v>
      </c>
      <c r="Q2930">
        <f>D2930/E2930*100</f>
        <v>1026.6940451745381</v>
      </c>
      <c r="R2930">
        <f>E2930/N2930</f>
        <v>54.111111111111114</v>
      </c>
      <c r="S2930" t="str">
        <f>LEFT(P2930,FIND("/",P2930)-1)</f>
        <v>music</v>
      </c>
      <c r="T2930" t="str">
        <f>RIGHT(P2930,LEN(P2930)-FIND("/",P2930))</f>
        <v>faith</v>
      </c>
    </row>
    <row r="2931" spans="1:20" ht="59" x14ac:dyDescent="0.75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 s="9">
        <f>(((I2931/60)/60)/24)+DATE(1970,1,1)</f>
        <v>42491.866967592592</v>
      </c>
      <c r="K2931">
        <v>1458679706</v>
      </c>
      <c r="L2931" s="9">
        <f>(((K2931/60)/60)/24)+DATE(1970,1,1)</f>
        <v>42451.866967592592</v>
      </c>
      <c r="M2931" t="b">
        <v>0</v>
      </c>
      <c r="N2931">
        <v>0</v>
      </c>
      <c r="O2931" t="b">
        <v>0</v>
      </c>
      <c r="P2931" t="s">
        <v>8293</v>
      </c>
      <c r="Q2931" t="e">
        <f>D2931/E2931*100</f>
        <v>#DIV/0!</v>
      </c>
      <c r="R2931" t="e">
        <f>E2931/N2931</f>
        <v>#DIV/0!</v>
      </c>
      <c r="S2931" t="str">
        <f>LEFT(P2931,FIND("/",P2931)-1)</f>
        <v>music</v>
      </c>
      <c r="T2931" t="str">
        <f>RIGHT(P2931,LEN(P2931)-FIND("/",P2931))</f>
        <v>faith</v>
      </c>
    </row>
    <row r="2932" spans="1:20" ht="44.25" x14ac:dyDescent="0.75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 s="9">
        <f>(((I2932/60)/60)/24)+DATE(1970,1,1)</f>
        <v>41882.818749999999</v>
      </c>
      <c r="K2932">
        <v>1405949514</v>
      </c>
      <c r="L2932" s="9">
        <f>(((K2932/60)/60)/24)+DATE(1970,1,1)</f>
        <v>41841.56381944444</v>
      </c>
      <c r="M2932" t="b">
        <v>0</v>
      </c>
      <c r="N2932">
        <v>4</v>
      </c>
      <c r="O2932" t="b">
        <v>0</v>
      </c>
      <c r="P2932" t="s">
        <v>8293</v>
      </c>
      <c r="Q2932">
        <f>D2932/E2932*100</f>
        <v>2058.8235294117649</v>
      </c>
      <c r="R2932">
        <f>E2932/N2932</f>
        <v>21.25</v>
      </c>
      <c r="S2932" t="str">
        <f>LEFT(P2932,FIND("/",P2932)-1)</f>
        <v>music</v>
      </c>
      <c r="T2932" t="str">
        <f>RIGHT(P2932,LEN(P2932)-FIND("/",P2932))</f>
        <v>faith</v>
      </c>
    </row>
    <row r="2933" spans="1:20" ht="29.5" x14ac:dyDescent="0.75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 s="9">
        <f>(((I2933/60)/60)/24)+DATE(1970,1,1)</f>
        <v>42387.541666666672</v>
      </c>
      <c r="K2933">
        <v>1449151888</v>
      </c>
      <c r="L2933" s="9">
        <f>(((K2933/60)/60)/24)+DATE(1970,1,1)</f>
        <v>42341.59129629629</v>
      </c>
      <c r="M2933" t="b">
        <v>0</v>
      </c>
      <c r="N2933">
        <v>1</v>
      </c>
      <c r="O2933" t="b">
        <v>0</v>
      </c>
      <c r="P2933" t="s">
        <v>8293</v>
      </c>
      <c r="Q2933">
        <f>D2933/E2933*100</f>
        <v>14705.882352941177</v>
      </c>
      <c r="R2933">
        <f>E2933/N2933</f>
        <v>34</v>
      </c>
      <c r="S2933" t="str">
        <f>LEFT(P2933,FIND("/",P2933)-1)</f>
        <v>music</v>
      </c>
      <c r="T2933" t="str">
        <f>RIGHT(P2933,LEN(P2933)-FIND("/",P2933))</f>
        <v>faith</v>
      </c>
    </row>
    <row r="2934" spans="1:20" ht="44.25" x14ac:dyDescent="0.75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 s="9">
        <f>(((I2934/60)/60)/24)+DATE(1970,1,1)</f>
        <v>41883.646226851852</v>
      </c>
      <c r="K2934">
        <v>1406907034</v>
      </c>
      <c r="L2934" s="9">
        <f>(((K2934/60)/60)/24)+DATE(1970,1,1)</f>
        <v>41852.646226851852</v>
      </c>
      <c r="M2934" t="b">
        <v>0</v>
      </c>
      <c r="N2934">
        <v>2</v>
      </c>
      <c r="O2934" t="b">
        <v>0</v>
      </c>
      <c r="P2934" t="s">
        <v>8293</v>
      </c>
      <c r="Q2934">
        <f>D2934/E2934*100</f>
        <v>952.38095238095241</v>
      </c>
      <c r="R2934">
        <f>E2934/N2934</f>
        <v>525</v>
      </c>
      <c r="S2934" t="str">
        <f>LEFT(P2934,FIND("/",P2934)-1)</f>
        <v>music</v>
      </c>
      <c r="T2934" t="str">
        <f>RIGHT(P2934,LEN(P2934)-FIND("/",P2934))</f>
        <v>faith</v>
      </c>
    </row>
    <row r="2935" spans="1:20" ht="59" x14ac:dyDescent="0.75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 s="9">
        <f>(((I2935/60)/60)/24)+DATE(1970,1,1)</f>
        <v>42185.913807870369</v>
      </c>
      <c r="K2935">
        <v>1430517353</v>
      </c>
      <c r="L2935" s="9">
        <f>(((K2935/60)/60)/24)+DATE(1970,1,1)</f>
        <v>42125.913807870369</v>
      </c>
      <c r="M2935" t="b">
        <v>0</v>
      </c>
      <c r="N2935">
        <v>0</v>
      </c>
      <c r="O2935" t="b">
        <v>0</v>
      </c>
      <c r="P2935" t="s">
        <v>8293</v>
      </c>
      <c r="Q2935" t="e">
        <f>D2935/E2935*100</f>
        <v>#DIV/0!</v>
      </c>
      <c r="R2935" t="e">
        <f>E2935/N2935</f>
        <v>#DIV/0!</v>
      </c>
      <c r="S2935" t="str">
        <f>LEFT(P2935,FIND("/",P2935)-1)</f>
        <v>music</v>
      </c>
      <c r="T2935" t="str">
        <f>RIGHT(P2935,LEN(P2935)-FIND("/",P2935))</f>
        <v>faith</v>
      </c>
    </row>
    <row r="2936" spans="1:20" ht="59" x14ac:dyDescent="0.75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 s="9">
        <f>(((I2936/60)/60)/24)+DATE(1970,1,1)</f>
        <v>41917.801064814819</v>
      </c>
      <c r="K2936">
        <v>1409944412</v>
      </c>
      <c r="L2936" s="9">
        <f>(((K2936/60)/60)/24)+DATE(1970,1,1)</f>
        <v>41887.801064814819</v>
      </c>
      <c r="M2936" t="b">
        <v>0</v>
      </c>
      <c r="N2936">
        <v>1</v>
      </c>
      <c r="O2936" t="b">
        <v>0</v>
      </c>
      <c r="P2936" t="s">
        <v>8293</v>
      </c>
      <c r="Q2936">
        <f>D2936/E2936*100</f>
        <v>6000</v>
      </c>
      <c r="R2936">
        <f>E2936/N2936</f>
        <v>50</v>
      </c>
      <c r="S2936" t="str">
        <f>LEFT(P2936,FIND("/",P2936)-1)</f>
        <v>music</v>
      </c>
      <c r="T2936" t="str">
        <f>RIGHT(P2936,LEN(P2936)-FIND("/",P2936))</f>
        <v>faith</v>
      </c>
    </row>
    <row r="2937" spans="1:20" ht="44.25" x14ac:dyDescent="0.75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 s="9">
        <f>(((I2937/60)/60)/24)+DATE(1970,1,1)</f>
        <v>42125.918530092589</v>
      </c>
      <c r="K2937">
        <v>1427925761</v>
      </c>
      <c r="L2937" s="9">
        <f>(((K2937/60)/60)/24)+DATE(1970,1,1)</f>
        <v>42095.918530092589</v>
      </c>
      <c r="M2937" t="b">
        <v>0</v>
      </c>
      <c r="N2937">
        <v>17</v>
      </c>
      <c r="O2937" t="b">
        <v>0</v>
      </c>
      <c r="P2937" t="s">
        <v>8293</v>
      </c>
      <c r="Q2937">
        <f>D2937/E2937*100</f>
        <v>1270.9710218607017</v>
      </c>
      <c r="R2937">
        <f>E2937/N2937</f>
        <v>115.70588235294117</v>
      </c>
      <c r="S2937" t="str">
        <f>LEFT(P2937,FIND("/",P2937)-1)</f>
        <v>music</v>
      </c>
      <c r="T2937" t="str">
        <f>RIGHT(P2937,LEN(P2937)-FIND("/",P2937))</f>
        <v>faith</v>
      </c>
    </row>
    <row r="2938" spans="1:20" ht="44.25" x14ac:dyDescent="0.75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 s="9">
        <f>(((I2938/60)/60)/24)+DATE(1970,1,1)</f>
        <v>42094.140277777777</v>
      </c>
      <c r="K2938">
        <v>1425186785</v>
      </c>
      <c r="L2938" s="9">
        <f>(((K2938/60)/60)/24)+DATE(1970,1,1)</f>
        <v>42064.217418981483</v>
      </c>
      <c r="M2938" t="b">
        <v>0</v>
      </c>
      <c r="N2938">
        <v>2</v>
      </c>
      <c r="O2938" t="b">
        <v>0</v>
      </c>
      <c r="P2938" t="s">
        <v>8293</v>
      </c>
      <c r="Q2938">
        <f>D2938/E2938*100</f>
        <v>45454.545454545456</v>
      </c>
      <c r="R2938">
        <f>E2938/N2938</f>
        <v>5.5</v>
      </c>
      <c r="S2938" t="str">
        <f>LEFT(P2938,FIND("/",P2938)-1)</f>
        <v>music</v>
      </c>
      <c r="T2938" t="str">
        <f>RIGHT(P2938,LEN(P2938)-FIND("/",P2938))</f>
        <v>faith</v>
      </c>
    </row>
    <row r="2939" spans="1:20" ht="44.25" x14ac:dyDescent="0.75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 s="9">
        <f>(((I2939/60)/60)/24)+DATE(1970,1,1)</f>
        <v>42713.619201388887</v>
      </c>
      <c r="K2939">
        <v>1477835499</v>
      </c>
      <c r="L2939" s="9">
        <f>(((K2939/60)/60)/24)+DATE(1970,1,1)</f>
        <v>42673.577534722222</v>
      </c>
      <c r="M2939" t="b">
        <v>0</v>
      </c>
      <c r="N2939">
        <v>3</v>
      </c>
      <c r="O2939" t="b">
        <v>0</v>
      </c>
      <c r="P2939" t="s">
        <v>8293</v>
      </c>
      <c r="Q2939">
        <f>D2939/E2939*100</f>
        <v>1333.3333333333335</v>
      </c>
      <c r="R2939">
        <f>E2939/N2939</f>
        <v>50</v>
      </c>
      <c r="S2939" t="str">
        <f>LEFT(P2939,FIND("/",P2939)-1)</f>
        <v>music</v>
      </c>
      <c r="T2939" t="str">
        <f>RIGHT(P2939,LEN(P2939)-FIND("/",P2939))</f>
        <v>faith</v>
      </c>
    </row>
    <row r="2940" spans="1:20" ht="44.25" x14ac:dyDescent="0.75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 s="9">
        <f>(((I2940/60)/60)/24)+DATE(1970,1,1)</f>
        <v>42481.166666666672</v>
      </c>
      <c r="K2940">
        <v>1459467238</v>
      </c>
      <c r="L2940" s="9">
        <f>(((K2940/60)/60)/24)+DATE(1970,1,1)</f>
        <v>42460.98192129629</v>
      </c>
      <c r="M2940" t="b">
        <v>0</v>
      </c>
      <c r="N2940">
        <v>41</v>
      </c>
      <c r="O2940" t="b">
        <v>0</v>
      </c>
      <c r="P2940" t="s">
        <v>8293</v>
      </c>
      <c r="Q2940">
        <f>D2940/E2940*100</f>
        <v>234.05017921146953</v>
      </c>
      <c r="R2940">
        <f>E2940/N2940</f>
        <v>34.024390243902438</v>
      </c>
      <c r="S2940" t="str">
        <f>LEFT(P2940,FIND("/",P2940)-1)</f>
        <v>music</v>
      </c>
      <c r="T2940" t="str">
        <f>RIGHT(P2940,LEN(P2940)-FIND("/",P2940))</f>
        <v>faith</v>
      </c>
    </row>
    <row r="2941" spans="1:20" x14ac:dyDescent="0.75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 s="9">
        <f>(((I2941/60)/60)/24)+DATE(1970,1,1)</f>
        <v>42504.207638888889</v>
      </c>
      <c r="K2941">
        <v>1459435149</v>
      </c>
      <c r="L2941" s="9">
        <f>(((K2941/60)/60)/24)+DATE(1970,1,1)</f>
        <v>42460.610520833332</v>
      </c>
      <c r="M2941" t="b">
        <v>0</v>
      </c>
      <c r="N2941">
        <v>2</v>
      </c>
      <c r="O2941" t="b">
        <v>0</v>
      </c>
      <c r="P2941" t="s">
        <v>8293</v>
      </c>
      <c r="Q2941">
        <f>D2941/E2941*100</f>
        <v>46666.666666666672</v>
      </c>
      <c r="R2941">
        <f>E2941/N2941</f>
        <v>37.5</v>
      </c>
      <c r="S2941" t="str">
        <f>LEFT(P2941,FIND("/",P2941)-1)</f>
        <v>music</v>
      </c>
      <c r="T2941" t="str">
        <f>RIGHT(P2941,LEN(P2941)-FIND("/",P2941))</f>
        <v>faith</v>
      </c>
    </row>
    <row r="2942" spans="1:20" ht="44.25" x14ac:dyDescent="0.75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 s="9">
        <f>(((I2942/60)/60)/24)+DATE(1970,1,1)</f>
        <v>41899.534618055557</v>
      </c>
      <c r="K2942">
        <v>1408366191</v>
      </c>
      <c r="L2942" s="9">
        <f>(((K2942/60)/60)/24)+DATE(1970,1,1)</f>
        <v>41869.534618055557</v>
      </c>
      <c r="M2942" t="b">
        <v>0</v>
      </c>
      <c r="N2942">
        <v>3</v>
      </c>
      <c r="O2942" t="b">
        <v>0</v>
      </c>
      <c r="P2942" t="s">
        <v>8293</v>
      </c>
      <c r="Q2942">
        <f>D2942/E2942*100</f>
        <v>11428.571428571429</v>
      </c>
      <c r="R2942">
        <f>E2942/N2942</f>
        <v>11.666666666666666</v>
      </c>
      <c r="S2942" t="str">
        <f>LEFT(P2942,FIND("/",P2942)-1)</f>
        <v>music</v>
      </c>
      <c r="T2942" t="str">
        <f>RIGHT(P2942,LEN(P2942)-FIND("/",P2942))</f>
        <v>faith</v>
      </c>
    </row>
    <row r="2943" spans="1:20" ht="44.25" x14ac:dyDescent="0.75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 s="9">
        <f>(((I2943/60)/60)/24)+DATE(1970,1,1)</f>
        <v>41952.824895833335</v>
      </c>
      <c r="K2943">
        <v>1412966871</v>
      </c>
      <c r="L2943" s="9">
        <f>(((K2943/60)/60)/24)+DATE(1970,1,1)</f>
        <v>41922.783229166671</v>
      </c>
      <c r="M2943" t="b">
        <v>0</v>
      </c>
      <c r="N2943">
        <v>8</v>
      </c>
      <c r="O2943" t="b">
        <v>0</v>
      </c>
      <c r="P2943" t="s">
        <v>8293</v>
      </c>
      <c r="Q2943">
        <f>D2943/E2943*100</f>
        <v>1777.7777777777778</v>
      </c>
      <c r="R2943">
        <f>E2943/N2943</f>
        <v>28.125</v>
      </c>
      <c r="S2943" t="str">
        <f>LEFT(P2943,FIND("/",P2943)-1)</f>
        <v>music</v>
      </c>
      <c r="T2943" t="str">
        <f>RIGHT(P2943,LEN(P2943)-FIND("/",P2943))</f>
        <v>faith</v>
      </c>
    </row>
    <row r="2944" spans="1:20" ht="44.25" x14ac:dyDescent="0.75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 s="9">
        <f>(((I2944/60)/60)/24)+DATE(1970,1,1)</f>
        <v>42349.461377314816</v>
      </c>
      <c r="K2944">
        <v>1447239863</v>
      </c>
      <c r="L2944" s="9">
        <f>(((K2944/60)/60)/24)+DATE(1970,1,1)</f>
        <v>42319.461377314816</v>
      </c>
      <c r="M2944" t="b">
        <v>0</v>
      </c>
      <c r="N2944">
        <v>0</v>
      </c>
      <c r="O2944" t="b">
        <v>0</v>
      </c>
      <c r="P2944" t="s">
        <v>8293</v>
      </c>
      <c r="Q2944" t="e">
        <f>D2944/E2944*100</f>
        <v>#DIV/0!</v>
      </c>
      <c r="R2944" t="e">
        <f>E2944/N2944</f>
        <v>#DIV/0!</v>
      </c>
      <c r="S2944" t="str">
        <f>LEFT(P2944,FIND("/",P2944)-1)</f>
        <v>music</v>
      </c>
      <c r="T2944" t="str">
        <f>RIGHT(P2944,LEN(P2944)-FIND("/",P2944))</f>
        <v>faith</v>
      </c>
    </row>
    <row r="2945" spans="1:20" ht="44.25" x14ac:dyDescent="0.75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 s="9">
        <f>(((I2945/60)/60)/24)+DATE(1970,1,1)</f>
        <v>42463.006944444445</v>
      </c>
      <c r="K2945">
        <v>1456441429</v>
      </c>
      <c r="L2945" s="9">
        <f>(((K2945/60)/60)/24)+DATE(1970,1,1)</f>
        <v>42425.960983796293</v>
      </c>
      <c r="M2945" t="b">
        <v>0</v>
      </c>
      <c r="N2945">
        <v>1</v>
      </c>
      <c r="O2945" t="b">
        <v>0</v>
      </c>
      <c r="P2945" t="s">
        <v>8293</v>
      </c>
      <c r="Q2945">
        <f>D2945/E2945*100</f>
        <v>288000</v>
      </c>
      <c r="R2945">
        <f>E2945/N2945</f>
        <v>1</v>
      </c>
      <c r="S2945" t="str">
        <f>LEFT(P2945,FIND("/",P2945)-1)</f>
        <v>music</v>
      </c>
      <c r="T2945" t="str">
        <f>RIGHT(P2945,LEN(P2945)-FIND("/",P2945))</f>
        <v>faith</v>
      </c>
    </row>
    <row r="2946" spans="1:20" ht="59" x14ac:dyDescent="0.75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 s="9">
        <f>(((I2946/60)/60)/24)+DATE(1970,1,1)</f>
        <v>42186.25</v>
      </c>
      <c r="K2946">
        <v>1430855315</v>
      </c>
      <c r="L2946" s="9">
        <f>(((K2946/60)/60)/24)+DATE(1970,1,1)</f>
        <v>42129.82540509259</v>
      </c>
      <c r="M2946" t="b">
        <v>0</v>
      </c>
      <c r="N2946">
        <v>3</v>
      </c>
      <c r="O2946" t="b">
        <v>0</v>
      </c>
      <c r="P2946" t="s">
        <v>8293</v>
      </c>
      <c r="Q2946">
        <f>D2946/E2946*100</f>
        <v>1538.4615384615386</v>
      </c>
      <c r="R2946">
        <f>E2946/N2946</f>
        <v>216.66666666666666</v>
      </c>
      <c r="S2946" t="str">
        <f>LEFT(P2946,FIND("/",P2946)-1)</f>
        <v>music</v>
      </c>
      <c r="T2946" t="str">
        <f>RIGHT(P2946,LEN(P2946)-FIND("/",P2946))</f>
        <v>faith</v>
      </c>
    </row>
    <row r="2947" spans="1:20" ht="44.25" x14ac:dyDescent="0.75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 s="9">
        <f>(((I2947/60)/60)/24)+DATE(1970,1,1)</f>
        <v>41942.932430555556</v>
      </c>
      <c r="K2947">
        <v>1412115762</v>
      </c>
      <c r="L2947" s="9">
        <f>(((K2947/60)/60)/24)+DATE(1970,1,1)</f>
        <v>41912.932430555556</v>
      </c>
      <c r="M2947" t="b">
        <v>0</v>
      </c>
      <c r="N2947">
        <v>4</v>
      </c>
      <c r="O2947" t="b">
        <v>0</v>
      </c>
      <c r="P2947" t="s">
        <v>8293</v>
      </c>
      <c r="Q2947">
        <f>D2947/E2947*100</f>
        <v>17142.857142857141</v>
      </c>
      <c r="R2947">
        <f>E2947/N2947</f>
        <v>8.75</v>
      </c>
      <c r="S2947" t="str">
        <f>LEFT(P2947,FIND("/",P2947)-1)</f>
        <v>music</v>
      </c>
      <c r="T2947" t="str">
        <f>RIGHT(P2947,LEN(P2947)-FIND("/",P2947))</f>
        <v>faith</v>
      </c>
    </row>
    <row r="2948" spans="1:20" ht="44.25" x14ac:dyDescent="0.75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 s="9">
        <f>(((I2948/60)/60)/24)+DATE(1970,1,1)</f>
        <v>41875.968159722222</v>
      </c>
      <c r="K2948">
        <v>1406330049</v>
      </c>
      <c r="L2948" s="9">
        <f>(((K2948/60)/60)/24)+DATE(1970,1,1)</f>
        <v>41845.968159722222</v>
      </c>
      <c r="M2948" t="b">
        <v>0</v>
      </c>
      <c r="N2948">
        <v>9</v>
      </c>
      <c r="O2948" t="b">
        <v>0</v>
      </c>
      <c r="P2948" t="s">
        <v>8293</v>
      </c>
      <c r="Q2948">
        <f>D2948/E2948*100</f>
        <v>982.14285714285711</v>
      </c>
      <c r="R2948">
        <f>E2948/N2948</f>
        <v>62.222222222222221</v>
      </c>
      <c r="S2948" t="str">
        <f>LEFT(P2948,FIND("/",P2948)-1)</f>
        <v>music</v>
      </c>
      <c r="T2948" t="str">
        <f>RIGHT(P2948,LEN(P2948)-FIND("/",P2948))</f>
        <v>faith</v>
      </c>
    </row>
    <row r="2949" spans="1:20" ht="29.5" x14ac:dyDescent="0.75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 s="9">
        <f>(((I2949/60)/60)/24)+DATE(1970,1,1)</f>
        <v>41817.919722222221</v>
      </c>
      <c r="K2949">
        <v>1401401064</v>
      </c>
      <c r="L2949" s="9">
        <f>(((K2949/60)/60)/24)+DATE(1970,1,1)</f>
        <v>41788.919722222221</v>
      </c>
      <c r="M2949" t="b">
        <v>0</v>
      </c>
      <c r="N2949">
        <v>16</v>
      </c>
      <c r="O2949" t="b">
        <v>0</v>
      </c>
      <c r="P2949" t="s">
        <v>8293</v>
      </c>
      <c r="Q2949">
        <f>D2949/E2949*100</f>
        <v>295.9927140255009</v>
      </c>
      <c r="R2949">
        <f>E2949/N2949</f>
        <v>137.25</v>
      </c>
      <c r="S2949" t="str">
        <f>LEFT(P2949,FIND("/",P2949)-1)</f>
        <v>music</v>
      </c>
      <c r="T2949" t="str">
        <f>RIGHT(P2949,LEN(P2949)-FIND("/",P2949))</f>
        <v>faith</v>
      </c>
    </row>
    <row r="2950" spans="1:20" ht="44.25" x14ac:dyDescent="0.75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 s="9">
        <f>(((I2950/60)/60)/24)+DATE(1970,1,1)</f>
        <v>42099.458333333328</v>
      </c>
      <c r="K2950">
        <v>1423520177</v>
      </c>
      <c r="L2950" s="9">
        <f>(((K2950/60)/60)/24)+DATE(1970,1,1)</f>
        <v>42044.927974537044</v>
      </c>
      <c r="M2950" t="b">
        <v>0</v>
      </c>
      <c r="N2950">
        <v>1</v>
      </c>
      <c r="O2950" t="b">
        <v>0</v>
      </c>
      <c r="P2950" t="s">
        <v>8293</v>
      </c>
      <c r="Q2950">
        <f>D2950/E2950*100</f>
        <v>300000</v>
      </c>
      <c r="R2950">
        <f>E2950/N2950</f>
        <v>1</v>
      </c>
      <c r="S2950" t="str">
        <f>LEFT(P2950,FIND("/",P2950)-1)</f>
        <v>music</v>
      </c>
      <c r="T2950" t="str">
        <f>RIGHT(P2950,LEN(P2950)-FIND("/",P2950))</f>
        <v>faith</v>
      </c>
    </row>
    <row r="2951" spans="1:20" ht="44.25" x14ac:dyDescent="0.75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 s="9">
        <f>(((I2951/60)/60)/24)+DATE(1970,1,1)</f>
        <v>42298.625856481478</v>
      </c>
      <c r="K2951">
        <v>1442847674</v>
      </c>
      <c r="L2951" s="9">
        <f>(((K2951/60)/60)/24)+DATE(1970,1,1)</f>
        <v>42268.625856481478</v>
      </c>
      <c r="M2951" t="b">
        <v>0</v>
      </c>
      <c r="N2951">
        <v>7</v>
      </c>
      <c r="O2951" t="b">
        <v>0</v>
      </c>
      <c r="P2951" t="s">
        <v>8293</v>
      </c>
      <c r="Q2951">
        <f>D2951/E2951*100</f>
        <v>146.19883040935673</v>
      </c>
      <c r="R2951">
        <f>E2951/N2951</f>
        <v>122.14285714285714</v>
      </c>
      <c r="S2951" t="str">
        <f>LEFT(P2951,FIND("/",P2951)-1)</f>
        <v>music</v>
      </c>
      <c r="T2951" t="str">
        <f>RIGHT(P2951,LEN(P2951)-FIND("/",P2951))</f>
        <v>faith</v>
      </c>
    </row>
    <row r="2952" spans="1:20" ht="44.25" x14ac:dyDescent="0.75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 s="9">
        <f>(((I2952/60)/60)/24)+DATE(1970,1,1)</f>
        <v>42531.052152777775</v>
      </c>
      <c r="K2952">
        <v>1460337306</v>
      </c>
      <c r="L2952" s="9">
        <f>(((K2952/60)/60)/24)+DATE(1970,1,1)</f>
        <v>42471.052152777775</v>
      </c>
      <c r="M2952" t="b">
        <v>0</v>
      </c>
      <c r="N2952">
        <v>0</v>
      </c>
      <c r="O2952" t="b">
        <v>0</v>
      </c>
      <c r="P2952" t="s">
        <v>8293</v>
      </c>
      <c r="Q2952" t="e">
        <f>D2952/E2952*100</f>
        <v>#DIV/0!</v>
      </c>
      <c r="R2952" t="e">
        <f>E2952/N2952</f>
        <v>#DIV/0!</v>
      </c>
      <c r="S2952" t="str">
        <f>LEFT(P2952,FIND("/",P2952)-1)</f>
        <v>music</v>
      </c>
      <c r="T2952" t="str">
        <f>RIGHT(P2952,LEN(P2952)-FIND("/",P2952))</f>
        <v>faith</v>
      </c>
    </row>
    <row r="2953" spans="1:20" ht="44.25" x14ac:dyDescent="0.75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 s="9">
        <f>(((I2953/60)/60)/24)+DATE(1970,1,1)</f>
        <v>42302.087766203709</v>
      </c>
      <c r="K2953">
        <v>1443146783</v>
      </c>
      <c r="L2953" s="9">
        <f>(((K2953/60)/60)/24)+DATE(1970,1,1)</f>
        <v>42272.087766203709</v>
      </c>
      <c r="M2953" t="b">
        <v>0</v>
      </c>
      <c r="N2953">
        <v>0</v>
      </c>
      <c r="O2953" t="b">
        <v>0</v>
      </c>
      <c r="P2953" t="s">
        <v>8293</v>
      </c>
      <c r="Q2953" t="e">
        <f>D2953/E2953*100</f>
        <v>#DIV/0!</v>
      </c>
      <c r="R2953" t="e">
        <f>E2953/N2953</f>
        <v>#DIV/0!</v>
      </c>
      <c r="S2953" t="str">
        <f>LEFT(P2953,FIND("/",P2953)-1)</f>
        <v>music</v>
      </c>
      <c r="T2953" t="str">
        <f>RIGHT(P2953,LEN(P2953)-FIND("/",P2953))</f>
        <v>faith</v>
      </c>
    </row>
    <row r="2954" spans="1:20" ht="29.5" x14ac:dyDescent="0.75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 s="9">
        <f>(((I2954/60)/60)/24)+DATE(1970,1,1)</f>
        <v>42166.625</v>
      </c>
      <c r="K2954">
        <v>1432849552</v>
      </c>
      <c r="L2954" s="9">
        <f>(((K2954/60)/60)/24)+DATE(1970,1,1)</f>
        <v>42152.906851851847</v>
      </c>
      <c r="M2954" t="b">
        <v>0</v>
      </c>
      <c r="N2954">
        <v>0</v>
      </c>
      <c r="O2954" t="b">
        <v>0</v>
      </c>
      <c r="P2954" t="s">
        <v>8293</v>
      </c>
      <c r="Q2954" t="e">
        <f>D2954/E2954*100</f>
        <v>#DIV/0!</v>
      </c>
      <c r="R2954" t="e">
        <f>E2954/N2954</f>
        <v>#DIV/0!</v>
      </c>
      <c r="S2954" t="str">
        <f>LEFT(P2954,FIND("/",P2954)-1)</f>
        <v>music</v>
      </c>
      <c r="T2954" t="str">
        <f>RIGHT(P2954,LEN(P2954)-FIND("/",P2954))</f>
        <v>faith</v>
      </c>
    </row>
    <row r="2955" spans="1:20" ht="44.25" x14ac:dyDescent="0.75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 s="9">
        <f>(((I2955/60)/60)/24)+DATE(1970,1,1)</f>
        <v>42385.208333333328</v>
      </c>
      <c r="K2955">
        <v>1447777481</v>
      </c>
      <c r="L2955" s="9">
        <f>(((K2955/60)/60)/24)+DATE(1970,1,1)</f>
        <v>42325.683807870373</v>
      </c>
      <c r="M2955" t="b">
        <v>0</v>
      </c>
      <c r="N2955">
        <v>0</v>
      </c>
      <c r="O2955" t="b">
        <v>0</v>
      </c>
      <c r="P2955" t="s">
        <v>8293</v>
      </c>
      <c r="Q2955" t="e">
        <f>D2955/E2955*100</f>
        <v>#DIV/0!</v>
      </c>
      <c r="R2955" t="e">
        <f>E2955/N2955</f>
        <v>#DIV/0!</v>
      </c>
      <c r="S2955" t="str">
        <f>LEFT(P2955,FIND("/",P2955)-1)</f>
        <v>music</v>
      </c>
      <c r="T2955" t="str">
        <f>RIGHT(P2955,LEN(P2955)-FIND("/",P2955))</f>
        <v>faith</v>
      </c>
    </row>
    <row r="2956" spans="1:20" ht="44.25" x14ac:dyDescent="0.75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 s="9">
        <f>(((I2956/60)/60)/24)+DATE(1970,1,1)</f>
        <v>42626.895833333328</v>
      </c>
      <c r="K2956">
        <v>1472746374</v>
      </c>
      <c r="L2956" s="9">
        <f>(((K2956/60)/60)/24)+DATE(1970,1,1)</f>
        <v>42614.675625000003</v>
      </c>
      <c r="M2956" t="b">
        <v>0</v>
      </c>
      <c r="N2956">
        <v>0</v>
      </c>
      <c r="O2956" t="b">
        <v>0</v>
      </c>
      <c r="P2956" t="s">
        <v>8293</v>
      </c>
      <c r="Q2956" t="e">
        <f>D2956/E2956*100</f>
        <v>#DIV/0!</v>
      </c>
      <c r="R2956" t="e">
        <f>E2956/N2956</f>
        <v>#DIV/0!</v>
      </c>
      <c r="S2956" t="str">
        <f>LEFT(P2956,FIND("/",P2956)-1)</f>
        <v>music</v>
      </c>
      <c r="T2956" t="str">
        <f>RIGHT(P2956,LEN(P2956)-FIND("/",P2956))</f>
        <v>faith</v>
      </c>
    </row>
    <row r="2957" spans="1:20" ht="44.25" x14ac:dyDescent="0.75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 s="9">
        <f>(((I2957/60)/60)/24)+DATE(1970,1,1)</f>
        <v>42132.036527777775</v>
      </c>
      <c r="K2957">
        <v>1428454356</v>
      </c>
      <c r="L2957" s="9">
        <f>(((K2957/60)/60)/24)+DATE(1970,1,1)</f>
        <v>42102.036527777775</v>
      </c>
      <c r="M2957" t="b">
        <v>0</v>
      </c>
      <c r="N2957">
        <v>1</v>
      </c>
      <c r="O2957" t="b">
        <v>0</v>
      </c>
      <c r="P2957" t="s">
        <v>8293</v>
      </c>
      <c r="Q2957">
        <f>D2957/E2957*100</f>
        <v>450000</v>
      </c>
      <c r="R2957">
        <f>E2957/N2957</f>
        <v>1</v>
      </c>
      <c r="S2957" t="str">
        <f>LEFT(P2957,FIND("/",P2957)-1)</f>
        <v>music</v>
      </c>
      <c r="T2957" t="str">
        <f>RIGHT(P2957,LEN(P2957)-FIND("/",P2957))</f>
        <v>faith</v>
      </c>
    </row>
    <row r="2958" spans="1:20" ht="44.25" x14ac:dyDescent="0.75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 s="9">
        <f>(((I2958/60)/60)/24)+DATE(1970,1,1)</f>
        <v>42589.814178240747</v>
      </c>
      <c r="K2958">
        <v>1468006345</v>
      </c>
      <c r="L2958" s="9">
        <f>(((K2958/60)/60)/24)+DATE(1970,1,1)</f>
        <v>42559.814178240747</v>
      </c>
      <c r="M2958" t="b">
        <v>0</v>
      </c>
      <c r="N2958">
        <v>2</v>
      </c>
      <c r="O2958" t="b">
        <v>0</v>
      </c>
      <c r="P2958" t="s">
        <v>8293</v>
      </c>
      <c r="Q2958">
        <f>D2958/E2958*100</f>
        <v>909.09090909090912</v>
      </c>
      <c r="R2958">
        <f>E2958/N2958</f>
        <v>55</v>
      </c>
      <c r="S2958" t="str">
        <f>LEFT(P2958,FIND("/",P2958)-1)</f>
        <v>music</v>
      </c>
      <c r="T2958" t="str">
        <f>RIGHT(P2958,LEN(P2958)-FIND("/",P2958))</f>
        <v>faith</v>
      </c>
    </row>
    <row r="2959" spans="1:20" ht="29.5" x14ac:dyDescent="0.75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 s="9">
        <f>(((I2959/60)/60)/24)+DATE(1970,1,1)</f>
        <v>42316.90315972222</v>
      </c>
      <c r="K2959">
        <v>1444423233</v>
      </c>
      <c r="L2959" s="9">
        <f>(((K2959/60)/60)/24)+DATE(1970,1,1)</f>
        <v>42286.861493055556</v>
      </c>
      <c r="M2959" t="b">
        <v>0</v>
      </c>
      <c r="N2959">
        <v>1</v>
      </c>
      <c r="O2959" t="b">
        <v>0</v>
      </c>
      <c r="P2959" t="s">
        <v>8293</v>
      </c>
      <c r="Q2959">
        <f>D2959/E2959*100</f>
        <v>13636.363636363638</v>
      </c>
      <c r="R2959">
        <f>E2959/N2959</f>
        <v>22</v>
      </c>
      <c r="S2959" t="str">
        <f>LEFT(P2959,FIND("/",P2959)-1)</f>
        <v>music</v>
      </c>
      <c r="T2959" t="str">
        <f>RIGHT(P2959,LEN(P2959)-FIND("/",P2959))</f>
        <v>faith</v>
      </c>
    </row>
    <row r="2960" spans="1:20" ht="44.25" x14ac:dyDescent="0.75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 s="9">
        <f>(((I2960/60)/60)/24)+DATE(1970,1,1)</f>
        <v>42205.948981481488</v>
      </c>
      <c r="K2960">
        <v>1434840392</v>
      </c>
      <c r="L2960" s="9">
        <f>(((K2960/60)/60)/24)+DATE(1970,1,1)</f>
        <v>42175.948981481488</v>
      </c>
      <c r="M2960" t="b">
        <v>0</v>
      </c>
      <c r="N2960">
        <v>15</v>
      </c>
      <c r="O2960" t="b">
        <v>0</v>
      </c>
      <c r="P2960" t="s">
        <v>8293</v>
      </c>
      <c r="Q2960">
        <f>D2960/E2960*100</f>
        <v>470.58823529411768</v>
      </c>
      <c r="R2960">
        <f>E2960/N2960</f>
        <v>56.666666666666664</v>
      </c>
      <c r="S2960" t="str">
        <f>LEFT(P2960,FIND("/",P2960)-1)</f>
        <v>music</v>
      </c>
      <c r="T2960" t="str">
        <f>RIGHT(P2960,LEN(P2960)-FIND("/",P2960))</f>
        <v>faith</v>
      </c>
    </row>
    <row r="2961" spans="1:20" ht="29.5" x14ac:dyDescent="0.75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 s="9">
        <f>(((I2961/60)/60)/24)+DATE(1970,1,1)</f>
        <v>41914.874328703707</v>
      </c>
      <c r="K2961">
        <v>1409691542</v>
      </c>
      <c r="L2961" s="9">
        <f>(((K2961/60)/60)/24)+DATE(1970,1,1)</f>
        <v>41884.874328703707</v>
      </c>
      <c r="M2961" t="b">
        <v>0</v>
      </c>
      <c r="N2961">
        <v>1</v>
      </c>
      <c r="O2961" t="b">
        <v>0</v>
      </c>
      <c r="P2961" t="s">
        <v>8293</v>
      </c>
      <c r="Q2961">
        <f>D2961/E2961*100</f>
        <v>25000</v>
      </c>
      <c r="R2961">
        <f>E2961/N2961</f>
        <v>20</v>
      </c>
      <c r="S2961" t="str">
        <f>LEFT(P2961,FIND("/",P2961)-1)</f>
        <v>music</v>
      </c>
      <c r="T2961" t="str">
        <f>RIGHT(P2961,LEN(P2961)-FIND("/",P2961))</f>
        <v>faith</v>
      </c>
    </row>
    <row r="2962" spans="1:20" ht="44.25" x14ac:dyDescent="0.75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 s="9">
        <f>(((I2962/60)/60)/24)+DATE(1970,1,1)</f>
        <v>42494.832546296297</v>
      </c>
      <c r="K2962">
        <v>1457297932</v>
      </c>
      <c r="L2962" s="9">
        <f>(((K2962/60)/60)/24)+DATE(1970,1,1)</f>
        <v>42435.874212962968</v>
      </c>
      <c r="M2962" t="b">
        <v>0</v>
      </c>
      <c r="N2962">
        <v>1</v>
      </c>
      <c r="O2962" t="b">
        <v>0</v>
      </c>
      <c r="P2962" t="s">
        <v>8293</v>
      </c>
      <c r="Q2962">
        <f>D2962/E2962*100</f>
        <v>100000</v>
      </c>
      <c r="R2962">
        <f>E2962/N2962</f>
        <v>1</v>
      </c>
      <c r="S2962" t="str">
        <f>LEFT(P2962,FIND("/",P2962)-1)</f>
        <v>music</v>
      </c>
      <c r="T2962" t="str">
        <f>RIGHT(P2962,LEN(P2962)-FIND("/",P2962))</f>
        <v>faith</v>
      </c>
    </row>
    <row r="2963" spans="1:20" ht="44.25" x14ac:dyDescent="0.75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 s="9">
        <f>(((I2963/60)/60)/24)+DATE(1970,1,1)</f>
        <v>42201.817384259266</v>
      </c>
      <c r="K2963">
        <v>1434483422</v>
      </c>
      <c r="L2963" s="9">
        <f>(((K2963/60)/60)/24)+DATE(1970,1,1)</f>
        <v>42171.817384259266</v>
      </c>
      <c r="M2963" t="b">
        <v>0</v>
      </c>
      <c r="N2963">
        <v>0</v>
      </c>
      <c r="O2963" t="b">
        <v>0</v>
      </c>
      <c r="P2963" t="s">
        <v>8293</v>
      </c>
      <c r="Q2963" t="e">
        <f>D2963/E2963*100</f>
        <v>#DIV/0!</v>
      </c>
      <c r="R2963" t="e">
        <f>E2963/N2963</f>
        <v>#DIV/0!</v>
      </c>
      <c r="S2963" t="str">
        <f>LEFT(P2963,FIND("/",P2963)-1)</f>
        <v>music</v>
      </c>
      <c r="T2963" t="str">
        <f>RIGHT(P2963,LEN(P2963)-FIND("/",P2963))</f>
        <v>faith</v>
      </c>
    </row>
    <row r="2964" spans="1:20" ht="44.25" x14ac:dyDescent="0.75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 s="9">
        <f>(((I2964/60)/60)/24)+DATE(1970,1,1)</f>
        <v>41854.485868055555</v>
      </c>
      <c r="K2964">
        <v>1404560379</v>
      </c>
      <c r="L2964" s="9">
        <f>(((K2964/60)/60)/24)+DATE(1970,1,1)</f>
        <v>41825.485868055555</v>
      </c>
      <c r="M2964" t="b">
        <v>1</v>
      </c>
      <c r="N2964">
        <v>39</v>
      </c>
      <c r="O2964" t="b">
        <v>0</v>
      </c>
      <c r="P2964" t="s">
        <v>8285</v>
      </c>
      <c r="Q2964">
        <f>D2964/E2964*100</f>
        <v>510.20408163265307</v>
      </c>
      <c r="R2964">
        <f>E2964/N2964</f>
        <v>55.282051282051285</v>
      </c>
      <c r="S2964" t="str">
        <f>LEFT(P2964,FIND("/",P2964)-1)</f>
        <v>photography</v>
      </c>
      <c r="T2964" t="str">
        <f>RIGHT(P2964,LEN(P2964)-FIND("/",P2964))</f>
        <v>photobooks</v>
      </c>
    </row>
    <row r="2965" spans="1:20" ht="44.25" x14ac:dyDescent="0.75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 s="9">
        <f>(((I2965/60)/60)/24)+DATE(1970,1,1)</f>
        <v>41864.980462962965</v>
      </c>
      <c r="K2965">
        <v>1405380712</v>
      </c>
      <c r="L2965" s="9">
        <f>(((K2965/60)/60)/24)+DATE(1970,1,1)</f>
        <v>41834.980462962965</v>
      </c>
      <c r="M2965" t="b">
        <v>1</v>
      </c>
      <c r="N2965">
        <v>103</v>
      </c>
      <c r="O2965" t="b">
        <v>0</v>
      </c>
      <c r="P2965" t="s">
        <v>8285</v>
      </c>
      <c r="Q2965">
        <f>D2965/E2965*100</f>
        <v>168.15811705957373</v>
      </c>
      <c r="R2965">
        <f>E2965/N2965</f>
        <v>72.16970873786407</v>
      </c>
      <c r="S2965" t="str">
        <f>LEFT(P2965,FIND("/",P2965)-1)</f>
        <v>photography</v>
      </c>
      <c r="T2965" t="str">
        <f>RIGHT(P2965,LEN(P2965)-FIND("/",P2965))</f>
        <v>photobooks</v>
      </c>
    </row>
    <row r="2966" spans="1:20" ht="29.5" x14ac:dyDescent="0.75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 s="9">
        <f>(((I2966/60)/60)/24)+DATE(1970,1,1)</f>
        <v>41876.859814814816</v>
      </c>
      <c r="K2966">
        <v>1407184688</v>
      </c>
      <c r="L2966" s="9">
        <f>(((K2966/60)/60)/24)+DATE(1970,1,1)</f>
        <v>41855.859814814816</v>
      </c>
      <c r="M2966" t="b">
        <v>1</v>
      </c>
      <c r="N2966">
        <v>0</v>
      </c>
      <c r="O2966" t="b">
        <v>0</v>
      </c>
      <c r="P2966" t="s">
        <v>8285</v>
      </c>
      <c r="Q2966" t="e">
        <f>D2966/E2966*100</f>
        <v>#DIV/0!</v>
      </c>
      <c r="R2966" t="e">
        <f>E2966/N2966</f>
        <v>#DIV/0!</v>
      </c>
      <c r="S2966" t="str">
        <f>LEFT(P2966,FIND("/",P2966)-1)</f>
        <v>photography</v>
      </c>
      <c r="T2966" t="str">
        <f>RIGHT(P2966,LEN(P2966)-FIND("/",P2966))</f>
        <v>photobooks</v>
      </c>
    </row>
    <row r="2967" spans="1:20" ht="29.5" x14ac:dyDescent="0.75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 s="9">
        <f>(((I2967/60)/60)/24)+DATE(1970,1,1)</f>
        <v>41854.658379629633</v>
      </c>
      <c r="K2967">
        <v>1404488884</v>
      </c>
      <c r="L2967" s="9">
        <f>(((K2967/60)/60)/24)+DATE(1970,1,1)</f>
        <v>41824.658379629633</v>
      </c>
      <c r="M2967" t="b">
        <v>1</v>
      </c>
      <c r="N2967">
        <v>39</v>
      </c>
      <c r="O2967" t="b">
        <v>0</v>
      </c>
      <c r="P2967" t="s">
        <v>8285</v>
      </c>
      <c r="Q2967">
        <f>D2967/E2967*100</f>
        <v>218.72265966754156</v>
      </c>
      <c r="R2967">
        <f>E2967/N2967</f>
        <v>58.615384615384613</v>
      </c>
      <c r="S2967" t="str">
        <f>LEFT(P2967,FIND("/",P2967)-1)</f>
        <v>photography</v>
      </c>
      <c r="T2967" t="str">
        <f>RIGHT(P2967,LEN(P2967)-FIND("/",P2967))</f>
        <v>photobooks</v>
      </c>
    </row>
    <row r="2968" spans="1:20" ht="44.25" x14ac:dyDescent="0.75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 s="9">
        <f>(((I2968/60)/60)/24)+DATE(1970,1,1)</f>
        <v>41909.560694444444</v>
      </c>
      <c r="K2968">
        <v>1406640444</v>
      </c>
      <c r="L2968" s="9">
        <f>(((K2968/60)/60)/24)+DATE(1970,1,1)</f>
        <v>41849.560694444444</v>
      </c>
      <c r="M2968" t="b">
        <v>1</v>
      </c>
      <c r="N2968">
        <v>15</v>
      </c>
      <c r="O2968" t="b">
        <v>0</v>
      </c>
      <c r="P2968" t="s">
        <v>8285</v>
      </c>
      <c r="Q2968">
        <f>D2968/E2968*100</f>
        <v>2673.7967914438505</v>
      </c>
      <c r="R2968">
        <f>E2968/N2968</f>
        <v>12.466666666666667</v>
      </c>
      <c r="S2968" t="str">
        <f>LEFT(P2968,FIND("/",P2968)-1)</f>
        <v>photography</v>
      </c>
      <c r="T2968" t="str">
        <f>RIGHT(P2968,LEN(P2968)-FIND("/",P2968))</f>
        <v>photobooks</v>
      </c>
    </row>
    <row r="2969" spans="1:20" ht="44.25" x14ac:dyDescent="0.75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 s="9">
        <f>(((I2969/60)/60)/24)+DATE(1970,1,1)</f>
        <v>42017.818969907406</v>
      </c>
      <c r="K2969">
        <v>1418585959</v>
      </c>
      <c r="L2969" s="9">
        <f>(((K2969/60)/60)/24)+DATE(1970,1,1)</f>
        <v>41987.818969907406</v>
      </c>
      <c r="M2969" t="b">
        <v>1</v>
      </c>
      <c r="N2969">
        <v>22</v>
      </c>
      <c r="O2969" t="b">
        <v>0</v>
      </c>
      <c r="P2969" t="s">
        <v>8285</v>
      </c>
      <c r="Q2969">
        <f>D2969/E2969*100</f>
        <v>3700.2775208140611</v>
      </c>
      <c r="R2969">
        <f>E2969/N2969</f>
        <v>49.136363636363633</v>
      </c>
      <c r="S2969" t="str">
        <f>LEFT(P2969,FIND("/",P2969)-1)</f>
        <v>photography</v>
      </c>
      <c r="T2969" t="str">
        <f>RIGHT(P2969,LEN(P2969)-FIND("/",P2969))</f>
        <v>photobooks</v>
      </c>
    </row>
    <row r="2970" spans="1:20" ht="44.25" x14ac:dyDescent="0.75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 s="9">
        <f>(((I2970/60)/60)/24)+DATE(1970,1,1)</f>
        <v>41926.780023148152</v>
      </c>
      <c r="K2970">
        <v>1410288194</v>
      </c>
      <c r="L2970" s="9">
        <f>(((K2970/60)/60)/24)+DATE(1970,1,1)</f>
        <v>41891.780023148152</v>
      </c>
      <c r="M2970" t="b">
        <v>1</v>
      </c>
      <c r="N2970">
        <v>92</v>
      </c>
      <c r="O2970" t="b">
        <v>0</v>
      </c>
      <c r="P2970" t="s">
        <v>8285</v>
      </c>
      <c r="Q2970">
        <f>D2970/E2970*100</f>
        <v>176.9464105156724</v>
      </c>
      <c r="R2970">
        <f>E2970/N2970</f>
        <v>150.5</v>
      </c>
      <c r="S2970" t="str">
        <f>LEFT(P2970,FIND("/",P2970)-1)</f>
        <v>photography</v>
      </c>
      <c r="T2970" t="str">
        <f>RIGHT(P2970,LEN(P2970)-FIND("/",P2970))</f>
        <v>photobooks</v>
      </c>
    </row>
    <row r="2971" spans="1:20" ht="44.25" x14ac:dyDescent="0.75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 s="9">
        <f>(((I2971/60)/60)/24)+DATE(1970,1,1)</f>
        <v>41935.979629629634</v>
      </c>
      <c r="K2971">
        <v>1411515040</v>
      </c>
      <c r="L2971" s="9">
        <f>(((K2971/60)/60)/24)+DATE(1970,1,1)</f>
        <v>41905.979629629634</v>
      </c>
      <c r="M2971" t="b">
        <v>1</v>
      </c>
      <c r="N2971">
        <v>25</v>
      </c>
      <c r="O2971" t="b">
        <v>0</v>
      </c>
      <c r="P2971" t="s">
        <v>8285</v>
      </c>
      <c r="Q2971">
        <f>D2971/E2971*100</f>
        <v>469.27374301675979</v>
      </c>
      <c r="R2971">
        <f>E2971/N2971</f>
        <v>35.799999999999997</v>
      </c>
      <c r="S2971" t="str">
        <f>LEFT(P2971,FIND("/",P2971)-1)</f>
        <v>photography</v>
      </c>
      <c r="T2971" t="str">
        <f>RIGHT(P2971,LEN(P2971)-FIND("/",P2971))</f>
        <v>photobooks</v>
      </c>
    </row>
    <row r="2972" spans="1:20" ht="44.25" x14ac:dyDescent="0.75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 s="9">
        <f>(((I2972/60)/60)/24)+DATE(1970,1,1)</f>
        <v>41826.718009259261</v>
      </c>
      <c r="K2972">
        <v>1399482836</v>
      </c>
      <c r="L2972" s="9">
        <f>(((K2972/60)/60)/24)+DATE(1970,1,1)</f>
        <v>41766.718009259261</v>
      </c>
      <c r="M2972" t="b">
        <v>1</v>
      </c>
      <c r="N2972">
        <v>19</v>
      </c>
      <c r="O2972" t="b">
        <v>0</v>
      </c>
      <c r="P2972" t="s">
        <v>8285</v>
      </c>
      <c r="Q2972">
        <f>D2972/E2972*100</f>
        <v>641.02564102564111</v>
      </c>
      <c r="R2972">
        <f>E2972/N2972</f>
        <v>45.157894736842103</v>
      </c>
      <c r="S2972" t="str">
        <f>LEFT(P2972,FIND("/",P2972)-1)</f>
        <v>photography</v>
      </c>
      <c r="T2972" t="str">
        <f>RIGHT(P2972,LEN(P2972)-FIND("/",P2972))</f>
        <v>photobooks</v>
      </c>
    </row>
    <row r="2973" spans="1:20" ht="44.25" x14ac:dyDescent="0.75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 s="9">
        <f>(((I2973/60)/60)/24)+DATE(1970,1,1)</f>
        <v>42023.760393518518</v>
      </c>
      <c r="K2973">
        <v>1417803298</v>
      </c>
      <c r="L2973" s="9">
        <f>(((K2973/60)/60)/24)+DATE(1970,1,1)</f>
        <v>41978.760393518518</v>
      </c>
      <c r="M2973" t="b">
        <v>1</v>
      </c>
      <c r="N2973">
        <v>19</v>
      </c>
      <c r="O2973" t="b">
        <v>0</v>
      </c>
      <c r="P2973" t="s">
        <v>8285</v>
      </c>
      <c r="Q2973">
        <f>D2973/E2973*100</f>
        <v>1598.2951518380394</v>
      </c>
      <c r="R2973">
        <f>E2973/N2973</f>
        <v>98.78947368421052</v>
      </c>
      <c r="S2973" t="str">
        <f>LEFT(P2973,FIND("/",P2973)-1)</f>
        <v>photography</v>
      </c>
      <c r="T2973" t="str">
        <f>RIGHT(P2973,LEN(P2973)-FIND("/",P2973))</f>
        <v>photobooks</v>
      </c>
    </row>
    <row r="2974" spans="1:20" ht="44.25" x14ac:dyDescent="0.75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 s="9">
        <f>(((I2974/60)/60)/24)+DATE(1970,1,1)</f>
        <v>41972.624305555553</v>
      </c>
      <c r="K2974">
        <v>1413609292</v>
      </c>
      <c r="L2974" s="9">
        <f>(((K2974/60)/60)/24)+DATE(1970,1,1)</f>
        <v>41930.218657407408</v>
      </c>
      <c r="M2974" t="b">
        <v>1</v>
      </c>
      <c r="N2974">
        <v>13</v>
      </c>
      <c r="O2974" t="b">
        <v>0</v>
      </c>
      <c r="P2974" t="s">
        <v>8285</v>
      </c>
      <c r="Q2974">
        <f>D2974/E2974*100</f>
        <v>217.77003484320559</v>
      </c>
      <c r="R2974">
        <f>E2974/N2974</f>
        <v>88.307692307692307</v>
      </c>
      <c r="S2974" t="str">
        <f>LEFT(P2974,FIND("/",P2974)-1)</f>
        <v>photography</v>
      </c>
      <c r="T2974" t="str">
        <f>RIGHT(P2974,LEN(P2974)-FIND("/",P2974))</f>
        <v>photobooks</v>
      </c>
    </row>
    <row r="2975" spans="1:20" ht="44.25" x14ac:dyDescent="0.75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 s="9">
        <f>(((I2975/60)/60)/24)+DATE(1970,1,1)</f>
        <v>41936.976388888892</v>
      </c>
      <c r="K2975">
        <v>1410305160</v>
      </c>
      <c r="L2975" s="9">
        <f>(((K2975/60)/60)/24)+DATE(1970,1,1)</f>
        <v>41891.976388888892</v>
      </c>
      <c r="M2975" t="b">
        <v>1</v>
      </c>
      <c r="N2975">
        <v>124</v>
      </c>
      <c r="O2975" t="b">
        <v>0</v>
      </c>
      <c r="P2975" t="s">
        <v>8285</v>
      </c>
      <c r="Q2975">
        <f>D2975/E2975*100</f>
        <v>153.60620096417429</v>
      </c>
      <c r="R2975">
        <f>E2975/N2975</f>
        <v>170.62903225806451</v>
      </c>
      <c r="S2975" t="str">
        <f>LEFT(P2975,FIND("/",P2975)-1)</f>
        <v>photography</v>
      </c>
      <c r="T2975" t="str">
        <f>RIGHT(P2975,LEN(P2975)-FIND("/",P2975))</f>
        <v>photobooks</v>
      </c>
    </row>
    <row r="2976" spans="1:20" ht="44.25" x14ac:dyDescent="0.75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 s="9">
        <f>(((I2976/60)/60)/24)+DATE(1970,1,1)</f>
        <v>41941.95684027778</v>
      </c>
      <c r="K2976">
        <v>1411513071</v>
      </c>
      <c r="L2976" s="9">
        <f>(((K2976/60)/60)/24)+DATE(1970,1,1)</f>
        <v>41905.95684027778</v>
      </c>
      <c r="M2976" t="b">
        <v>1</v>
      </c>
      <c r="N2976">
        <v>4</v>
      </c>
      <c r="O2976" t="b">
        <v>0</v>
      </c>
      <c r="P2976" t="s">
        <v>8285</v>
      </c>
      <c r="Q2976">
        <f>D2976/E2976*100</f>
        <v>1492.5373134328358</v>
      </c>
      <c r="R2976">
        <f>E2976/N2976</f>
        <v>83.75</v>
      </c>
      <c r="S2976" t="str">
        <f>LEFT(P2976,FIND("/",P2976)-1)</f>
        <v>photography</v>
      </c>
      <c r="T2976" t="str">
        <f>RIGHT(P2976,LEN(P2976)-FIND("/",P2976))</f>
        <v>photobooks</v>
      </c>
    </row>
    <row r="2977" spans="1:20" ht="44.25" x14ac:dyDescent="0.75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 s="9">
        <f>(((I2977/60)/60)/24)+DATE(1970,1,1)</f>
        <v>42055.357094907406</v>
      </c>
      <c r="K2977">
        <v>1421829253</v>
      </c>
      <c r="L2977" s="9">
        <f>(((K2977/60)/60)/24)+DATE(1970,1,1)</f>
        <v>42025.357094907406</v>
      </c>
      <c r="M2977" t="b">
        <v>1</v>
      </c>
      <c r="N2977">
        <v>10</v>
      </c>
      <c r="O2977" t="b">
        <v>0</v>
      </c>
      <c r="P2977" t="s">
        <v>8285</v>
      </c>
      <c r="Q2977">
        <f>D2977/E2977*100</f>
        <v>737.32718894009213</v>
      </c>
      <c r="R2977">
        <f>E2977/N2977</f>
        <v>65.099999999999994</v>
      </c>
      <c r="S2977" t="str">
        <f>LEFT(P2977,FIND("/",P2977)-1)</f>
        <v>photography</v>
      </c>
      <c r="T2977" t="str">
        <f>RIGHT(P2977,LEN(P2977)-FIND("/",P2977))</f>
        <v>photobooks</v>
      </c>
    </row>
    <row r="2978" spans="1:20" ht="44.25" x14ac:dyDescent="0.75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 s="9">
        <f>(((I2978/60)/60)/24)+DATE(1970,1,1)</f>
        <v>42090.821701388893</v>
      </c>
      <c r="K2978">
        <v>1423600995</v>
      </c>
      <c r="L2978" s="9">
        <f>(((K2978/60)/60)/24)+DATE(1970,1,1)</f>
        <v>42045.86336805555</v>
      </c>
      <c r="M2978" t="b">
        <v>1</v>
      </c>
      <c r="N2978">
        <v>15</v>
      </c>
      <c r="O2978" t="b">
        <v>0</v>
      </c>
      <c r="P2978" t="s">
        <v>8285</v>
      </c>
      <c r="Q2978">
        <f>D2978/E2978*100</f>
        <v>5025.1256281407041</v>
      </c>
      <c r="R2978">
        <f>E2978/N2978</f>
        <v>66.333333333333329</v>
      </c>
      <c r="S2978" t="str">
        <f>LEFT(P2978,FIND("/",P2978)-1)</f>
        <v>photography</v>
      </c>
      <c r="T2978" t="str">
        <f>RIGHT(P2978,LEN(P2978)-FIND("/",P2978))</f>
        <v>photobooks</v>
      </c>
    </row>
    <row r="2979" spans="1:20" ht="44.25" x14ac:dyDescent="0.75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 s="9">
        <f>(((I2979/60)/60)/24)+DATE(1970,1,1)</f>
        <v>42615.691898148143</v>
      </c>
      <c r="K2979">
        <v>1470242180</v>
      </c>
      <c r="L2979" s="9">
        <f>(((K2979/60)/60)/24)+DATE(1970,1,1)</f>
        <v>42585.691898148143</v>
      </c>
      <c r="M2979" t="b">
        <v>1</v>
      </c>
      <c r="N2979">
        <v>38</v>
      </c>
      <c r="O2979" t="b">
        <v>0</v>
      </c>
      <c r="P2979" t="s">
        <v>8285</v>
      </c>
      <c r="Q2979">
        <f>D2979/E2979*100</f>
        <v>275.96588058203713</v>
      </c>
      <c r="R2979">
        <f>E2979/N2979</f>
        <v>104.89473684210526</v>
      </c>
      <c r="S2979" t="str">
        <f>LEFT(P2979,FIND("/",P2979)-1)</f>
        <v>photography</v>
      </c>
      <c r="T2979" t="str">
        <f>RIGHT(P2979,LEN(P2979)-FIND("/",P2979))</f>
        <v>photobooks</v>
      </c>
    </row>
    <row r="2980" spans="1:20" ht="44.25" x14ac:dyDescent="0.75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 s="9">
        <f>(((I2980/60)/60)/24)+DATE(1970,1,1)</f>
        <v>42553.600810185191</v>
      </c>
      <c r="K2980">
        <v>1462285510</v>
      </c>
      <c r="L2980" s="9">
        <f>(((K2980/60)/60)/24)+DATE(1970,1,1)</f>
        <v>42493.600810185191</v>
      </c>
      <c r="M2980" t="b">
        <v>1</v>
      </c>
      <c r="N2980">
        <v>152</v>
      </c>
      <c r="O2980" t="b">
        <v>0</v>
      </c>
      <c r="P2980" t="s">
        <v>8285</v>
      </c>
      <c r="Q2980">
        <f>D2980/E2980*100</f>
        <v>251.61452654533255</v>
      </c>
      <c r="R2980">
        <f>E2980/N2980</f>
        <v>78.440789473684205</v>
      </c>
      <c r="S2980" t="str">
        <f>LEFT(P2980,FIND("/",P2980)-1)</f>
        <v>photography</v>
      </c>
      <c r="T2980" t="str">
        <f>RIGHT(P2980,LEN(P2980)-FIND("/",P2980))</f>
        <v>photobooks</v>
      </c>
    </row>
    <row r="2981" spans="1:20" ht="44.25" x14ac:dyDescent="0.75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 s="9">
        <f>(((I2981/60)/60)/24)+DATE(1970,1,1)</f>
        <v>42628.617418981477</v>
      </c>
      <c r="K2981">
        <v>1471272545</v>
      </c>
      <c r="L2981" s="9">
        <f>(((K2981/60)/60)/24)+DATE(1970,1,1)</f>
        <v>42597.617418981477</v>
      </c>
      <c r="M2981" t="b">
        <v>1</v>
      </c>
      <c r="N2981">
        <v>24</v>
      </c>
      <c r="O2981" t="b">
        <v>0</v>
      </c>
      <c r="P2981" t="s">
        <v>8285</v>
      </c>
      <c r="Q2981">
        <f>D2981/E2981*100</f>
        <v>388.14396612561751</v>
      </c>
      <c r="R2981">
        <f>E2981/N2981</f>
        <v>59.041666666666664</v>
      </c>
      <c r="S2981" t="str">
        <f>LEFT(P2981,FIND("/",P2981)-1)</f>
        <v>photography</v>
      </c>
      <c r="T2981" t="str">
        <f>RIGHT(P2981,LEN(P2981)-FIND("/",P2981))</f>
        <v>photobooks</v>
      </c>
    </row>
    <row r="2982" spans="1:20" ht="59" x14ac:dyDescent="0.75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 s="9">
        <f>(((I2982/60)/60)/24)+DATE(1970,1,1)</f>
        <v>42421.575104166666</v>
      </c>
      <c r="K2982">
        <v>1453211289</v>
      </c>
      <c r="L2982" s="9">
        <f>(((K2982/60)/60)/24)+DATE(1970,1,1)</f>
        <v>42388.575104166666</v>
      </c>
      <c r="M2982" t="b">
        <v>1</v>
      </c>
      <c r="N2982">
        <v>76</v>
      </c>
      <c r="O2982" t="b">
        <v>0</v>
      </c>
      <c r="P2982" t="s">
        <v>8285</v>
      </c>
      <c r="Q2982">
        <f>D2982/E2982*100</f>
        <v>645.51825894503872</v>
      </c>
      <c r="R2982">
        <f>E2982/N2982</f>
        <v>71.34210526315789</v>
      </c>
      <c r="S2982" t="str">
        <f>LEFT(P2982,FIND("/",P2982)-1)</f>
        <v>photography</v>
      </c>
      <c r="T2982" t="str">
        <f>RIGHT(P2982,LEN(P2982)-FIND("/",P2982))</f>
        <v>photobooks</v>
      </c>
    </row>
    <row r="2983" spans="1:20" ht="44.25" x14ac:dyDescent="0.75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 s="9">
        <f>(((I2983/60)/60)/24)+DATE(1970,1,1)</f>
        <v>42145.949976851851</v>
      </c>
      <c r="K2983">
        <v>1429656478</v>
      </c>
      <c r="L2983" s="9">
        <f>(((K2983/60)/60)/24)+DATE(1970,1,1)</f>
        <v>42115.949976851851</v>
      </c>
      <c r="M2983" t="b">
        <v>1</v>
      </c>
      <c r="N2983">
        <v>185</v>
      </c>
      <c r="O2983" t="b">
        <v>0</v>
      </c>
      <c r="P2983" t="s">
        <v>8285</v>
      </c>
      <c r="Q2983">
        <f>D2983/E2983*100</f>
        <v>422.07449614857023</v>
      </c>
      <c r="R2983">
        <f>E2983/N2983</f>
        <v>51.227027027027027</v>
      </c>
      <c r="S2983" t="str">
        <f>LEFT(P2983,FIND("/",P2983)-1)</f>
        <v>photography</v>
      </c>
      <c r="T2983" t="str">
        <f>RIGHT(P2983,LEN(P2983)-FIND("/",P2983))</f>
        <v>photobooks</v>
      </c>
    </row>
    <row r="2984" spans="1:20" ht="44.25" x14ac:dyDescent="0.75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 s="9">
        <f>(((I2984/60)/60)/24)+DATE(1970,1,1)</f>
        <v>42035.142361111109</v>
      </c>
      <c r="K2984">
        <v>1419954240</v>
      </c>
      <c r="L2984" s="9">
        <f>(((K2984/60)/60)/24)+DATE(1970,1,1)</f>
        <v>42003.655555555553</v>
      </c>
      <c r="M2984" t="b">
        <v>1</v>
      </c>
      <c r="N2984">
        <v>33</v>
      </c>
      <c r="O2984" t="b">
        <v>0</v>
      </c>
      <c r="P2984" t="s">
        <v>8285</v>
      </c>
      <c r="Q2984">
        <f>D2984/E2984*100</f>
        <v>251.50905432595573</v>
      </c>
      <c r="R2984">
        <f>E2984/N2984</f>
        <v>60.242424242424242</v>
      </c>
      <c r="S2984" t="str">
        <f>LEFT(P2984,FIND("/",P2984)-1)</f>
        <v>photography</v>
      </c>
      <c r="T2984" t="str">
        <f>RIGHT(P2984,LEN(P2984)-FIND("/",P2984))</f>
        <v>photobooks</v>
      </c>
    </row>
    <row r="2985" spans="1:20" ht="44.25" x14ac:dyDescent="0.75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 s="9">
        <f>(((I2985/60)/60)/24)+DATE(1970,1,1)</f>
        <v>41928</v>
      </c>
      <c r="K2985">
        <v>1410750855</v>
      </c>
      <c r="L2985" s="9">
        <f>(((K2985/60)/60)/24)+DATE(1970,1,1)</f>
        <v>41897.134895833333</v>
      </c>
      <c r="M2985" t="b">
        <v>1</v>
      </c>
      <c r="N2985">
        <v>108</v>
      </c>
      <c r="O2985" t="b">
        <v>0</v>
      </c>
      <c r="P2985" t="s">
        <v>8285</v>
      </c>
      <c r="Q2985">
        <f>D2985/E2985*100</f>
        <v>494.53946012775606</v>
      </c>
      <c r="R2985">
        <f>E2985/N2985</f>
        <v>44.935185185185183</v>
      </c>
      <c r="S2985" t="str">
        <f>LEFT(P2985,FIND("/",P2985)-1)</f>
        <v>photography</v>
      </c>
      <c r="T2985" t="str">
        <f>RIGHT(P2985,LEN(P2985)-FIND("/",P2985))</f>
        <v>photobooks</v>
      </c>
    </row>
    <row r="2986" spans="1:20" ht="44.25" x14ac:dyDescent="0.75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 s="9">
        <f>(((I2986/60)/60)/24)+DATE(1970,1,1)</f>
        <v>41988.550659722227</v>
      </c>
      <c r="K2986">
        <v>1416057177</v>
      </c>
      <c r="L2986" s="9">
        <f>(((K2986/60)/60)/24)+DATE(1970,1,1)</f>
        <v>41958.550659722227</v>
      </c>
      <c r="M2986" t="b">
        <v>1</v>
      </c>
      <c r="N2986">
        <v>29</v>
      </c>
      <c r="O2986" t="b">
        <v>0</v>
      </c>
      <c r="P2986" t="s">
        <v>8285</v>
      </c>
      <c r="Q2986">
        <f>D2986/E2986*100</f>
        <v>209.94475138121547</v>
      </c>
      <c r="R2986">
        <f>E2986/N2986</f>
        <v>31.206896551724139</v>
      </c>
      <c r="S2986" t="str">
        <f>LEFT(P2986,FIND("/",P2986)-1)</f>
        <v>photography</v>
      </c>
      <c r="T2986" t="str">
        <f>RIGHT(P2986,LEN(P2986)-FIND("/",P2986))</f>
        <v>photobooks</v>
      </c>
    </row>
    <row r="2987" spans="1:20" ht="44.25" x14ac:dyDescent="0.75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 s="9">
        <f>(((I2987/60)/60)/24)+DATE(1970,1,1)</f>
        <v>42098.613854166666</v>
      </c>
      <c r="K2987">
        <v>1425570237</v>
      </c>
      <c r="L2987" s="9">
        <f>(((K2987/60)/60)/24)+DATE(1970,1,1)</f>
        <v>42068.65552083333</v>
      </c>
      <c r="M2987" t="b">
        <v>1</v>
      </c>
      <c r="N2987">
        <v>24</v>
      </c>
      <c r="O2987" t="b">
        <v>0</v>
      </c>
      <c r="P2987" t="s">
        <v>8285</v>
      </c>
      <c r="Q2987">
        <f>D2987/E2987*100</f>
        <v>652.31572080887145</v>
      </c>
      <c r="R2987">
        <f>E2987/N2987</f>
        <v>63.875</v>
      </c>
      <c r="S2987" t="str">
        <f>LEFT(P2987,FIND("/",P2987)-1)</f>
        <v>photography</v>
      </c>
      <c r="T2987" t="str">
        <f>RIGHT(P2987,LEN(P2987)-FIND("/",P2987))</f>
        <v>photobooks</v>
      </c>
    </row>
    <row r="2988" spans="1:20" ht="44.25" x14ac:dyDescent="0.75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 s="9">
        <f>(((I2988/60)/60)/24)+DATE(1970,1,1)</f>
        <v>41943.94840277778</v>
      </c>
      <c r="K2988">
        <v>1412203542</v>
      </c>
      <c r="L2988" s="9">
        <f>(((K2988/60)/60)/24)+DATE(1970,1,1)</f>
        <v>41913.94840277778</v>
      </c>
      <c r="M2988" t="b">
        <v>1</v>
      </c>
      <c r="N2988">
        <v>4</v>
      </c>
      <c r="O2988" t="b">
        <v>0</v>
      </c>
      <c r="P2988" t="s">
        <v>8285</v>
      </c>
      <c r="Q2988">
        <f>D2988/E2988*100</f>
        <v>7236.8421052631575</v>
      </c>
      <c r="R2988">
        <f>E2988/N2988</f>
        <v>19</v>
      </c>
      <c r="S2988" t="str">
        <f>LEFT(P2988,FIND("/",P2988)-1)</f>
        <v>photography</v>
      </c>
      <c r="T2988" t="str">
        <f>RIGHT(P2988,LEN(P2988)-FIND("/",P2988))</f>
        <v>photobooks</v>
      </c>
    </row>
    <row r="2989" spans="1:20" ht="44.25" x14ac:dyDescent="0.75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 s="9">
        <f>(((I2989/60)/60)/24)+DATE(1970,1,1)</f>
        <v>42016.250034722223</v>
      </c>
      <c r="K2989">
        <v>1415858403</v>
      </c>
      <c r="L2989" s="9">
        <f>(((K2989/60)/60)/24)+DATE(1970,1,1)</f>
        <v>41956.250034722223</v>
      </c>
      <c r="M2989" t="b">
        <v>1</v>
      </c>
      <c r="N2989">
        <v>4</v>
      </c>
      <c r="O2989" t="b">
        <v>0</v>
      </c>
      <c r="P2989" t="s">
        <v>8285</v>
      </c>
      <c r="Q2989">
        <f>D2989/E2989*100</f>
        <v>20000</v>
      </c>
      <c r="R2989">
        <f>E2989/N2989</f>
        <v>10</v>
      </c>
      <c r="S2989" t="str">
        <f>LEFT(P2989,FIND("/",P2989)-1)</f>
        <v>photography</v>
      </c>
      <c r="T2989" t="str">
        <f>RIGHT(P2989,LEN(P2989)-FIND("/",P2989))</f>
        <v>photobooks</v>
      </c>
    </row>
    <row r="2990" spans="1:20" ht="44.25" x14ac:dyDescent="0.75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 s="9">
        <f>(((I2990/60)/60)/24)+DATE(1970,1,1)</f>
        <v>42040.674513888895</v>
      </c>
      <c r="K2990">
        <v>1420560678</v>
      </c>
      <c r="L2990" s="9">
        <f>(((K2990/60)/60)/24)+DATE(1970,1,1)</f>
        <v>42010.674513888895</v>
      </c>
      <c r="M2990" t="b">
        <v>1</v>
      </c>
      <c r="N2990">
        <v>15</v>
      </c>
      <c r="O2990" t="b">
        <v>0</v>
      </c>
      <c r="P2990" t="s">
        <v>8285</v>
      </c>
      <c r="Q2990">
        <f>D2990/E2990*100</f>
        <v>2017.114914425428</v>
      </c>
      <c r="R2990">
        <f>E2990/N2990</f>
        <v>109.06666666666666</v>
      </c>
      <c r="S2990" t="str">
        <f>LEFT(P2990,FIND("/",P2990)-1)</f>
        <v>photography</v>
      </c>
      <c r="T2990" t="str">
        <f>RIGHT(P2990,LEN(P2990)-FIND("/",P2990))</f>
        <v>photobooks</v>
      </c>
    </row>
    <row r="2991" spans="1:20" ht="29.5" x14ac:dyDescent="0.7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 s="9">
        <f>(((I2991/60)/60)/24)+DATE(1970,1,1)</f>
        <v>42033.740335648152</v>
      </c>
      <c r="K2991">
        <v>1417369565</v>
      </c>
      <c r="L2991" s="9">
        <f>(((K2991/60)/60)/24)+DATE(1970,1,1)</f>
        <v>41973.740335648152</v>
      </c>
      <c r="M2991" t="b">
        <v>1</v>
      </c>
      <c r="N2991">
        <v>4</v>
      </c>
      <c r="O2991" t="b">
        <v>0</v>
      </c>
      <c r="P2991" t="s">
        <v>8285</v>
      </c>
      <c r="Q2991">
        <f>D2991/E2991*100</f>
        <v>2803.7383177570091</v>
      </c>
      <c r="R2991">
        <f>E2991/N2991</f>
        <v>26.75</v>
      </c>
      <c r="S2991" t="str">
        <f>LEFT(P2991,FIND("/",P2991)-1)</f>
        <v>photography</v>
      </c>
      <c r="T2991" t="str">
        <f>RIGHT(P2991,LEN(P2991)-FIND("/",P2991))</f>
        <v>photobooks</v>
      </c>
    </row>
    <row r="2992" spans="1:20" ht="29.5" x14ac:dyDescent="0.75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 s="9">
        <f>(((I2992/60)/60)/24)+DATE(1970,1,1)</f>
        <v>42226.290972222225</v>
      </c>
      <c r="K2992">
        <v>1435970682</v>
      </c>
      <c r="L2992" s="9">
        <f>(((K2992/60)/60)/24)+DATE(1970,1,1)</f>
        <v>42189.031041666662</v>
      </c>
      <c r="M2992" t="b">
        <v>1</v>
      </c>
      <c r="N2992">
        <v>139</v>
      </c>
      <c r="O2992" t="b">
        <v>0</v>
      </c>
      <c r="P2992" t="s">
        <v>8285</v>
      </c>
      <c r="Q2992">
        <f>D2992/E2992*100</f>
        <v>163.60185851711276</v>
      </c>
      <c r="R2992">
        <f>E2992/N2992</f>
        <v>109.93525179856115</v>
      </c>
      <c r="S2992" t="str">
        <f>LEFT(P2992,FIND("/",P2992)-1)</f>
        <v>photography</v>
      </c>
      <c r="T2992" t="str">
        <f>RIGHT(P2992,LEN(P2992)-FIND("/",P2992))</f>
        <v>photobooks</v>
      </c>
    </row>
    <row r="2993" spans="1:20" ht="44.25" x14ac:dyDescent="0.75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 s="9">
        <f>(((I2993/60)/60)/24)+DATE(1970,1,1)</f>
        <v>41970.933333333334</v>
      </c>
      <c r="K2993">
        <v>1414531440</v>
      </c>
      <c r="L2993" s="9">
        <f>(((K2993/60)/60)/24)+DATE(1970,1,1)</f>
        <v>41940.89166666667</v>
      </c>
      <c r="M2993" t="b">
        <v>1</v>
      </c>
      <c r="N2993">
        <v>2</v>
      </c>
      <c r="O2993" t="b">
        <v>0</v>
      </c>
      <c r="P2993" t="s">
        <v>8285</v>
      </c>
      <c r="Q2993">
        <f>D2993/E2993*100</f>
        <v>7500</v>
      </c>
      <c r="R2993">
        <f>E2993/N2993</f>
        <v>20</v>
      </c>
      <c r="S2993" t="str">
        <f>LEFT(P2993,FIND("/",P2993)-1)</f>
        <v>photography</v>
      </c>
      <c r="T2993" t="str">
        <f>RIGHT(P2993,LEN(P2993)-FIND("/",P2993))</f>
        <v>photobooks</v>
      </c>
    </row>
    <row r="2994" spans="1:20" ht="44.25" x14ac:dyDescent="0.75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 s="9">
        <f>(((I2994/60)/60)/24)+DATE(1970,1,1)</f>
        <v>42046.551180555558</v>
      </c>
      <c r="K2994">
        <v>1420636422</v>
      </c>
      <c r="L2994" s="9">
        <f>(((K2994/60)/60)/24)+DATE(1970,1,1)</f>
        <v>42011.551180555558</v>
      </c>
      <c r="M2994" t="b">
        <v>1</v>
      </c>
      <c r="N2994">
        <v>18</v>
      </c>
      <c r="O2994" t="b">
        <v>0</v>
      </c>
      <c r="P2994" t="s">
        <v>8285</v>
      </c>
      <c r="Q2994">
        <f>D2994/E2994*100</f>
        <v>902.7081243731194</v>
      </c>
      <c r="R2994">
        <f>E2994/N2994</f>
        <v>55.388888888888886</v>
      </c>
      <c r="S2994" t="str">
        <f>LEFT(P2994,FIND("/",P2994)-1)</f>
        <v>photography</v>
      </c>
      <c r="T2994" t="str">
        <f>RIGHT(P2994,LEN(P2994)-FIND("/",P2994))</f>
        <v>photobooks</v>
      </c>
    </row>
    <row r="2995" spans="1:20" ht="44.25" x14ac:dyDescent="0.75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 s="9">
        <f>(((I2995/60)/60)/24)+DATE(1970,1,1)</f>
        <v>42657.666666666672</v>
      </c>
      <c r="K2995">
        <v>1473922541</v>
      </c>
      <c r="L2995" s="9">
        <f>(((K2995/60)/60)/24)+DATE(1970,1,1)</f>
        <v>42628.288668981477</v>
      </c>
      <c r="M2995" t="b">
        <v>1</v>
      </c>
      <c r="N2995">
        <v>81</v>
      </c>
      <c r="O2995" t="b">
        <v>0</v>
      </c>
      <c r="P2995" t="s">
        <v>8285</v>
      </c>
      <c r="Q2995">
        <f>D2995/E2995*100</f>
        <v>258.15969020837173</v>
      </c>
      <c r="R2995">
        <f>E2995/N2995</f>
        <v>133.90123456790124</v>
      </c>
      <c r="S2995" t="str">
        <f>LEFT(P2995,FIND("/",P2995)-1)</f>
        <v>photography</v>
      </c>
      <c r="T2995" t="str">
        <f>RIGHT(P2995,LEN(P2995)-FIND("/",P2995))</f>
        <v>photobooks</v>
      </c>
    </row>
    <row r="2996" spans="1:20" ht="59" x14ac:dyDescent="0.75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 s="9">
        <f>(((I2996/60)/60)/24)+DATE(1970,1,1)</f>
        <v>42575.439421296294</v>
      </c>
      <c r="K2996">
        <v>1464172366</v>
      </c>
      <c r="L2996" s="9">
        <f>(((K2996/60)/60)/24)+DATE(1970,1,1)</f>
        <v>42515.439421296294</v>
      </c>
      <c r="M2996" t="b">
        <v>1</v>
      </c>
      <c r="N2996">
        <v>86</v>
      </c>
      <c r="O2996" t="b">
        <v>0</v>
      </c>
      <c r="P2996" t="s">
        <v>8285</v>
      </c>
      <c r="Q2996">
        <f>D2996/E2996*100</f>
        <v>453.46062052505971</v>
      </c>
      <c r="R2996">
        <f>E2996/N2996</f>
        <v>48.720930232558139</v>
      </c>
      <c r="S2996" t="str">
        <f>LEFT(P2996,FIND("/",P2996)-1)</f>
        <v>photography</v>
      </c>
      <c r="T2996" t="str">
        <f>RIGHT(P2996,LEN(P2996)-FIND("/",P2996))</f>
        <v>photobooks</v>
      </c>
    </row>
    <row r="2997" spans="1:20" ht="44.25" x14ac:dyDescent="0.75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 s="9">
        <f>(((I2997/60)/60)/24)+DATE(1970,1,1)</f>
        <v>42719.56931712963</v>
      </c>
      <c r="K2997">
        <v>1479217189</v>
      </c>
      <c r="L2997" s="9">
        <f>(((K2997/60)/60)/24)+DATE(1970,1,1)</f>
        <v>42689.56931712963</v>
      </c>
      <c r="M2997" t="b">
        <v>1</v>
      </c>
      <c r="N2997">
        <v>140</v>
      </c>
      <c r="O2997" t="b">
        <v>0</v>
      </c>
      <c r="P2997" t="s">
        <v>8285</v>
      </c>
      <c r="Q2997">
        <f>D2997/E2997*100</f>
        <v>148.03849000740192</v>
      </c>
      <c r="R2997">
        <f>E2997/N2997</f>
        <v>48.25</v>
      </c>
      <c r="S2997" t="str">
        <f>LEFT(P2997,FIND("/",P2997)-1)</f>
        <v>photography</v>
      </c>
      <c r="T2997" t="str">
        <f>RIGHT(P2997,LEN(P2997)-FIND("/",P2997))</f>
        <v>photobooks</v>
      </c>
    </row>
    <row r="2998" spans="1:20" ht="44.25" x14ac:dyDescent="0.75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 s="9">
        <f>(((I2998/60)/60)/24)+DATE(1970,1,1)</f>
        <v>42404.32677083333</v>
      </c>
      <c r="K2998">
        <v>1449388233</v>
      </c>
      <c r="L2998" s="9">
        <f>(((K2998/60)/60)/24)+DATE(1970,1,1)</f>
        <v>42344.32677083333</v>
      </c>
      <c r="M2998" t="b">
        <v>1</v>
      </c>
      <c r="N2998">
        <v>37</v>
      </c>
      <c r="O2998" t="b">
        <v>0</v>
      </c>
      <c r="P2998" t="s">
        <v>8285</v>
      </c>
      <c r="Q2998">
        <f>D2998/E2998*100</f>
        <v>733.27222731439042</v>
      </c>
      <c r="R2998">
        <f>E2998/N2998</f>
        <v>58.972972972972975</v>
      </c>
      <c r="S2998" t="str">
        <f>LEFT(P2998,FIND("/",P2998)-1)</f>
        <v>photography</v>
      </c>
      <c r="T2998" t="str">
        <f>RIGHT(P2998,LEN(P2998)-FIND("/",P2998))</f>
        <v>photobooks</v>
      </c>
    </row>
    <row r="2999" spans="1:20" ht="29.5" x14ac:dyDescent="0.75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 s="9">
        <f>(((I2999/60)/60)/24)+DATE(1970,1,1)</f>
        <v>41954.884351851855</v>
      </c>
      <c r="K2999">
        <v>1414008808</v>
      </c>
      <c r="L2999" s="9">
        <f>(((K2999/60)/60)/24)+DATE(1970,1,1)</f>
        <v>41934.842685185184</v>
      </c>
      <c r="M2999" t="b">
        <v>1</v>
      </c>
      <c r="N2999">
        <v>6</v>
      </c>
      <c r="O2999" t="b">
        <v>0</v>
      </c>
      <c r="P2999" t="s">
        <v>8285</v>
      </c>
      <c r="Q2999">
        <f>D2999/E2999*100</f>
        <v>5728.1970499785193</v>
      </c>
      <c r="R2999">
        <f>E2999/N2999</f>
        <v>11.638333333333334</v>
      </c>
      <c r="S2999" t="str">
        <f>LEFT(P2999,FIND("/",P2999)-1)</f>
        <v>photography</v>
      </c>
      <c r="T2999" t="str">
        <f>RIGHT(P2999,LEN(P2999)-FIND("/",P2999))</f>
        <v>photobooks</v>
      </c>
    </row>
    <row r="3000" spans="1:20" ht="59" x14ac:dyDescent="0.75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 s="9">
        <f>(((I3000/60)/60)/24)+DATE(1970,1,1)</f>
        <v>42653.606134259258</v>
      </c>
      <c r="K3000">
        <v>1473517970</v>
      </c>
      <c r="L3000" s="9">
        <f>(((K3000/60)/60)/24)+DATE(1970,1,1)</f>
        <v>42623.606134259258</v>
      </c>
      <c r="M3000" t="b">
        <v>1</v>
      </c>
      <c r="N3000">
        <v>113</v>
      </c>
      <c r="O3000" t="b">
        <v>0</v>
      </c>
      <c r="P3000" t="s">
        <v>8285</v>
      </c>
      <c r="Q3000">
        <f>D3000/E3000*100</f>
        <v>489.00634249471454</v>
      </c>
      <c r="R3000">
        <f>E3000/N3000</f>
        <v>83.716814159292042</v>
      </c>
      <c r="S3000" t="str">
        <f>LEFT(P3000,FIND("/",P3000)-1)</f>
        <v>photography</v>
      </c>
      <c r="T3000" t="str">
        <f>RIGHT(P3000,LEN(P3000)-FIND("/",P3000))</f>
        <v>photobooks</v>
      </c>
    </row>
    <row r="3001" spans="1:20" ht="59" x14ac:dyDescent="0.75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 s="9">
        <f>(((I3001/60)/60)/24)+DATE(1970,1,1)</f>
        <v>42353.506944444445</v>
      </c>
      <c r="K3001">
        <v>1447429868</v>
      </c>
      <c r="L3001" s="9">
        <f>(((K3001/60)/60)/24)+DATE(1970,1,1)</f>
        <v>42321.660509259258</v>
      </c>
      <c r="M3001" t="b">
        <v>1</v>
      </c>
      <c r="N3001">
        <v>37</v>
      </c>
      <c r="O3001" t="b">
        <v>0</v>
      </c>
      <c r="P3001" t="s">
        <v>8285</v>
      </c>
      <c r="Q3001">
        <f>D3001/E3001*100</f>
        <v>721.86836518046709</v>
      </c>
      <c r="R3001">
        <f>E3001/N3001</f>
        <v>63.648648648648646</v>
      </c>
      <c r="S3001" t="str">
        <f>LEFT(P3001,FIND("/",P3001)-1)</f>
        <v>photography</v>
      </c>
      <c r="T3001" t="str">
        <f>RIGHT(P3001,LEN(P3001)-FIND("/",P3001))</f>
        <v>photobooks</v>
      </c>
    </row>
    <row r="3002" spans="1:20" ht="44.25" x14ac:dyDescent="0.75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 s="9">
        <f>(((I3002/60)/60)/24)+DATE(1970,1,1)</f>
        <v>42182.915972222225</v>
      </c>
      <c r="K3002">
        <v>1433416830</v>
      </c>
      <c r="L3002" s="9">
        <f>(((K3002/60)/60)/24)+DATE(1970,1,1)</f>
        <v>42159.47256944445</v>
      </c>
      <c r="M3002" t="b">
        <v>1</v>
      </c>
      <c r="N3002">
        <v>18</v>
      </c>
      <c r="O3002" t="b">
        <v>0</v>
      </c>
      <c r="P3002" t="s">
        <v>8285</v>
      </c>
      <c r="Q3002">
        <f>D3002/E3002*100</f>
        <v>206.24631703005304</v>
      </c>
      <c r="R3002">
        <f>E3002/N3002</f>
        <v>94.277777777777771</v>
      </c>
      <c r="S3002" t="str">
        <f>LEFT(P3002,FIND("/",P3002)-1)</f>
        <v>photography</v>
      </c>
      <c r="T3002" t="str">
        <f>RIGHT(P3002,LEN(P3002)-FIND("/",P3002))</f>
        <v>photobooks</v>
      </c>
    </row>
    <row r="3003" spans="1:20" ht="44.25" x14ac:dyDescent="0.75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 s="9">
        <f>(((I3003/60)/60)/24)+DATE(1970,1,1)</f>
        <v>42049.071550925932</v>
      </c>
      <c r="K3003">
        <v>1421199782</v>
      </c>
      <c r="L3003" s="9">
        <f>(((K3003/60)/60)/24)+DATE(1970,1,1)</f>
        <v>42018.071550925932</v>
      </c>
      <c r="M3003" t="b">
        <v>1</v>
      </c>
      <c r="N3003">
        <v>75</v>
      </c>
      <c r="O3003" t="b">
        <v>0</v>
      </c>
      <c r="P3003" t="s">
        <v>8285</v>
      </c>
      <c r="Q3003">
        <f>D3003/E3003*100</f>
        <v>324.67532467532465</v>
      </c>
      <c r="R3003">
        <f>E3003/N3003</f>
        <v>71.86666666666666</v>
      </c>
      <c r="S3003" t="str">
        <f>LEFT(P3003,FIND("/",P3003)-1)</f>
        <v>photography</v>
      </c>
      <c r="T3003" t="str">
        <f>RIGHT(P3003,LEN(P3003)-FIND("/",P3003))</f>
        <v>photobooks</v>
      </c>
    </row>
    <row r="3004" spans="1:20" ht="44.25" x14ac:dyDescent="0.75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 s="9">
        <f>(((I3004/60)/60)/24)+DATE(1970,1,1)</f>
        <v>42322.719953703709</v>
      </c>
      <c r="K3004">
        <v>1444061804</v>
      </c>
      <c r="L3004" s="9">
        <f>(((K3004/60)/60)/24)+DATE(1970,1,1)</f>
        <v>42282.678287037037</v>
      </c>
      <c r="M3004" t="b">
        <v>1</v>
      </c>
      <c r="N3004">
        <v>52</v>
      </c>
      <c r="O3004" t="b">
        <v>0</v>
      </c>
      <c r="P3004" t="s">
        <v>8285</v>
      </c>
      <c r="Q3004">
        <f>D3004/E3004*100</f>
        <v>284.29933969185618</v>
      </c>
      <c r="R3004">
        <f>E3004/N3004</f>
        <v>104.84615384615384</v>
      </c>
      <c r="S3004" t="str">
        <f>LEFT(P3004,FIND("/",P3004)-1)</f>
        <v>photography</v>
      </c>
      <c r="T3004" t="str">
        <f>RIGHT(P3004,LEN(P3004)-FIND("/",P3004))</f>
        <v>photobooks</v>
      </c>
    </row>
    <row r="3005" spans="1:20" ht="44.25" x14ac:dyDescent="0.75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 s="9">
        <f>(((I3005/60)/60)/24)+DATE(1970,1,1)</f>
        <v>42279.75</v>
      </c>
      <c r="K3005">
        <v>1441048658</v>
      </c>
      <c r="L3005" s="9">
        <f>(((K3005/60)/60)/24)+DATE(1970,1,1)</f>
        <v>42247.803912037038</v>
      </c>
      <c r="M3005" t="b">
        <v>1</v>
      </c>
      <c r="N3005">
        <v>122</v>
      </c>
      <c r="O3005" t="b">
        <v>0</v>
      </c>
      <c r="P3005" t="s">
        <v>8285</v>
      </c>
      <c r="Q3005">
        <f>D3005/E3005*100</f>
        <v>274.69173483091197</v>
      </c>
      <c r="R3005">
        <f>E3005/N3005</f>
        <v>67.139344262295083</v>
      </c>
      <c r="S3005" t="str">
        <f>LEFT(P3005,FIND("/",P3005)-1)</f>
        <v>photography</v>
      </c>
      <c r="T3005" t="str">
        <f>RIGHT(P3005,LEN(P3005)-FIND("/",P3005))</f>
        <v>photobooks</v>
      </c>
    </row>
    <row r="3006" spans="1:20" ht="44.25" x14ac:dyDescent="0.75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 s="9">
        <f>(((I3006/60)/60)/24)+DATE(1970,1,1)</f>
        <v>41912.638298611113</v>
      </c>
      <c r="K3006">
        <v>1409066349</v>
      </c>
      <c r="L3006" s="9">
        <f>(((K3006/60)/60)/24)+DATE(1970,1,1)</f>
        <v>41877.638298611113</v>
      </c>
      <c r="M3006" t="b">
        <v>1</v>
      </c>
      <c r="N3006">
        <v>8</v>
      </c>
      <c r="O3006" t="b">
        <v>0</v>
      </c>
      <c r="P3006" t="s">
        <v>8285</v>
      </c>
      <c r="Q3006">
        <f>D3006/E3006*100</f>
        <v>3384.0947546531302</v>
      </c>
      <c r="R3006">
        <f>E3006/N3006</f>
        <v>73.875</v>
      </c>
      <c r="S3006" t="str">
        <f>LEFT(P3006,FIND("/",P3006)-1)</f>
        <v>photography</v>
      </c>
      <c r="T3006" t="str">
        <f>RIGHT(P3006,LEN(P3006)-FIND("/",P3006))</f>
        <v>photobooks</v>
      </c>
    </row>
    <row r="3007" spans="1:20" ht="29.5" x14ac:dyDescent="0.75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 s="9">
        <f>(((I3007/60)/60)/24)+DATE(1970,1,1)</f>
        <v>41910.068437499998</v>
      </c>
      <c r="K3007">
        <v>1409276313</v>
      </c>
      <c r="L3007" s="9">
        <f>(((K3007/60)/60)/24)+DATE(1970,1,1)</f>
        <v>41880.068437499998</v>
      </c>
      <c r="M3007" t="b">
        <v>1</v>
      </c>
      <c r="N3007">
        <v>8</v>
      </c>
      <c r="O3007" t="b">
        <v>0</v>
      </c>
      <c r="P3007" t="s">
        <v>8285</v>
      </c>
      <c r="Q3007">
        <f>D3007/E3007*100</f>
        <v>904.15913200723332</v>
      </c>
      <c r="R3007">
        <f>E3007/N3007</f>
        <v>69.125</v>
      </c>
      <c r="S3007" t="str">
        <f>LEFT(P3007,FIND("/",P3007)-1)</f>
        <v>photography</v>
      </c>
      <c r="T3007" t="str">
        <f>RIGHT(P3007,LEN(P3007)-FIND("/",P3007))</f>
        <v>photobooks</v>
      </c>
    </row>
    <row r="3008" spans="1:20" ht="44.25" x14ac:dyDescent="0.75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 s="9">
        <f>(((I3008/60)/60)/24)+DATE(1970,1,1)</f>
        <v>42777.680902777778</v>
      </c>
      <c r="K3008">
        <v>1483806030</v>
      </c>
      <c r="L3008" s="9">
        <f>(((K3008/60)/60)/24)+DATE(1970,1,1)</f>
        <v>42742.680902777778</v>
      </c>
      <c r="M3008" t="b">
        <v>1</v>
      </c>
      <c r="N3008">
        <v>96</v>
      </c>
      <c r="O3008" t="b">
        <v>0</v>
      </c>
      <c r="P3008" t="s">
        <v>8285</v>
      </c>
      <c r="Q3008">
        <f>D3008/E3008*100</f>
        <v>241.50422632396067</v>
      </c>
      <c r="R3008">
        <f>E3008/N3008</f>
        <v>120.77083333333333</v>
      </c>
      <c r="S3008" t="str">
        <f>LEFT(P3008,FIND("/",P3008)-1)</f>
        <v>photography</v>
      </c>
      <c r="T3008" t="str">
        <f>RIGHT(P3008,LEN(P3008)-FIND("/",P3008))</f>
        <v>photobooks</v>
      </c>
    </row>
    <row r="3009" spans="1:20" ht="44.25" x14ac:dyDescent="0.75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 s="9">
        <f>(((I3009/60)/60)/24)+DATE(1970,1,1)</f>
        <v>42064.907858796301</v>
      </c>
      <c r="K3009">
        <v>1422222439</v>
      </c>
      <c r="L3009" s="9">
        <f>(((K3009/60)/60)/24)+DATE(1970,1,1)</f>
        <v>42029.907858796301</v>
      </c>
      <c r="M3009" t="b">
        <v>1</v>
      </c>
      <c r="N3009">
        <v>9</v>
      </c>
      <c r="O3009" t="b">
        <v>0</v>
      </c>
      <c r="P3009" t="s">
        <v>8285</v>
      </c>
      <c r="Q3009">
        <f>D3009/E3009*100</f>
        <v>921.0526315789474</v>
      </c>
      <c r="R3009">
        <f>E3009/N3009</f>
        <v>42.222222222222221</v>
      </c>
      <c r="S3009" t="str">
        <f>LEFT(P3009,FIND("/",P3009)-1)</f>
        <v>photography</v>
      </c>
      <c r="T3009" t="str">
        <f>RIGHT(P3009,LEN(P3009)-FIND("/",P3009))</f>
        <v>photobooks</v>
      </c>
    </row>
    <row r="3010" spans="1:20" ht="44.25" x14ac:dyDescent="0.75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 s="9">
        <f>(((I3010/60)/60)/24)+DATE(1970,1,1)</f>
        <v>41872.91002314815</v>
      </c>
      <c r="K3010">
        <v>1407621026</v>
      </c>
      <c r="L3010" s="9">
        <f>(((K3010/60)/60)/24)+DATE(1970,1,1)</f>
        <v>41860.91002314815</v>
      </c>
      <c r="M3010" t="b">
        <v>0</v>
      </c>
      <c r="N3010">
        <v>2</v>
      </c>
      <c r="O3010" t="b">
        <v>0</v>
      </c>
      <c r="P3010" t="s">
        <v>8285</v>
      </c>
      <c r="Q3010">
        <f>D3010/E3010*100</f>
        <v>3000</v>
      </c>
      <c r="R3010">
        <f>E3010/N3010</f>
        <v>7.5</v>
      </c>
      <c r="S3010" t="str">
        <f>LEFT(P3010,FIND("/",P3010)-1)</f>
        <v>photography</v>
      </c>
      <c r="T3010" t="str">
        <f>RIGHT(P3010,LEN(P3010)-FIND("/",P3010))</f>
        <v>photobooks</v>
      </c>
    </row>
    <row r="3011" spans="1:20" ht="44.25" x14ac:dyDescent="0.75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 s="9">
        <f>(((I3011/60)/60)/24)+DATE(1970,1,1)</f>
        <v>41936.166666666664</v>
      </c>
      <c r="K3011">
        <v>1408962270</v>
      </c>
      <c r="L3011" s="9">
        <f>(((K3011/60)/60)/24)+DATE(1970,1,1)</f>
        <v>41876.433680555558</v>
      </c>
      <c r="M3011" t="b">
        <v>0</v>
      </c>
      <c r="N3011">
        <v>26</v>
      </c>
      <c r="O3011" t="b">
        <v>0</v>
      </c>
      <c r="P3011" t="s">
        <v>8285</v>
      </c>
      <c r="Q3011">
        <f>D3011/E3011*100</f>
        <v>135000</v>
      </c>
      <c r="R3011">
        <f>E3011/N3011</f>
        <v>1.5384615384615385</v>
      </c>
      <c r="S3011" t="str">
        <f>LEFT(P3011,FIND("/",P3011)-1)</f>
        <v>photography</v>
      </c>
      <c r="T3011" t="str">
        <f>RIGHT(P3011,LEN(P3011)-FIND("/",P3011))</f>
        <v>photobooks</v>
      </c>
    </row>
    <row r="3012" spans="1:20" ht="44.25" x14ac:dyDescent="0.75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 s="9">
        <f>(((I3012/60)/60)/24)+DATE(1970,1,1)</f>
        <v>42554.318703703699</v>
      </c>
      <c r="K3012">
        <v>1464939536</v>
      </c>
      <c r="L3012" s="9">
        <f>(((K3012/60)/60)/24)+DATE(1970,1,1)</f>
        <v>42524.318703703699</v>
      </c>
      <c r="M3012" t="b">
        <v>0</v>
      </c>
      <c r="N3012">
        <v>23</v>
      </c>
      <c r="O3012" t="b">
        <v>0</v>
      </c>
      <c r="P3012" t="s">
        <v>8285</v>
      </c>
      <c r="Q3012">
        <f>D3012/E3012*100</f>
        <v>751.44508670520236</v>
      </c>
      <c r="R3012">
        <f>E3012/N3012</f>
        <v>37.608695652173914</v>
      </c>
      <c r="S3012" t="str">
        <f>LEFT(P3012,FIND("/",P3012)-1)</f>
        <v>photography</v>
      </c>
      <c r="T3012" t="str">
        <f>RIGHT(P3012,LEN(P3012)-FIND("/",P3012))</f>
        <v>photobooks</v>
      </c>
    </row>
    <row r="3013" spans="1:20" ht="44.25" x14ac:dyDescent="0.75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 s="9">
        <f>(((I3013/60)/60)/24)+DATE(1970,1,1)</f>
        <v>41859.889027777775</v>
      </c>
      <c r="K3013">
        <v>1404940812</v>
      </c>
      <c r="L3013" s="9">
        <f>(((K3013/60)/60)/24)+DATE(1970,1,1)</f>
        <v>41829.889027777775</v>
      </c>
      <c r="M3013" t="b">
        <v>0</v>
      </c>
      <c r="N3013">
        <v>0</v>
      </c>
      <c r="O3013" t="b">
        <v>0</v>
      </c>
      <c r="P3013" t="s">
        <v>8285</v>
      </c>
      <c r="Q3013" t="e">
        <f>D3013/E3013*100</f>
        <v>#DIV/0!</v>
      </c>
      <c r="R3013" t="e">
        <f>E3013/N3013</f>
        <v>#DIV/0!</v>
      </c>
      <c r="S3013" t="str">
        <f>LEFT(P3013,FIND("/",P3013)-1)</f>
        <v>photography</v>
      </c>
      <c r="T3013" t="str">
        <f>RIGHT(P3013,LEN(P3013)-FIND("/",P3013))</f>
        <v>photobooks</v>
      </c>
    </row>
    <row r="3014" spans="1:20" ht="44.25" x14ac:dyDescent="0.75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 s="9">
        <f>(((I3014/60)/60)/24)+DATE(1970,1,1)</f>
        <v>42063.314074074078</v>
      </c>
      <c r="K3014">
        <v>1422516736</v>
      </c>
      <c r="L3014" s="9">
        <f>(((K3014/60)/60)/24)+DATE(1970,1,1)</f>
        <v>42033.314074074078</v>
      </c>
      <c r="M3014" t="b">
        <v>0</v>
      </c>
      <c r="N3014">
        <v>140</v>
      </c>
      <c r="O3014" t="b">
        <v>0</v>
      </c>
      <c r="P3014" t="s">
        <v>8285</v>
      </c>
      <c r="Q3014">
        <f>D3014/E3014*100</f>
        <v>203.32090816672314</v>
      </c>
      <c r="R3014">
        <f>E3014/N3014</f>
        <v>42.157142857142858</v>
      </c>
      <c r="S3014" t="str">
        <f>LEFT(P3014,FIND("/",P3014)-1)</f>
        <v>photography</v>
      </c>
      <c r="T3014" t="str">
        <f>RIGHT(P3014,LEN(P3014)-FIND("/",P3014))</f>
        <v>photobooks</v>
      </c>
    </row>
    <row r="3015" spans="1:20" ht="59" x14ac:dyDescent="0.75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 s="9">
        <f>(((I3015/60)/60)/24)+DATE(1970,1,1)</f>
        <v>42186.906678240746</v>
      </c>
      <c r="K3015">
        <v>1434577537</v>
      </c>
      <c r="L3015" s="9">
        <f>(((K3015/60)/60)/24)+DATE(1970,1,1)</f>
        <v>42172.906678240746</v>
      </c>
      <c r="M3015" t="b">
        <v>0</v>
      </c>
      <c r="N3015">
        <v>0</v>
      </c>
      <c r="O3015" t="b">
        <v>0</v>
      </c>
      <c r="P3015" t="s">
        <v>8285</v>
      </c>
      <c r="Q3015" t="e">
        <f>D3015/E3015*100</f>
        <v>#DIV/0!</v>
      </c>
      <c r="R3015" t="e">
        <f>E3015/N3015</f>
        <v>#DIV/0!</v>
      </c>
      <c r="S3015" t="str">
        <f>LEFT(P3015,FIND("/",P3015)-1)</f>
        <v>photography</v>
      </c>
      <c r="T3015" t="str">
        <f>RIGHT(P3015,LEN(P3015)-FIND("/",P3015))</f>
        <v>photobooks</v>
      </c>
    </row>
    <row r="3016" spans="1:20" ht="44.25" x14ac:dyDescent="0.75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 s="9">
        <f>(((I3016/60)/60)/24)+DATE(1970,1,1)</f>
        <v>42576.791666666672</v>
      </c>
      <c r="K3016">
        <v>1467061303</v>
      </c>
      <c r="L3016" s="9">
        <f>(((K3016/60)/60)/24)+DATE(1970,1,1)</f>
        <v>42548.876192129625</v>
      </c>
      <c r="M3016" t="b">
        <v>0</v>
      </c>
      <c r="N3016">
        <v>6</v>
      </c>
      <c r="O3016" t="b">
        <v>0</v>
      </c>
      <c r="P3016" t="s">
        <v>8285</v>
      </c>
      <c r="Q3016">
        <f>D3016/E3016*100</f>
        <v>4911.5913555992147</v>
      </c>
      <c r="R3016">
        <f>E3016/N3016</f>
        <v>84.833333333333329</v>
      </c>
      <c r="S3016" t="str">
        <f>LEFT(P3016,FIND("/",P3016)-1)</f>
        <v>photography</v>
      </c>
      <c r="T3016" t="str">
        <f>RIGHT(P3016,LEN(P3016)-FIND("/",P3016))</f>
        <v>photobooks</v>
      </c>
    </row>
    <row r="3017" spans="1:20" ht="29.5" x14ac:dyDescent="0.75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 s="9">
        <f>(((I3017/60)/60)/24)+DATE(1970,1,1)</f>
        <v>42765.290972222225</v>
      </c>
      <c r="K3017">
        <v>1480607607</v>
      </c>
      <c r="L3017" s="9">
        <f>(((K3017/60)/60)/24)+DATE(1970,1,1)</f>
        <v>42705.662118055552</v>
      </c>
      <c r="M3017" t="b">
        <v>0</v>
      </c>
      <c r="N3017">
        <v>100</v>
      </c>
      <c r="O3017" t="b">
        <v>0</v>
      </c>
      <c r="P3017" t="s">
        <v>8285</v>
      </c>
      <c r="Q3017">
        <f>D3017/E3017*100</f>
        <v>191.10308949994692</v>
      </c>
      <c r="R3017">
        <f>E3017/N3017</f>
        <v>94.19</v>
      </c>
      <c r="S3017" t="str">
        <f>LEFT(P3017,FIND("/",P3017)-1)</f>
        <v>photography</v>
      </c>
      <c r="T3017" t="str">
        <f>RIGHT(P3017,LEN(P3017)-FIND("/",P3017))</f>
        <v>photobooks</v>
      </c>
    </row>
    <row r="3018" spans="1:20" ht="29.5" x14ac:dyDescent="0.75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 s="9">
        <f>(((I3018/60)/60)/24)+DATE(1970,1,1)</f>
        <v>42097.192708333328</v>
      </c>
      <c r="K3018">
        <v>1425447450</v>
      </c>
      <c r="L3018" s="9">
        <f>(((K3018/60)/60)/24)+DATE(1970,1,1)</f>
        <v>42067.234375</v>
      </c>
      <c r="M3018" t="b">
        <v>0</v>
      </c>
      <c r="N3018">
        <v>0</v>
      </c>
      <c r="O3018" t="b">
        <v>0</v>
      </c>
      <c r="P3018" t="s">
        <v>8285</v>
      </c>
      <c r="Q3018" t="e">
        <f>D3018/E3018*100</f>
        <v>#DIV/0!</v>
      </c>
      <c r="R3018" t="e">
        <f>E3018/N3018</f>
        <v>#DIV/0!</v>
      </c>
      <c r="S3018" t="str">
        <f>LEFT(P3018,FIND("/",P3018)-1)</f>
        <v>photography</v>
      </c>
      <c r="T3018" t="str">
        <f>RIGHT(P3018,LEN(P3018)-FIND("/",P3018))</f>
        <v>photobooks</v>
      </c>
    </row>
    <row r="3019" spans="1:20" ht="44.25" x14ac:dyDescent="0.75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 s="9">
        <f>(((I3019/60)/60)/24)+DATE(1970,1,1)</f>
        <v>41850.752268518518</v>
      </c>
      <c r="K3019">
        <v>1404151396</v>
      </c>
      <c r="L3019" s="9">
        <f>(((K3019/60)/60)/24)+DATE(1970,1,1)</f>
        <v>41820.752268518518</v>
      </c>
      <c r="M3019" t="b">
        <v>0</v>
      </c>
      <c r="N3019">
        <v>4</v>
      </c>
      <c r="O3019" t="b">
        <v>0</v>
      </c>
      <c r="P3019" t="s">
        <v>8285</v>
      </c>
      <c r="Q3019">
        <f>D3019/E3019*100</f>
        <v>4800</v>
      </c>
      <c r="R3019">
        <f>E3019/N3019</f>
        <v>6.25</v>
      </c>
      <c r="S3019" t="str">
        <f>LEFT(P3019,FIND("/",P3019)-1)</f>
        <v>photography</v>
      </c>
      <c r="T3019" t="str">
        <f>RIGHT(P3019,LEN(P3019)-FIND("/",P3019))</f>
        <v>photobooks</v>
      </c>
    </row>
    <row r="3020" spans="1:20" ht="59" x14ac:dyDescent="0.75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 s="9">
        <f>(((I3020/60)/60)/24)+DATE(1970,1,1)</f>
        <v>42095.042708333334</v>
      </c>
      <c r="K3020">
        <v>1425261690</v>
      </c>
      <c r="L3020" s="9">
        <f>(((K3020/60)/60)/24)+DATE(1970,1,1)</f>
        <v>42065.084375000006</v>
      </c>
      <c r="M3020" t="b">
        <v>0</v>
      </c>
      <c r="N3020">
        <v>8</v>
      </c>
      <c r="O3020" t="b">
        <v>0</v>
      </c>
      <c r="P3020" t="s">
        <v>8285</v>
      </c>
      <c r="Q3020">
        <f>D3020/E3020*100</f>
        <v>1523.1400117164617</v>
      </c>
      <c r="R3020">
        <f>E3020/N3020</f>
        <v>213.375</v>
      </c>
      <c r="S3020" t="str">
        <f>LEFT(P3020,FIND("/",P3020)-1)</f>
        <v>photography</v>
      </c>
      <c r="T3020" t="str">
        <f>RIGHT(P3020,LEN(P3020)-FIND("/",P3020))</f>
        <v>photobooks</v>
      </c>
    </row>
    <row r="3021" spans="1:20" ht="44.25" x14ac:dyDescent="0.75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 s="9">
        <f>(((I3021/60)/60)/24)+DATE(1970,1,1)</f>
        <v>42030.300243055557</v>
      </c>
      <c r="K3021">
        <v>1419664341</v>
      </c>
      <c r="L3021" s="9">
        <f>(((K3021/60)/60)/24)+DATE(1970,1,1)</f>
        <v>42000.300243055557</v>
      </c>
      <c r="M3021" t="b">
        <v>0</v>
      </c>
      <c r="N3021">
        <v>0</v>
      </c>
      <c r="O3021" t="b">
        <v>0</v>
      </c>
      <c r="P3021" t="s">
        <v>8283</v>
      </c>
      <c r="Q3021" t="e">
        <f>D3021/E3021*100</f>
        <v>#DIV/0!</v>
      </c>
      <c r="R3021" t="e">
        <f>E3021/N3021</f>
        <v>#DIV/0!</v>
      </c>
      <c r="S3021" t="str">
        <f>LEFT(P3021,FIND("/",P3021)-1)</f>
        <v>games</v>
      </c>
      <c r="T3021" t="str">
        <f>RIGHT(P3021,LEN(P3021)-FIND("/",P3021))</f>
        <v>mobile games</v>
      </c>
    </row>
    <row r="3022" spans="1:20" ht="44.25" x14ac:dyDescent="0.75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 s="9">
        <f>(((I3022/60)/60)/24)+DATE(1970,1,1)</f>
        <v>42802.3125</v>
      </c>
      <c r="K3022">
        <v>1484912974</v>
      </c>
      <c r="L3022" s="9">
        <f>(((K3022/60)/60)/24)+DATE(1970,1,1)</f>
        <v>42755.492754629624</v>
      </c>
      <c r="M3022" t="b">
        <v>0</v>
      </c>
      <c r="N3022">
        <v>16</v>
      </c>
      <c r="O3022" t="b">
        <v>0</v>
      </c>
      <c r="P3022" t="s">
        <v>8283</v>
      </c>
      <c r="Q3022">
        <f>D3022/E3022*100</f>
        <v>1237.1134020618558</v>
      </c>
      <c r="R3022">
        <f>E3022/N3022</f>
        <v>90.9375</v>
      </c>
      <c r="S3022" t="str">
        <f>LEFT(P3022,FIND("/",P3022)-1)</f>
        <v>games</v>
      </c>
      <c r="T3022" t="str">
        <f>RIGHT(P3022,LEN(P3022)-FIND("/",P3022))</f>
        <v>mobile games</v>
      </c>
    </row>
    <row r="3023" spans="1:20" ht="44.25" x14ac:dyDescent="0.75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 s="9">
        <f>(((I3023/60)/60)/24)+DATE(1970,1,1)</f>
        <v>41802.797280092593</v>
      </c>
      <c r="K3023">
        <v>1400008085</v>
      </c>
      <c r="L3023" s="9">
        <f>(((K3023/60)/60)/24)+DATE(1970,1,1)</f>
        <v>41772.797280092593</v>
      </c>
      <c r="M3023" t="b">
        <v>0</v>
      </c>
      <c r="N3023">
        <v>2</v>
      </c>
      <c r="O3023" t="b">
        <v>0</v>
      </c>
      <c r="P3023" t="s">
        <v>8283</v>
      </c>
      <c r="Q3023">
        <f>D3023/E3023*100</f>
        <v>25000</v>
      </c>
      <c r="R3023">
        <f>E3023/N3023</f>
        <v>5</v>
      </c>
      <c r="S3023" t="str">
        <f>LEFT(P3023,FIND("/",P3023)-1)</f>
        <v>games</v>
      </c>
      <c r="T3023" t="str">
        <f>RIGHT(P3023,LEN(P3023)-FIND("/",P3023))</f>
        <v>mobile games</v>
      </c>
    </row>
    <row r="3024" spans="1:20" ht="44.25" x14ac:dyDescent="0.75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 s="9">
        <f>(((I3024/60)/60)/24)+DATE(1970,1,1)</f>
        <v>41763.716435185182</v>
      </c>
      <c r="K3024">
        <v>1396631500</v>
      </c>
      <c r="L3024" s="9">
        <f>(((K3024/60)/60)/24)+DATE(1970,1,1)</f>
        <v>41733.716435185182</v>
      </c>
      <c r="M3024" t="b">
        <v>0</v>
      </c>
      <c r="N3024">
        <v>48</v>
      </c>
      <c r="O3024" t="b">
        <v>0</v>
      </c>
      <c r="P3024" t="s">
        <v>8283</v>
      </c>
      <c r="Q3024">
        <f>D3024/E3024*100</f>
        <v>233.14203730272598</v>
      </c>
      <c r="R3024">
        <f>E3024/N3024</f>
        <v>58.083333333333336</v>
      </c>
      <c r="S3024" t="str">
        <f>LEFT(P3024,FIND("/",P3024)-1)</f>
        <v>games</v>
      </c>
      <c r="T3024" t="str">
        <f>RIGHT(P3024,LEN(P3024)-FIND("/",P3024))</f>
        <v>mobile games</v>
      </c>
    </row>
    <row r="3025" spans="1:20" ht="59" x14ac:dyDescent="0.75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 s="9">
        <f>(((I3025/60)/60)/24)+DATE(1970,1,1)</f>
        <v>42680.409108796302</v>
      </c>
      <c r="K3025">
        <v>1475398147</v>
      </c>
      <c r="L3025" s="9">
        <f>(((K3025/60)/60)/24)+DATE(1970,1,1)</f>
        <v>42645.367442129631</v>
      </c>
      <c r="M3025" t="b">
        <v>0</v>
      </c>
      <c r="N3025">
        <v>2</v>
      </c>
      <c r="O3025" t="b">
        <v>0</v>
      </c>
      <c r="P3025" t="s">
        <v>8283</v>
      </c>
      <c r="Q3025">
        <f>D3025/E3025*100</f>
        <v>2750000</v>
      </c>
      <c r="R3025">
        <f>E3025/N3025</f>
        <v>2</v>
      </c>
      <c r="S3025" t="str">
        <f>LEFT(P3025,FIND("/",P3025)-1)</f>
        <v>games</v>
      </c>
      <c r="T3025" t="str">
        <f>RIGHT(P3025,LEN(P3025)-FIND("/",P3025))</f>
        <v>mobile games</v>
      </c>
    </row>
    <row r="3026" spans="1:20" ht="44.25" x14ac:dyDescent="0.75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 s="9">
        <f>(((I3026/60)/60)/24)+DATE(1970,1,1)</f>
        <v>42795.166666666672</v>
      </c>
      <c r="K3026">
        <v>1483768497</v>
      </c>
      <c r="L3026" s="9">
        <f>(((K3026/60)/60)/24)+DATE(1970,1,1)</f>
        <v>42742.246493055558</v>
      </c>
      <c r="M3026" t="b">
        <v>0</v>
      </c>
      <c r="N3026">
        <v>2</v>
      </c>
      <c r="O3026" t="b">
        <v>0</v>
      </c>
      <c r="P3026" t="s">
        <v>8283</v>
      </c>
      <c r="Q3026">
        <f>D3026/E3026*100</f>
        <v>20000</v>
      </c>
      <c r="R3026">
        <f>E3026/N3026</f>
        <v>62.5</v>
      </c>
      <c r="S3026" t="str">
        <f>LEFT(P3026,FIND("/",P3026)-1)</f>
        <v>games</v>
      </c>
      <c r="T3026" t="str">
        <f>RIGHT(P3026,LEN(P3026)-FIND("/",P3026))</f>
        <v>mobile games</v>
      </c>
    </row>
    <row r="3027" spans="1:20" ht="44.25" x14ac:dyDescent="0.75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 s="9">
        <f>(((I3027/60)/60)/24)+DATE(1970,1,1)</f>
        <v>42679.924907407403</v>
      </c>
      <c r="K3027">
        <v>1475791912</v>
      </c>
      <c r="L3027" s="9">
        <f>(((K3027/60)/60)/24)+DATE(1970,1,1)</f>
        <v>42649.924907407403</v>
      </c>
      <c r="M3027" t="b">
        <v>0</v>
      </c>
      <c r="N3027">
        <v>1</v>
      </c>
      <c r="O3027" t="b">
        <v>0</v>
      </c>
      <c r="P3027" t="s">
        <v>8283</v>
      </c>
      <c r="Q3027">
        <f>D3027/E3027*100</f>
        <v>200000</v>
      </c>
      <c r="R3027">
        <f>E3027/N3027</f>
        <v>10</v>
      </c>
      <c r="S3027" t="str">
        <f>LEFT(P3027,FIND("/",P3027)-1)</f>
        <v>games</v>
      </c>
      <c r="T3027" t="str">
        <f>RIGHT(P3027,LEN(P3027)-FIND("/",P3027))</f>
        <v>mobile games</v>
      </c>
    </row>
    <row r="3028" spans="1:20" ht="44.25" x14ac:dyDescent="0.75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 s="9">
        <f>(((I3028/60)/60)/24)+DATE(1970,1,1)</f>
        <v>42353.332638888889</v>
      </c>
      <c r="K3028">
        <v>1448044925</v>
      </c>
      <c r="L3028" s="9">
        <f>(((K3028/60)/60)/24)+DATE(1970,1,1)</f>
        <v>42328.779224537036</v>
      </c>
      <c r="M3028" t="b">
        <v>0</v>
      </c>
      <c r="N3028">
        <v>17</v>
      </c>
      <c r="O3028" t="b">
        <v>0</v>
      </c>
      <c r="P3028" t="s">
        <v>8283</v>
      </c>
      <c r="Q3028">
        <f>D3028/E3028*100</f>
        <v>2054.2317173377155</v>
      </c>
      <c r="R3028">
        <f>E3028/N3028</f>
        <v>71.588235294117652</v>
      </c>
      <c r="S3028" t="str">
        <f>LEFT(P3028,FIND("/",P3028)-1)</f>
        <v>games</v>
      </c>
      <c r="T3028" t="str">
        <f>RIGHT(P3028,LEN(P3028)-FIND("/",P3028))</f>
        <v>mobile games</v>
      </c>
    </row>
    <row r="3029" spans="1:20" ht="44.25" x14ac:dyDescent="0.75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 s="9">
        <f>(((I3029/60)/60)/24)+DATE(1970,1,1)</f>
        <v>42739.002881944441</v>
      </c>
      <c r="K3029">
        <v>1480896249</v>
      </c>
      <c r="L3029" s="9">
        <f>(((K3029/60)/60)/24)+DATE(1970,1,1)</f>
        <v>42709.002881944441</v>
      </c>
      <c r="M3029" t="b">
        <v>0</v>
      </c>
      <c r="N3029">
        <v>0</v>
      </c>
      <c r="O3029" t="b">
        <v>0</v>
      </c>
      <c r="P3029" t="s">
        <v>8283</v>
      </c>
      <c r="Q3029" t="e">
        <f>D3029/E3029*100</f>
        <v>#DIV/0!</v>
      </c>
      <c r="R3029" t="e">
        <f>E3029/N3029</f>
        <v>#DIV/0!</v>
      </c>
      <c r="S3029" t="str">
        <f>LEFT(P3029,FIND("/",P3029)-1)</f>
        <v>games</v>
      </c>
      <c r="T3029" t="str">
        <f>RIGHT(P3029,LEN(P3029)-FIND("/",P3029))</f>
        <v>mobile games</v>
      </c>
    </row>
    <row r="3030" spans="1:20" ht="44.25" x14ac:dyDescent="0.75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 s="9">
        <f>(((I3030/60)/60)/24)+DATE(1970,1,1)</f>
        <v>42400.178472222222</v>
      </c>
      <c r="K3030">
        <v>1451723535</v>
      </c>
      <c r="L3030" s="9">
        <f>(((K3030/60)/60)/24)+DATE(1970,1,1)</f>
        <v>42371.355729166666</v>
      </c>
      <c r="M3030" t="b">
        <v>0</v>
      </c>
      <c r="N3030">
        <v>11</v>
      </c>
      <c r="O3030" t="b">
        <v>0</v>
      </c>
      <c r="P3030" t="s">
        <v>8283</v>
      </c>
      <c r="Q3030">
        <f>D3030/E3030*100</f>
        <v>969.52908587257627</v>
      </c>
      <c r="R3030">
        <f>E3030/N3030</f>
        <v>32.81818181818182</v>
      </c>
      <c r="S3030" t="str">
        <f>LEFT(P3030,FIND("/",P3030)-1)</f>
        <v>games</v>
      </c>
      <c r="T3030" t="str">
        <f>RIGHT(P3030,LEN(P3030)-FIND("/",P3030))</f>
        <v>mobile games</v>
      </c>
    </row>
    <row r="3031" spans="1:20" ht="59" x14ac:dyDescent="0.75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 s="9">
        <f>(((I3031/60)/60)/24)+DATE(1970,1,1)</f>
        <v>41963.825243055559</v>
      </c>
      <c r="K3031">
        <v>1413053301</v>
      </c>
      <c r="L3031" s="9">
        <f>(((K3031/60)/60)/24)+DATE(1970,1,1)</f>
        <v>41923.783576388887</v>
      </c>
      <c r="M3031" t="b">
        <v>0</v>
      </c>
      <c r="N3031">
        <v>95</v>
      </c>
      <c r="O3031" t="b">
        <v>0</v>
      </c>
      <c r="P3031" t="s">
        <v>8283</v>
      </c>
      <c r="Q3031">
        <f>D3031/E3031*100</f>
        <v>139.30561508786968</v>
      </c>
      <c r="R3031">
        <f>E3031/N3031</f>
        <v>49.11578947368421</v>
      </c>
      <c r="S3031" t="str">
        <f>LEFT(P3031,FIND("/",P3031)-1)</f>
        <v>games</v>
      </c>
      <c r="T3031" t="str">
        <f>RIGHT(P3031,LEN(P3031)-FIND("/",P3031))</f>
        <v>mobile games</v>
      </c>
    </row>
    <row r="3032" spans="1:20" ht="44.25" x14ac:dyDescent="0.75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 s="9">
        <f>(((I3032/60)/60)/24)+DATE(1970,1,1)</f>
        <v>42185.129652777774</v>
      </c>
      <c r="K3032">
        <v>1433041602</v>
      </c>
      <c r="L3032" s="9">
        <f>(((K3032/60)/60)/24)+DATE(1970,1,1)</f>
        <v>42155.129652777774</v>
      </c>
      <c r="M3032" t="b">
        <v>0</v>
      </c>
      <c r="N3032">
        <v>13</v>
      </c>
      <c r="O3032" t="b">
        <v>0</v>
      </c>
      <c r="P3032" t="s">
        <v>8283</v>
      </c>
      <c r="Q3032">
        <f>D3032/E3032*100</f>
        <v>9433.9622641509432</v>
      </c>
      <c r="R3032">
        <f>E3032/N3032</f>
        <v>16.307692307692307</v>
      </c>
      <c r="S3032" t="str">
        <f>LEFT(P3032,FIND("/",P3032)-1)</f>
        <v>games</v>
      </c>
      <c r="T3032" t="str">
        <f>RIGHT(P3032,LEN(P3032)-FIND("/",P3032))</f>
        <v>mobile games</v>
      </c>
    </row>
    <row r="3033" spans="1:20" ht="44.25" x14ac:dyDescent="0.75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 s="9">
        <f>(((I3033/60)/60)/24)+DATE(1970,1,1)</f>
        <v>42193.697916666672</v>
      </c>
      <c r="K3033">
        <v>1433861210</v>
      </c>
      <c r="L3033" s="9">
        <f>(((K3033/60)/60)/24)+DATE(1970,1,1)</f>
        <v>42164.615856481483</v>
      </c>
      <c r="M3033" t="b">
        <v>0</v>
      </c>
      <c r="N3033">
        <v>2</v>
      </c>
      <c r="O3033" t="b">
        <v>0</v>
      </c>
      <c r="P3033" t="s">
        <v>8283</v>
      </c>
      <c r="Q3033">
        <f>D3033/E3033*100</f>
        <v>22222.222222222223</v>
      </c>
      <c r="R3033">
        <f>E3033/N3033</f>
        <v>18</v>
      </c>
      <c r="S3033" t="str">
        <f>LEFT(P3033,FIND("/",P3033)-1)</f>
        <v>games</v>
      </c>
      <c r="T3033" t="str">
        <f>RIGHT(P3033,LEN(P3033)-FIND("/",P3033))</f>
        <v>mobile games</v>
      </c>
    </row>
    <row r="3034" spans="1:20" ht="59" x14ac:dyDescent="0.75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 s="9">
        <f>(((I3034/60)/60)/24)+DATE(1970,1,1)</f>
        <v>42549.969131944439</v>
      </c>
      <c r="K3034">
        <v>1465427733</v>
      </c>
      <c r="L3034" s="9">
        <f>(((K3034/60)/60)/24)+DATE(1970,1,1)</f>
        <v>42529.969131944439</v>
      </c>
      <c r="M3034" t="b">
        <v>0</v>
      </c>
      <c r="N3034">
        <v>2</v>
      </c>
      <c r="O3034" t="b">
        <v>0</v>
      </c>
      <c r="P3034" t="s">
        <v>8283</v>
      </c>
      <c r="Q3034">
        <f>D3034/E3034*100</f>
        <v>615384.61538461538</v>
      </c>
      <c r="R3034">
        <f>E3034/N3034</f>
        <v>13</v>
      </c>
      <c r="S3034" t="str">
        <f>LEFT(P3034,FIND("/",P3034)-1)</f>
        <v>games</v>
      </c>
      <c r="T3034" t="str">
        <f>RIGHT(P3034,LEN(P3034)-FIND("/",P3034))</f>
        <v>mobile games</v>
      </c>
    </row>
    <row r="3035" spans="1:20" ht="44.25" x14ac:dyDescent="0.75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 s="9">
        <f>(((I3035/60)/60)/24)+DATE(1970,1,1)</f>
        <v>42588.899398148147</v>
      </c>
      <c r="K3035">
        <v>1465335308</v>
      </c>
      <c r="L3035" s="9">
        <f>(((K3035/60)/60)/24)+DATE(1970,1,1)</f>
        <v>42528.899398148147</v>
      </c>
      <c r="M3035" t="b">
        <v>0</v>
      </c>
      <c r="N3035">
        <v>3</v>
      </c>
      <c r="O3035" t="b">
        <v>0</v>
      </c>
      <c r="P3035" t="s">
        <v>8283</v>
      </c>
      <c r="Q3035">
        <f>D3035/E3035*100</f>
        <v>19607.843137254902</v>
      </c>
      <c r="R3035">
        <f>E3035/N3035</f>
        <v>17</v>
      </c>
      <c r="S3035" t="str">
        <f>LEFT(P3035,FIND("/",P3035)-1)</f>
        <v>games</v>
      </c>
      <c r="T3035" t="str">
        <f>RIGHT(P3035,LEN(P3035)-FIND("/",P3035))</f>
        <v>mobile games</v>
      </c>
    </row>
    <row r="3036" spans="1:20" ht="44.25" x14ac:dyDescent="0.75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 s="9">
        <f>(((I3036/60)/60)/24)+DATE(1970,1,1)</f>
        <v>41806.284780092588</v>
      </c>
      <c r="K3036">
        <v>1400309405</v>
      </c>
      <c r="L3036" s="9">
        <f>(((K3036/60)/60)/24)+DATE(1970,1,1)</f>
        <v>41776.284780092588</v>
      </c>
      <c r="M3036" t="b">
        <v>0</v>
      </c>
      <c r="N3036">
        <v>0</v>
      </c>
      <c r="O3036" t="b">
        <v>0</v>
      </c>
      <c r="P3036" t="s">
        <v>8283</v>
      </c>
      <c r="Q3036" t="e">
        <f>D3036/E3036*100</f>
        <v>#DIV/0!</v>
      </c>
      <c r="R3036" t="e">
        <f>E3036/N3036</f>
        <v>#DIV/0!</v>
      </c>
      <c r="S3036" t="str">
        <f>LEFT(P3036,FIND("/",P3036)-1)</f>
        <v>games</v>
      </c>
      <c r="T3036" t="str">
        <f>RIGHT(P3036,LEN(P3036)-FIND("/",P3036))</f>
        <v>mobile games</v>
      </c>
    </row>
    <row r="3037" spans="1:20" ht="44.25" x14ac:dyDescent="0.75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 s="9">
        <f>(((I3037/60)/60)/24)+DATE(1970,1,1)</f>
        <v>42064.029224537036</v>
      </c>
      <c r="K3037">
        <v>1422664925</v>
      </c>
      <c r="L3037" s="9">
        <f>(((K3037/60)/60)/24)+DATE(1970,1,1)</f>
        <v>42035.029224537036</v>
      </c>
      <c r="M3037" t="b">
        <v>0</v>
      </c>
      <c r="N3037">
        <v>0</v>
      </c>
      <c r="O3037" t="b">
        <v>0</v>
      </c>
      <c r="P3037" t="s">
        <v>8283</v>
      </c>
      <c r="Q3037" t="e">
        <f>D3037/E3037*100</f>
        <v>#DIV/0!</v>
      </c>
      <c r="R3037" t="e">
        <f>E3037/N3037</f>
        <v>#DIV/0!</v>
      </c>
      <c r="S3037" t="str">
        <f>LEFT(P3037,FIND("/",P3037)-1)</f>
        <v>games</v>
      </c>
      <c r="T3037" t="str">
        <f>RIGHT(P3037,LEN(P3037)-FIND("/",P3037))</f>
        <v>mobile games</v>
      </c>
    </row>
    <row r="3038" spans="1:20" ht="59" x14ac:dyDescent="0.75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 s="9">
        <f>(((I3038/60)/60)/24)+DATE(1970,1,1)</f>
        <v>41803.008738425924</v>
      </c>
      <c r="K3038">
        <v>1400026355</v>
      </c>
      <c r="L3038" s="9">
        <f>(((K3038/60)/60)/24)+DATE(1970,1,1)</f>
        <v>41773.008738425924</v>
      </c>
      <c r="M3038" t="b">
        <v>0</v>
      </c>
      <c r="N3038">
        <v>0</v>
      </c>
      <c r="O3038" t="b">
        <v>0</v>
      </c>
      <c r="P3038" t="s">
        <v>8283</v>
      </c>
      <c r="Q3038" t="e">
        <f>D3038/E3038*100</f>
        <v>#DIV/0!</v>
      </c>
      <c r="R3038" t="e">
        <f>E3038/N3038</f>
        <v>#DIV/0!</v>
      </c>
      <c r="S3038" t="str">
        <f>LEFT(P3038,FIND("/",P3038)-1)</f>
        <v>games</v>
      </c>
      <c r="T3038" t="str">
        <f>RIGHT(P3038,LEN(P3038)-FIND("/",P3038))</f>
        <v>mobile games</v>
      </c>
    </row>
    <row r="3039" spans="1:20" ht="44.25" x14ac:dyDescent="0.75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 s="9">
        <f>(((I3039/60)/60)/24)+DATE(1970,1,1)</f>
        <v>42443.607974537037</v>
      </c>
      <c r="K3039">
        <v>1455377729</v>
      </c>
      <c r="L3039" s="9">
        <f>(((K3039/60)/60)/24)+DATE(1970,1,1)</f>
        <v>42413.649641203709</v>
      </c>
      <c r="M3039" t="b">
        <v>0</v>
      </c>
      <c r="N3039">
        <v>2</v>
      </c>
      <c r="O3039" t="b">
        <v>0</v>
      </c>
      <c r="P3039" t="s">
        <v>8283</v>
      </c>
      <c r="Q3039">
        <f>D3039/E3039*100</f>
        <v>83333.333333333343</v>
      </c>
      <c r="R3039">
        <f>E3039/N3039</f>
        <v>3</v>
      </c>
      <c r="S3039" t="str">
        <f>LEFT(P3039,FIND("/",P3039)-1)</f>
        <v>games</v>
      </c>
      <c r="T3039" t="str">
        <f>RIGHT(P3039,LEN(P3039)-FIND("/",P3039))</f>
        <v>mobile games</v>
      </c>
    </row>
    <row r="3040" spans="1:20" ht="29.5" x14ac:dyDescent="0.75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 s="9">
        <f>(((I3040/60)/60)/24)+DATE(1970,1,1)</f>
        <v>42459.525231481486</v>
      </c>
      <c r="K3040">
        <v>1456839380</v>
      </c>
      <c r="L3040" s="9">
        <f>(((K3040/60)/60)/24)+DATE(1970,1,1)</f>
        <v>42430.566898148143</v>
      </c>
      <c r="M3040" t="b">
        <v>0</v>
      </c>
      <c r="N3040">
        <v>24</v>
      </c>
      <c r="O3040" t="b">
        <v>0</v>
      </c>
      <c r="P3040" t="s">
        <v>8283</v>
      </c>
      <c r="Q3040">
        <f>D3040/E3040*100</f>
        <v>498.00796812749002</v>
      </c>
      <c r="R3040">
        <f>E3040/N3040</f>
        <v>41.833333333333336</v>
      </c>
      <c r="S3040" t="str">
        <f>LEFT(P3040,FIND("/",P3040)-1)</f>
        <v>games</v>
      </c>
      <c r="T3040" t="str">
        <f>RIGHT(P3040,LEN(P3040)-FIND("/",P3040))</f>
        <v>mobile games</v>
      </c>
    </row>
    <row r="3041" spans="1:20" ht="44.25" x14ac:dyDescent="0.75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 s="9">
        <f>(((I3041/60)/60)/24)+DATE(1970,1,1)</f>
        <v>42146.541666666672</v>
      </c>
      <c r="K3041">
        <v>1429707729</v>
      </c>
      <c r="L3041" s="9">
        <f>(((K3041/60)/60)/24)+DATE(1970,1,1)</f>
        <v>42116.54315972222</v>
      </c>
      <c r="M3041" t="b">
        <v>0</v>
      </c>
      <c r="N3041">
        <v>25</v>
      </c>
      <c r="O3041" t="b">
        <v>0</v>
      </c>
      <c r="P3041" t="s">
        <v>8294</v>
      </c>
      <c r="Q3041">
        <f>D3041/E3041*100</f>
        <v>3707.8651685393261</v>
      </c>
      <c r="R3041">
        <f>E3041/N3041</f>
        <v>106.8</v>
      </c>
      <c r="S3041" t="str">
        <f>LEFT(P3041,FIND("/",P3041)-1)</f>
        <v>technology</v>
      </c>
      <c r="T3041" t="str">
        <f>RIGHT(P3041,LEN(P3041)-FIND("/",P3041))</f>
        <v>gadgets</v>
      </c>
    </row>
    <row r="3042" spans="1:20" ht="44.25" x14ac:dyDescent="0.75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 s="9">
        <f>(((I3042/60)/60)/24)+DATE(1970,1,1)</f>
        <v>42067.789895833332</v>
      </c>
      <c r="K3042">
        <v>1422903447</v>
      </c>
      <c r="L3042" s="9">
        <f>(((K3042/60)/60)/24)+DATE(1970,1,1)</f>
        <v>42037.789895833332</v>
      </c>
      <c r="M3042" t="b">
        <v>0</v>
      </c>
      <c r="N3042">
        <v>3</v>
      </c>
      <c r="O3042" t="b">
        <v>0</v>
      </c>
      <c r="P3042" t="s">
        <v>8294</v>
      </c>
      <c r="Q3042">
        <f>D3042/E3042*100</f>
        <v>8333.3333333333321</v>
      </c>
      <c r="R3042">
        <f>E3042/N3042</f>
        <v>4</v>
      </c>
      <c r="S3042" t="str">
        <f>LEFT(P3042,FIND("/",P3042)-1)</f>
        <v>technology</v>
      </c>
      <c r="T3042" t="str">
        <f>RIGHT(P3042,LEN(P3042)-FIND("/",P3042))</f>
        <v>gadgets</v>
      </c>
    </row>
    <row r="3043" spans="1:20" ht="44.25" x14ac:dyDescent="0.75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 s="9">
        <f>(((I3043/60)/60)/24)+DATE(1970,1,1)</f>
        <v>42762.770729166667</v>
      </c>
      <c r="K3043">
        <v>1480357791</v>
      </c>
      <c r="L3043" s="9">
        <f>(((K3043/60)/60)/24)+DATE(1970,1,1)</f>
        <v>42702.770729166667</v>
      </c>
      <c r="M3043" t="b">
        <v>0</v>
      </c>
      <c r="N3043">
        <v>41</v>
      </c>
      <c r="O3043" t="b">
        <v>0</v>
      </c>
      <c r="P3043" t="s">
        <v>8294</v>
      </c>
      <c r="Q3043">
        <f>D3043/E3043*100</f>
        <v>214.59227467811158</v>
      </c>
      <c r="R3043">
        <f>E3043/N3043</f>
        <v>34.097560975609753</v>
      </c>
      <c r="S3043" t="str">
        <f>LEFT(P3043,FIND("/",P3043)-1)</f>
        <v>technology</v>
      </c>
      <c r="T3043" t="str">
        <f>RIGHT(P3043,LEN(P3043)-FIND("/",P3043))</f>
        <v>gadgets</v>
      </c>
    </row>
    <row r="3044" spans="1:20" ht="44.25" x14ac:dyDescent="0.75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 s="9">
        <f>(((I3044/60)/60)/24)+DATE(1970,1,1)</f>
        <v>42371.685428240744</v>
      </c>
      <c r="K3044">
        <v>1447864021</v>
      </c>
      <c r="L3044" s="9">
        <f>(((K3044/60)/60)/24)+DATE(1970,1,1)</f>
        <v>42326.685428240744</v>
      </c>
      <c r="M3044" t="b">
        <v>0</v>
      </c>
      <c r="N3044">
        <v>2</v>
      </c>
      <c r="O3044" t="b">
        <v>0</v>
      </c>
      <c r="P3044" t="s">
        <v>8294</v>
      </c>
      <c r="Q3044">
        <f>D3044/E3044*100</f>
        <v>100000</v>
      </c>
      <c r="R3044">
        <f>E3044/N3044</f>
        <v>25</v>
      </c>
      <c r="S3044" t="str">
        <f>LEFT(P3044,FIND("/",P3044)-1)</f>
        <v>technology</v>
      </c>
      <c r="T3044" t="str">
        <f>RIGHT(P3044,LEN(P3044)-FIND("/",P3044))</f>
        <v>gadgets</v>
      </c>
    </row>
    <row r="3045" spans="1:20" ht="59" x14ac:dyDescent="0.75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 s="9">
        <f>(((I3045/60)/60)/24)+DATE(1970,1,1)</f>
        <v>41889.925856481481</v>
      </c>
      <c r="K3045">
        <v>1407535994</v>
      </c>
      <c r="L3045" s="9">
        <f>(((K3045/60)/60)/24)+DATE(1970,1,1)</f>
        <v>41859.925856481481</v>
      </c>
      <c r="M3045" t="b">
        <v>0</v>
      </c>
      <c r="N3045">
        <v>4</v>
      </c>
      <c r="O3045" t="b">
        <v>0</v>
      </c>
      <c r="P3045" t="s">
        <v>8294</v>
      </c>
      <c r="Q3045">
        <f>D3045/E3045*100</f>
        <v>59523.809523809519</v>
      </c>
      <c r="R3045">
        <f>E3045/N3045</f>
        <v>10.5</v>
      </c>
      <c r="S3045" t="str">
        <f>LEFT(P3045,FIND("/",P3045)-1)</f>
        <v>technology</v>
      </c>
      <c r="T3045" t="str">
        <f>RIGHT(P3045,LEN(P3045)-FIND("/",P3045))</f>
        <v>gadgets</v>
      </c>
    </row>
    <row r="3046" spans="1:20" ht="44.25" x14ac:dyDescent="0.75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 s="9">
        <f>(((I3046/60)/60)/24)+DATE(1970,1,1)</f>
        <v>42544.671099537038</v>
      </c>
      <c r="K3046">
        <v>1464105983</v>
      </c>
      <c r="L3046" s="9">
        <f>(((K3046/60)/60)/24)+DATE(1970,1,1)</f>
        <v>42514.671099537038</v>
      </c>
      <c r="M3046" t="b">
        <v>0</v>
      </c>
      <c r="N3046">
        <v>99</v>
      </c>
      <c r="O3046" t="b">
        <v>0</v>
      </c>
      <c r="P3046" t="s">
        <v>8294</v>
      </c>
      <c r="Q3046">
        <f>D3046/E3046*100</f>
        <v>233.86342376052386</v>
      </c>
      <c r="R3046">
        <f>E3046/N3046</f>
        <v>215.95959595959596</v>
      </c>
      <c r="S3046" t="str">
        <f>LEFT(P3046,FIND("/",P3046)-1)</f>
        <v>technology</v>
      </c>
      <c r="T3046" t="str">
        <f>RIGHT(P3046,LEN(P3046)-FIND("/",P3046))</f>
        <v>gadgets</v>
      </c>
    </row>
    <row r="3047" spans="1:20" ht="44.25" x14ac:dyDescent="0.75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 s="9">
        <f>(((I3047/60)/60)/24)+DATE(1970,1,1)</f>
        <v>41782.587094907409</v>
      </c>
      <c r="K3047">
        <v>1399557925</v>
      </c>
      <c r="L3047" s="9">
        <f>(((K3047/60)/60)/24)+DATE(1970,1,1)</f>
        <v>41767.587094907409</v>
      </c>
      <c r="M3047" t="b">
        <v>0</v>
      </c>
      <c r="N3047">
        <v>4</v>
      </c>
      <c r="O3047" t="b">
        <v>0</v>
      </c>
      <c r="P3047" t="s">
        <v>8294</v>
      </c>
      <c r="Q3047">
        <f>D3047/E3047*100</f>
        <v>35294.117647058825</v>
      </c>
      <c r="R3047">
        <f>E3047/N3047</f>
        <v>21.25</v>
      </c>
      <c r="S3047" t="str">
        <f>LEFT(P3047,FIND("/",P3047)-1)</f>
        <v>technology</v>
      </c>
      <c r="T3047" t="str">
        <f>RIGHT(P3047,LEN(P3047)-FIND("/",P3047))</f>
        <v>gadgets</v>
      </c>
    </row>
    <row r="3048" spans="1:20" ht="44.25" x14ac:dyDescent="0.75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 s="9">
        <f>(((I3048/60)/60)/24)+DATE(1970,1,1)</f>
        <v>42733.917824074073</v>
      </c>
      <c r="K3048">
        <v>1480456900</v>
      </c>
      <c r="L3048" s="9">
        <f>(((K3048/60)/60)/24)+DATE(1970,1,1)</f>
        <v>42703.917824074073</v>
      </c>
      <c r="M3048" t="b">
        <v>0</v>
      </c>
      <c r="N3048">
        <v>4</v>
      </c>
      <c r="O3048" t="b">
        <v>0</v>
      </c>
      <c r="P3048" t="s">
        <v>8294</v>
      </c>
      <c r="Q3048">
        <f>D3048/E3048*100</f>
        <v>5773.6720554272515</v>
      </c>
      <c r="R3048">
        <f>E3048/N3048</f>
        <v>108.25</v>
      </c>
      <c r="S3048" t="str">
        <f>LEFT(P3048,FIND("/",P3048)-1)</f>
        <v>technology</v>
      </c>
      <c r="T3048" t="str">
        <f>RIGHT(P3048,LEN(P3048)-FIND("/",P3048))</f>
        <v>gadgets</v>
      </c>
    </row>
    <row r="3049" spans="1:20" ht="44.25" x14ac:dyDescent="0.75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 s="9">
        <f>(((I3049/60)/60)/24)+DATE(1970,1,1)</f>
        <v>41935.429155092592</v>
      </c>
      <c r="K3049">
        <v>1411467479</v>
      </c>
      <c r="L3049" s="9">
        <f>(((K3049/60)/60)/24)+DATE(1970,1,1)</f>
        <v>41905.429155092592</v>
      </c>
      <c r="M3049" t="b">
        <v>0</v>
      </c>
      <c r="N3049">
        <v>38</v>
      </c>
      <c r="O3049" t="b">
        <v>0</v>
      </c>
      <c r="P3049" t="s">
        <v>8294</v>
      </c>
      <c r="Q3049">
        <f>D3049/E3049*100</f>
        <v>708.64547479246812</v>
      </c>
      <c r="R3049">
        <f>E3049/N3049</f>
        <v>129.97368421052633</v>
      </c>
      <c r="S3049" t="str">
        <f>LEFT(P3049,FIND("/",P3049)-1)</f>
        <v>technology</v>
      </c>
      <c r="T3049" t="str">
        <f>RIGHT(P3049,LEN(P3049)-FIND("/",P3049))</f>
        <v>gadgets</v>
      </c>
    </row>
    <row r="3050" spans="1:20" ht="44.25" x14ac:dyDescent="0.75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 s="9">
        <f>(((I3050/60)/60)/24)+DATE(1970,1,1)</f>
        <v>42308.947916666672</v>
      </c>
      <c r="K3050">
        <v>1442531217</v>
      </c>
      <c r="L3050" s="9">
        <f>(((K3050/60)/60)/24)+DATE(1970,1,1)</f>
        <v>42264.963159722218</v>
      </c>
      <c r="M3050" t="b">
        <v>0</v>
      </c>
      <c r="N3050">
        <v>285</v>
      </c>
      <c r="O3050" t="b">
        <v>0</v>
      </c>
      <c r="P3050" t="s">
        <v>8294</v>
      </c>
      <c r="Q3050">
        <f>D3050/E3050*100</f>
        <v>253.83742459535327</v>
      </c>
      <c r="R3050">
        <f>E3050/N3050</f>
        <v>117.49473684210527</v>
      </c>
      <c r="S3050" t="str">
        <f>LEFT(P3050,FIND("/",P3050)-1)</f>
        <v>technology</v>
      </c>
      <c r="T3050" t="str">
        <f>RIGHT(P3050,LEN(P3050)-FIND("/",P3050))</f>
        <v>gadgets</v>
      </c>
    </row>
    <row r="3051" spans="1:20" ht="59" x14ac:dyDescent="0.75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 s="9">
        <f>(((I3051/60)/60)/24)+DATE(1970,1,1)</f>
        <v>41860.033958333333</v>
      </c>
      <c r="K3051">
        <v>1404953334</v>
      </c>
      <c r="L3051" s="9">
        <f>(((K3051/60)/60)/24)+DATE(1970,1,1)</f>
        <v>41830.033958333333</v>
      </c>
      <c r="M3051" t="b">
        <v>0</v>
      </c>
      <c r="N3051">
        <v>1</v>
      </c>
      <c r="O3051" t="b">
        <v>0</v>
      </c>
      <c r="P3051" t="s">
        <v>8294</v>
      </c>
      <c r="Q3051">
        <f>D3051/E3051*100</f>
        <v>425000</v>
      </c>
      <c r="R3051">
        <f>E3051/N3051</f>
        <v>10</v>
      </c>
      <c r="S3051" t="str">
        <f>LEFT(P3051,FIND("/",P3051)-1)</f>
        <v>technology</v>
      </c>
      <c r="T3051" t="str">
        <f>RIGHT(P3051,LEN(P3051)-FIND("/",P3051))</f>
        <v>gadgets</v>
      </c>
    </row>
    <row r="3052" spans="1:20" ht="44.25" x14ac:dyDescent="0.75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 s="9">
        <f>(((I3052/60)/60)/24)+DATE(1970,1,1)</f>
        <v>42159.226388888885</v>
      </c>
      <c r="K3052">
        <v>1430803560</v>
      </c>
      <c r="L3052" s="9">
        <f>(((K3052/60)/60)/24)+DATE(1970,1,1)</f>
        <v>42129.226388888885</v>
      </c>
      <c r="M3052" t="b">
        <v>0</v>
      </c>
      <c r="N3052">
        <v>42</v>
      </c>
      <c r="O3052" t="b">
        <v>0</v>
      </c>
      <c r="P3052" t="s">
        <v>8294</v>
      </c>
      <c r="Q3052">
        <f>D3052/E3052*100</f>
        <v>168.63406408094434</v>
      </c>
      <c r="R3052">
        <f>E3052/N3052</f>
        <v>70.595238095238102</v>
      </c>
      <c r="S3052" t="str">
        <f>LEFT(P3052,FIND("/",P3052)-1)</f>
        <v>technology</v>
      </c>
      <c r="T3052" t="str">
        <f>RIGHT(P3052,LEN(P3052)-FIND("/",P3052))</f>
        <v>gadgets</v>
      </c>
    </row>
    <row r="3053" spans="1:20" ht="29.5" x14ac:dyDescent="0.75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 s="9">
        <f>(((I3053/60)/60)/24)+DATE(1970,1,1)</f>
        <v>41920.511319444442</v>
      </c>
      <c r="K3053">
        <v>1410178578</v>
      </c>
      <c r="L3053" s="9">
        <f>(((K3053/60)/60)/24)+DATE(1970,1,1)</f>
        <v>41890.511319444442</v>
      </c>
      <c r="M3053" t="b">
        <v>0</v>
      </c>
      <c r="N3053">
        <v>26</v>
      </c>
      <c r="O3053" t="b">
        <v>0</v>
      </c>
      <c r="P3053" t="s">
        <v>8294</v>
      </c>
      <c r="Q3053">
        <f>D3053/E3053*100</f>
        <v>7535.3218210361065</v>
      </c>
      <c r="R3053">
        <f>E3053/N3053</f>
        <v>24.5</v>
      </c>
      <c r="S3053" t="str">
        <f>LEFT(P3053,FIND("/",P3053)-1)</f>
        <v>technology</v>
      </c>
      <c r="T3053" t="str">
        <f>RIGHT(P3053,LEN(P3053)-FIND("/",P3053))</f>
        <v>gadgets</v>
      </c>
    </row>
    <row r="3054" spans="1:20" ht="44.25" x14ac:dyDescent="0.75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 s="9">
        <f>(((I3054/60)/60)/24)+DATE(1970,1,1)</f>
        <v>41944.165972222225</v>
      </c>
      <c r="K3054">
        <v>1413519073</v>
      </c>
      <c r="L3054" s="9">
        <f>(((K3054/60)/60)/24)+DATE(1970,1,1)</f>
        <v>41929.174456018518</v>
      </c>
      <c r="M3054" t="b">
        <v>0</v>
      </c>
      <c r="N3054">
        <v>2</v>
      </c>
      <c r="O3054" t="b">
        <v>0</v>
      </c>
      <c r="P3054" t="s">
        <v>8294</v>
      </c>
      <c r="Q3054">
        <f>D3054/E3054*100</f>
        <v>1110</v>
      </c>
      <c r="R3054">
        <f>E3054/N3054</f>
        <v>30</v>
      </c>
      <c r="S3054" t="str">
        <f>LEFT(P3054,FIND("/",P3054)-1)</f>
        <v>technology</v>
      </c>
      <c r="T3054" t="str">
        <f>RIGHT(P3054,LEN(P3054)-FIND("/",P3054))</f>
        <v>gadgets</v>
      </c>
    </row>
    <row r="3055" spans="1:20" ht="44.25" x14ac:dyDescent="0.75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 s="9">
        <f>(((I3055/60)/60)/24)+DATE(1970,1,1)</f>
        <v>41884.04886574074</v>
      </c>
      <c r="K3055">
        <v>1407892222</v>
      </c>
      <c r="L3055" s="9">
        <f>(((K3055/60)/60)/24)+DATE(1970,1,1)</f>
        <v>41864.04886574074</v>
      </c>
      <c r="M3055" t="b">
        <v>0</v>
      </c>
      <c r="N3055">
        <v>4</v>
      </c>
      <c r="O3055" t="b">
        <v>0</v>
      </c>
      <c r="P3055" t="s">
        <v>8294</v>
      </c>
      <c r="Q3055">
        <f>D3055/E3055*100</f>
        <v>6250</v>
      </c>
      <c r="R3055">
        <f>E3055/N3055</f>
        <v>2</v>
      </c>
      <c r="S3055" t="str">
        <f>LEFT(P3055,FIND("/",P3055)-1)</f>
        <v>technology</v>
      </c>
      <c r="T3055" t="str">
        <f>RIGHT(P3055,LEN(P3055)-FIND("/",P3055))</f>
        <v>gadgets</v>
      </c>
    </row>
    <row r="3056" spans="1:20" ht="29.5" x14ac:dyDescent="0.75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 s="9">
        <f>(((I3056/60)/60)/24)+DATE(1970,1,1)</f>
        <v>42681.758969907409</v>
      </c>
      <c r="K3056">
        <v>1476378775</v>
      </c>
      <c r="L3056" s="9">
        <f>(((K3056/60)/60)/24)+DATE(1970,1,1)</f>
        <v>42656.717303240745</v>
      </c>
      <c r="M3056" t="b">
        <v>0</v>
      </c>
      <c r="N3056">
        <v>6</v>
      </c>
      <c r="O3056" t="b">
        <v>0</v>
      </c>
      <c r="P3056" t="s">
        <v>8294</v>
      </c>
      <c r="Q3056">
        <f>D3056/E3056*100</f>
        <v>19607.843137254902</v>
      </c>
      <c r="R3056">
        <f>E3056/N3056</f>
        <v>17</v>
      </c>
      <c r="S3056" t="str">
        <f>LEFT(P3056,FIND("/",P3056)-1)</f>
        <v>technology</v>
      </c>
      <c r="T3056" t="str">
        <f>RIGHT(P3056,LEN(P3056)-FIND("/",P3056))</f>
        <v>gadgets</v>
      </c>
    </row>
    <row r="3057" spans="1:20" ht="29.5" x14ac:dyDescent="0.75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 s="9">
        <f>(((I3057/60)/60)/24)+DATE(1970,1,1)</f>
        <v>42776.270057870366</v>
      </c>
      <c r="K3057">
        <v>1484116133</v>
      </c>
      <c r="L3057" s="9">
        <f>(((K3057/60)/60)/24)+DATE(1970,1,1)</f>
        <v>42746.270057870366</v>
      </c>
      <c r="M3057" t="b">
        <v>0</v>
      </c>
      <c r="N3057">
        <v>70</v>
      </c>
      <c r="O3057" t="b">
        <v>0</v>
      </c>
      <c r="P3057" t="s">
        <v>8294</v>
      </c>
      <c r="Q3057">
        <f>D3057/E3057*100</f>
        <v>190.2207047920985</v>
      </c>
      <c r="R3057">
        <f>E3057/N3057</f>
        <v>2928.9285714285716</v>
      </c>
      <c r="S3057" t="str">
        <f>LEFT(P3057,FIND("/",P3057)-1)</f>
        <v>technology</v>
      </c>
      <c r="T3057" t="str">
        <f>RIGHT(P3057,LEN(P3057)-FIND("/",P3057))</f>
        <v>gadgets</v>
      </c>
    </row>
    <row r="3058" spans="1:20" ht="44.25" x14ac:dyDescent="0.75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 s="9">
        <f>(((I3058/60)/60)/24)+DATE(1970,1,1)</f>
        <v>41863.789942129632</v>
      </c>
      <c r="K3058">
        <v>1404845851</v>
      </c>
      <c r="L3058" s="9">
        <f>(((K3058/60)/60)/24)+DATE(1970,1,1)</f>
        <v>41828.789942129632</v>
      </c>
      <c r="M3058" t="b">
        <v>0</v>
      </c>
      <c r="N3058">
        <v>9</v>
      </c>
      <c r="O3058" t="b">
        <v>0</v>
      </c>
      <c r="P3058" t="s">
        <v>8294</v>
      </c>
      <c r="Q3058">
        <f>D3058/E3058*100</f>
        <v>9615.3846153846152</v>
      </c>
      <c r="R3058">
        <f>E3058/N3058</f>
        <v>28.888888888888889</v>
      </c>
      <c r="S3058" t="str">
        <f>LEFT(P3058,FIND("/",P3058)-1)</f>
        <v>technology</v>
      </c>
      <c r="T3058" t="str">
        <f>RIGHT(P3058,LEN(P3058)-FIND("/",P3058))</f>
        <v>gadgets</v>
      </c>
    </row>
    <row r="3059" spans="1:20" ht="44.25" x14ac:dyDescent="0.75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 s="9">
        <f>(((I3059/60)/60)/24)+DATE(1970,1,1)</f>
        <v>42143.875567129624</v>
      </c>
      <c r="K3059">
        <v>1429477249</v>
      </c>
      <c r="L3059" s="9">
        <f>(((K3059/60)/60)/24)+DATE(1970,1,1)</f>
        <v>42113.875567129624</v>
      </c>
      <c r="M3059" t="b">
        <v>0</v>
      </c>
      <c r="N3059">
        <v>8</v>
      </c>
      <c r="O3059" t="b">
        <v>0</v>
      </c>
      <c r="P3059" t="s">
        <v>8294</v>
      </c>
      <c r="Q3059">
        <f>D3059/E3059*100</f>
        <v>210.9704641350211</v>
      </c>
      <c r="R3059">
        <f>E3059/N3059</f>
        <v>29.625</v>
      </c>
      <c r="S3059" t="str">
        <f>LEFT(P3059,FIND("/",P3059)-1)</f>
        <v>technology</v>
      </c>
      <c r="T3059" t="str">
        <f>RIGHT(P3059,LEN(P3059)-FIND("/",P3059))</f>
        <v>gadgets</v>
      </c>
    </row>
    <row r="3060" spans="1:20" ht="44.25" x14ac:dyDescent="0.75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 s="9">
        <f>(((I3060/60)/60)/24)+DATE(1970,1,1)</f>
        <v>42298.958333333328</v>
      </c>
      <c r="K3060">
        <v>1443042061</v>
      </c>
      <c r="L3060" s="9">
        <f>(((K3060/60)/60)/24)+DATE(1970,1,1)</f>
        <v>42270.875706018516</v>
      </c>
      <c r="M3060" t="b">
        <v>0</v>
      </c>
      <c r="N3060">
        <v>105</v>
      </c>
      <c r="O3060" t="b">
        <v>0</v>
      </c>
      <c r="P3060" t="s">
        <v>8294</v>
      </c>
      <c r="Q3060">
        <f>D3060/E3060*100</f>
        <v>232.39600278875204</v>
      </c>
      <c r="R3060">
        <f>E3060/N3060</f>
        <v>40.980952380952381</v>
      </c>
      <c r="S3060" t="str">
        <f>LEFT(P3060,FIND("/",P3060)-1)</f>
        <v>technology</v>
      </c>
      <c r="T3060" t="str">
        <f>RIGHT(P3060,LEN(P3060)-FIND("/",P3060))</f>
        <v>gadgets</v>
      </c>
    </row>
    <row r="3061" spans="1:20" ht="44.25" x14ac:dyDescent="0.75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 s="9">
        <f>(((I3061/60)/60)/24)+DATE(1970,1,1)</f>
        <v>41829.725289351853</v>
      </c>
      <c r="K3061">
        <v>1402334665</v>
      </c>
      <c r="L3061" s="9">
        <f>(((K3061/60)/60)/24)+DATE(1970,1,1)</f>
        <v>41799.725289351853</v>
      </c>
      <c r="M3061" t="b">
        <v>0</v>
      </c>
      <c r="N3061">
        <v>12</v>
      </c>
      <c r="O3061" t="b">
        <v>0</v>
      </c>
      <c r="P3061" t="s">
        <v>8296</v>
      </c>
      <c r="Q3061">
        <f>D3061/E3061*100</f>
        <v>1968.5039370078741</v>
      </c>
      <c r="R3061">
        <f>E3061/N3061</f>
        <v>31.75</v>
      </c>
      <c r="S3061" t="str">
        <f>LEFT(P3061,FIND("/",P3061)-1)</f>
        <v>photography</v>
      </c>
      <c r="T3061" t="str">
        <f>RIGHT(P3061,LEN(P3061)-FIND("/",P3061))</f>
        <v>people</v>
      </c>
    </row>
    <row r="3062" spans="1:20" ht="44.25" x14ac:dyDescent="0.75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 s="9">
        <f>(((I3062/60)/60)/24)+DATE(1970,1,1)</f>
        <v>42708.628321759257</v>
      </c>
      <c r="K3062">
        <v>1478268287</v>
      </c>
      <c r="L3062" s="9">
        <f>(((K3062/60)/60)/24)+DATE(1970,1,1)</f>
        <v>42678.586655092593</v>
      </c>
      <c r="M3062" t="b">
        <v>0</v>
      </c>
      <c r="N3062">
        <v>0</v>
      </c>
      <c r="O3062" t="b">
        <v>0</v>
      </c>
      <c r="P3062" t="s">
        <v>8296</v>
      </c>
      <c r="Q3062" t="e">
        <f>D3062/E3062*100</f>
        <v>#DIV/0!</v>
      </c>
      <c r="R3062" t="e">
        <f>E3062/N3062</f>
        <v>#DIV/0!</v>
      </c>
      <c r="S3062" t="str">
        <f>LEFT(P3062,FIND("/",P3062)-1)</f>
        <v>photography</v>
      </c>
      <c r="T3062" t="str">
        <f>RIGHT(P3062,LEN(P3062)-FIND("/",P3062))</f>
        <v>people</v>
      </c>
    </row>
    <row r="3063" spans="1:20" ht="44.25" x14ac:dyDescent="0.75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 s="9">
        <f>(((I3063/60)/60)/24)+DATE(1970,1,1)</f>
        <v>42615.291666666672</v>
      </c>
      <c r="K3063">
        <v>1470874618</v>
      </c>
      <c r="L3063" s="9">
        <f>(((K3063/60)/60)/24)+DATE(1970,1,1)</f>
        <v>42593.011782407411</v>
      </c>
      <c r="M3063" t="b">
        <v>0</v>
      </c>
      <c r="N3063">
        <v>16</v>
      </c>
      <c r="O3063" t="b">
        <v>0</v>
      </c>
      <c r="P3063" t="s">
        <v>8296</v>
      </c>
      <c r="Q3063">
        <f>D3063/E3063*100</f>
        <v>2325.5813953488368</v>
      </c>
      <c r="R3063">
        <f>E3063/N3063</f>
        <v>88.6875</v>
      </c>
      <c r="S3063" t="str">
        <f>LEFT(P3063,FIND("/",P3063)-1)</f>
        <v>photography</v>
      </c>
      <c r="T3063" t="str">
        <f>RIGHT(P3063,LEN(P3063)-FIND("/",P3063))</f>
        <v>people</v>
      </c>
    </row>
    <row r="3064" spans="1:20" ht="59" x14ac:dyDescent="0.75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 s="9">
        <f>(((I3064/60)/60)/24)+DATE(1970,1,1)</f>
        <v>41973.831956018519</v>
      </c>
      <c r="K3064">
        <v>1412189881</v>
      </c>
      <c r="L3064" s="9">
        <f>(((K3064/60)/60)/24)+DATE(1970,1,1)</f>
        <v>41913.790289351848</v>
      </c>
      <c r="M3064" t="b">
        <v>0</v>
      </c>
      <c r="N3064">
        <v>7</v>
      </c>
      <c r="O3064" t="b">
        <v>0</v>
      </c>
      <c r="P3064" t="s">
        <v>8296</v>
      </c>
      <c r="Q3064">
        <f>D3064/E3064*100</f>
        <v>472.88776796973514</v>
      </c>
      <c r="R3064">
        <f>E3064/N3064</f>
        <v>453.14285714285717</v>
      </c>
      <c r="S3064" t="str">
        <f>LEFT(P3064,FIND("/",P3064)-1)</f>
        <v>photography</v>
      </c>
      <c r="T3064" t="str">
        <f>RIGHT(P3064,LEN(P3064)-FIND("/",P3064))</f>
        <v>people</v>
      </c>
    </row>
    <row r="3065" spans="1:20" ht="44.25" x14ac:dyDescent="0.75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 s="9">
        <f>(((I3065/60)/60)/24)+DATE(1970,1,1)</f>
        <v>42584.958333333328</v>
      </c>
      <c r="K3065">
        <v>1467650771</v>
      </c>
      <c r="L3065" s="9">
        <f>(((K3065/60)/60)/24)+DATE(1970,1,1)</f>
        <v>42555.698738425926</v>
      </c>
      <c r="M3065" t="b">
        <v>0</v>
      </c>
      <c r="N3065">
        <v>4</v>
      </c>
      <c r="O3065" t="b">
        <v>0</v>
      </c>
      <c r="P3065" t="s">
        <v>8296</v>
      </c>
      <c r="Q3065">
        <f>D3065/E3065*100</f>
        <v>3137.2549019607841</v>
      </c>
      <c r="R3065">
        <f>E3065/N3065</f>
        <v>12.75</v>
      </c>
      <c r="S3065" t="str">
        <f>LEFT(P3065,FIND("/",P3065)-1)</f>
        <v>photography</v>
      </c>
      <c r="T3065" t="str">
        <f>RIGHT(P3065,LEN(P3065)-FIND("/",P3065))</f>
        <v>people</v>
      </c>
    </row>
    <row r="3066" spans="1:20" ht="44.25" x14ac:dyDescent="0.75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 s="9">
        <f>(((I3066/60)/60)/24)+DATE(1970,1,1)</f>
        <v>42443.392164351855</v>
      </c>
      <c r="K3066">
        <v>1455359083</v>
      </c>
      <c r="L3066" s="9">
        <f>(((K3066/60)/60)/24)+DATE(1970,1,1)</f>
        <v>42413.433831018512</v>
      </c>
      <c r="M3066" t="b">
        <v>0</v>
      </c>
      <c r="N3066">
        <v>1</v>
      </c>
      <c r="O3066" t="b">
        <v>0</v>
      </c>
      <c r="P3066" t="s">
        <v>8296</v>
      </c>
      <c r="Q3066">
        <f>D3066/E3066*100</f>
        <v>200000</v>
      </c>
      <c r="R3066">
        <f>E3066/N3066</f>
        <v>1</v>
      </c>
      <c r="S3066" t="str">
        <f>LEFT(P3066,FIND("/",P3066)-1)</f>
        <v>photography</v>
      </c>
      <c r="T3066" t="str">
        <f>RIGHT(P3066,LEN(P3066)-FIND("/",P3066))</f>
        <v>people</v>
      </c>
    </row>
    <row r="3067" spans="1:20" ht="29.5" x14ac:dyDescent="0.75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 s="9">
        <f>(((I3067/60)/60)/24)+DATE(1970,1,1)</f>
        <v>42064.639768518522</v>
      </c>
      <c r="K3067">
        <v>1422631276</v>
      </c>
      <c r="L3067" s="9">
        <f>(((K3067/60)/60)/24)+DATE(1970,1,1)</f>
        <v>42034.639768518522</v>
      </c>
      <c r="M3067" t="b">
        <v>0</v>
      </c>
      <c r="N3067">
        <v>28</v>
      </c>
      <c r="O3067" t="b">
        <v>0</v>
      </c>
      <c r="P3067" t="s">
        <v>8296</v>
      </c>
      <c r="Q3067">
        <f>D3067/E3067*100</f>
        <v>235.44520547945206</v>
      </c>
      <c r="R3067">
        <f>E3067/N3067</f>
        <v>83.428571428571431</v>
      </c>
      <c r="S3067" t="str">
        <f>LEFT(P3067,FIND("/",P3067)-1)</f>
        <v>photography</v>
      </c>
      <c r="T3067" t="str">
        <f>RIGHT(P3067,LEN(P3067)-FIND("/",P3067))</f>
        <v>people</v>
      </c>
    </row>
    <row r="3068" spans="1:20" x14ac:dyDescent="0.75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 s="9">
        <f>(((I3068/60)/60)/24)+DATE(1970,1,1)</f>
        <v>42236.763217592597</v>
      </c>
      <c r="K3068">
        <v>1437502742</v>
      </c>
      <c r="L3068" s="9">
        <f>(((K3068/60)/60)/24)+DATE(1970,1,1)</f>
        <v>42206.763217592597</v>
      </c>
      <c r="M3068" t="b">
        <v>0</v>
      </c>
      <c r="N3068">
        <v>1</v>
      </c>
      <c r="O3068" t="b">
        <v>0</v>
      </c>
      <c r="P3068" t="s">
        <v>8296</v>
      </c>
      <c r="Q3068">
        <f>D3068/E3068*100</f>
        <v>24000</v>
      </c>
      <c r="R3068">
        <f>E3068/N3068</f>
        <v>25</v>
      </c>
      <c r="S3068" t="str">
        <f>LEFT(P3068,FIND("/",P3068)-1)</f>
        <v>photography</v>
      </c>
      <c r="T3068" t="str">
        <f>RIGHT(P3068,LEN(P3068)-FIND("/",P3068))</f>
        <v>people</v>
      </c>
    </row>
    <row r="3069" spans="1:20" ht="44.25" x14ac:dyDescent="0.75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 s="9">
        <f>(((I3069/60)/60)/24)+DATE(1970,1,1)</f>
        <v>42715.680648148147</v>
      </c>
      <c r="K3069">
        <v>1478881208</v>
      </c>
      <c r="L3069" s="9">
        <f>(((K3069/60)/60)/24)+DATE(1970,1,1)</f>
        <v>42685.680648148147</v>
      </c>
      <c r="M3069" t="b">
        <v>0</v>
      </c>
      <c r="N3069">
        <v>1</v>
      </c>
      <c r="O3069" t="b">
        <v>0</v>
      </c>
      <c r="P3069" t="s">
        <v>8296</v>
      </c>
      <c r="Q3069">
        <f>D3069/E3069*100</f>
        <v>10000</v>
      </c>
      <c r="R3069">
        <f>E3069/N3069</f>
        <v>50</v>
      </c>
      <c r="S3069" t="str">
        <f>LEFT(P3069,FIND("/",P3069)-1)</f>
        <v>photography</v>
      </c>
      <c r="T3069" t="str">
        <f>RIGHT(P3069,LEN(P3069)-FIND("/",P3069))</f>
        <v>people</v>
      </c>
    </row>
    <row r="3070" spans="1:20" ht="44.25" x14ac:dyDescent="0.75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 s="9">
        <f>(((I3070/60)/60)/24)+DATE(1970,1,1)</f>
        <v>42413.195972222224</v>
      </c>
      <c r="K3070">
        <v>1454042532</v>
      </c>
      <c r="L3070" s="9">
        <f>(((K3070/60)/60)/24)+DATE(1970,1,1)</f>
        <v>42398.195972222224</v>
      </c>
      <c r="M3070" t="b">
        <v>0</v>
      </c>
      <c r="N3070">
        <v>5</v>
      </c>
      <c r="O3070" t="b">
        <v>0</v>
      </c>
      <c r="P3070" t="s">
        <v>8296</v>
      </c>
      <c r="Q3070">
        <f>D3070/E3070*100</f>
        <v>589.39096267190564</v>
      </c>
      <c r="R3070">
        <f>E3070/N3070</f>
        <v>101.8</v>
      </c>
      <c r="S3070" t="str">
        <f>LEFT(P3070,FIND("/",P3070)-1)</f>
        <v>photography</v>
      </c>
      <c r="T3070" t="str">
        <f>RIGHT(P3070,LEN(P3070)-FIND("/",P3070))</f>
        <v>people</v>
      </c>
    </row>
    <row r="3071" spans="1:20" ht="29.5" x14ac:dyDescent="0.75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 s="9">
        <f>(((I3071/60)/60)/24)+DATE(1970,1,1)</f>
        <v>42188.89335648148</v>
      </c>
      <c r="K3071">
        <v>1434144386</v>
      </c>
      <c r="L3071" s="9">
        <f>(((K3071/60)/60)/24)+DATE(1970,1,1)</f>
        <v>42167.89335648148</v>
      </c>
      <c r="M3071" t="b">
        <v>0</v>
      </c>
      <c r="N3071">
        <v>3</v>
      </c>
      <c r="O3071" t="b">
        <v>0</v>
      </c>
      <c r="P3071" t="s">
        <v>8296</v>
      </c>
      <c r="Q3071">
        <f>D3071/E3071*100</f>
        <v>1428.5714285714287</v>
      </c>
      <c r="R3071">
        <f>E3071/N3071</f>
        <v>46.666666666666664</v>
      </c>
      <c r="S3071" t="str">
        <f>LEFT(P3071,FIND("/",P3071)-1)</f>
        <v>photography</v>
      </c>
      <c r="T3071" t="str">
        <f>RIGHT(P3071,LEN(P3071)-FIND("/",P3071))</f>
        <v>people</v>
      </c>
    </row>
    <row r="3072" spans="1:20" ht="29.5" x14ac:dyDescent="0.75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 s="9">
        <f>(((I3072/60)/60)/24)+DATE(1970,1,1)</f>
        <v>42053.143414351856</v>
      </c>
      <c r="K3072">
        <v>1421637991</v>
      </c>
      <c r="L3072" s="9">
        <f>(((K3072/60)/60)/24)+DATE(1970,1,1)</f>
        <v>42023.143414351856</v>
      </c>
      <c r="M3072" t="b">
        <v>0</v>
      </c>
      <c r="N3072">
        <v>2</v>
      </c>
      <c r="O3072" t="b">
        <v>0</v>
      </c>
      <c r="P3072" t="s">
        <v>8296</v>
      </c>
      <c r="Q3072">
        <f>D3072/E3072*100</f>
        <v>75000</v>
      </c>
      <c r="R3072">
        <f>E3072/N3072</f>
        <v>1</v>
      </c>
      <c r="S3072" t="str">
        <f>LEFT(P3072,FIND("/",P3072)-1)</f>
        <v>photography</v>
      </c>
      <c r="T3072" t="str">
        <f>RIGHT(P3072,LEN(P3072)-FIND("/",P3072))</f>
        <v>people</v>
      </c>
    </row>
    <row r="3073" spans="1:20" ht="44.25" x14ac:dyDescent="0.75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 s="9">
        <f>(((I3073/60)/60)/24)+DATE(1970,1,1)</f>
        <v>42359.58839120371</v>
      </c>
      <c r="K3073">
        <v>1448114837</v>
      </c>
      <c r="L3073" s="9">
        <f>(((K3073/60)/60)/24)+DATE(1970,1,1)</f>
        <v>42329.58839120371</v>
      </c>
      <c r="M3073" t="b">
        <v>0</v>
      </c>
      <c r="N3073">
        <v>0</v>
      </c>
      <c r="O3073" t="b">
        <v>0</v>
      </c>
      <c r="P3073" t="s">
        <v>8296</v>
      </c>
      <c r="Q3073" t="e">
        <f>D3073/E3073*100</f>
        <v>#DIV/0!</v>
      </c>
      <c r="R3073" t="e">
        <f>E3073/N3073</f>
        <v>#DIV/0!</v>
      </c>
      <c r="S3073" t="str">
        <f>LEFT(P3073,FIND("/",P3073)-1)</f>
        <v>photography</v>
      </c>
      <c r="T3073" t="str">
        <f>RIGHT(P3073,LEN(P3073)-FIND("/",P3073))</f>
        <v>people</v>
      </c>
    </row>
    <row r="3074" spans="1:20" ht="59" x14ac:dyDescent="0.75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 s="9">
        <f>(((I3074/60)/60)/24)+DATE(1970,1,1)</f>
        <v>42711.047939814816</v>
      </c>
      <c r="K3074">
        <v>1475885342</v>
      </c>
      <c r="L3074" s="9">
        <f>(((K3074/60)/60)/24)+DATE(1970,1,1)</f>
        <v>42651.006273148145</v>
      </c>
      <c r="M3074" t="b">
        <v>0</v>
      </c>
      <c r="N3074">
        <v>0</v>
      </c>
      <c r="O3074" t="b">
        <v>0</v>
      </c>
      <c r="P3074" t="s">
        <v>8296</v>
      </c>
      <c r="Q3074" t="e">
        <f>D3074/E3074*100</f>
        <v>#DIV/0!</v>
      </c>
      <c r="R3074" t="e">
        <f>E3074/N3074</f>
        <v>#DIV/0!</v>
      </c>
      <c r="S3074" t="str">
        <f>LEFT(P3074,FIND("/",P3074)-1)</f>
        <v>photography</v>
      </c>
      <c r="T3074" t="str">
        <f>RIGHT(P3074,LEN(P3074)-FIND("/",P3074))</f>
        <v>people</v>
      </c>
    </row>
    <row r="3075" spans="1:20" ht="44.25" x14ac:dyDescent="0.75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 s="9">
        <f>(((I3075/60)/60)/24)+DATE(1970,1,1)</f>
        <v>42201.902037037042</v>
      </c>
      <c r="K3075">
        <v>1435354736</v>
      </c>
      <c r="L3075" s="9">
        <f>(((K3075/60)/60)/24)+DATE(1970,1,1)</f>
        <v>42181.902037037042</v>
      </c>
      <c r="M3075" t="b">
        <v>0</v>
      </c>
      <c r="N3075">
        <v>3</v>
      </c>
      <c r="O3075" t="b">
        <v>0</v>
      </c>
      <c r="P3075" t="s">
        <v>8296</v>
      </c>
      <c r="Q3075">
        <f>D3075/E3075*100</f>
        <v>1282.0512820512822</v>
      </c>
      <c r="R3075">
        <f>E3075/N3075</f>
        <v>26</v>
      </c>
      <c r="S3075" t="str">
        <f>LEFT(P3075,FIND("/",P3075)-1)</f>
        <v>photography</v>
      </c>
      <c r="T3075" t="str">
        <f>RIGHT(P3075,LEN(P3075)-FIND("/",P3075))</f>
        <v>people</v>
      </c>
    </row>
    <row r="3076" spans="1:20" ht="59" x14ac:dyDescent="0.75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 s="9">
        <f>(((I3076/60)/60)/24)+DATE(1970,1,1)</f>
        <v>41830.819571759261</v>
      </c>
      <c r="K3076">
        <v>1402429211</v>
      </c>
      <c r="L3076" s="9">
        <f>(((K3076/60)/60)/24)+DATE(1970,1,1)</f>
        <v>41800.819571759261</v>
      </c>
      <c r="M3076" t="b">
        <v>0</v>
      </c>
      <c r="N3076">
        <v>0</v>
      </c>
      <c r="O3076" t="b">
        <v>0</v>
      </c>
      <c r="P3076" t="s">
        <v>8296</v>
      </c>
      <c r="Q3076" t="e">
        <f>D3076/E3076*100</f>
        <v>#DIV/0!</v>
      </c>
      <c r="R3076" t="e">
        <f>E3076/N3076</f>
        <v>#DIV/0!</v>
      </c>
      <c r="S3076" t="str">
        <f>LEFT(P3076,FIND("/",P3076)-1)</f>
        <v>photography</v>
      </c>
      <c r="T3076" t="str">
        <f>RIGHT(P3076,LEN(P3076)-FIND("/",P3076))</f>
        <v>people</v>
      </c>
    </row>
    <row r="3077" spans="1:20" ht="44.25" x14ac:dyDescent="0.75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 s="9">
        <f>(((I3077/60)/60)/24)+DATE(1970,1,1)</f>
        <v>41877.930694444447</v>
      </c>
      <c r="K3077">
        <v>1406499612</v>
      </c>
      <c r="L3077" s="9">
        <f>(((K3077/60)/60)/24)+DATE(1970,1,1)</f>
        <v>41847.930694444447</v>
      </c>
      <c r="M3077" t="b">
        <v>0</v>
      </c>
      <c r="N3077">
        <v>0</v>
      </c>
      <c r="O3077" t="b">
        <v>0</v>
      </c>
      <c r="P3077" t="s">
        <v>8296</v>
      </c>
      <c r="Q3077" t="e">
        <f>D3077/E3077*100</f>
        <v>#DIV/0!</v>
      </c>
      <c r="R3077" t="e">
        <f>E3077/N3077</f>
        <v>#DIV/0!</v>
      </c>
      <c r="S3077" t="str">
        <f>LEFT(P3077,FIND("/",P3077)-1)</f>
        <v>photography</v>
      </c>
      <c r="T3077" t="str">
        <f>RIGHT(P3077,LEN(P3077)-FIND("/",P3077))</f>
        <v>people</v>
      </c>
    </row>
    <row r="3078" spans="1:20" ht="59" x14ac:dyDescent="0.75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 s="9">
        <f>(((I3078/60)/60)/24)+DATE(1970,1,1)</f>
        <v>41852.118495370371</v>
      </c>
      <c r="K3078">
        <v>1402973438</v>
      </c>
      <c r="L3078" s="9">
        <f>(((K3078/60)/60)/24)+DATE(1970,1,1)</f>
        <v>41807.118495370371</v>
      </c>
      <c r="M3078" t="b">
        <v>0</v>
      </c>
      <c r="N3078">
        <v>3</v>
      </c>
      <c r="O3078" t="b">
        <v>0</v>
      </c>
      <c r="P3078" t="s">
        <v>8296</v>
      </c>
      <c r="Q3078">
        <f>D3078/E3078*100</f>
        <v>381.67938931297709</v>
      </c>
      <c r="R3078">
        <f>E3078/N3078</f>
        <v>218.33333333333334</v>
      </c>
      <c r="S3078" t="str">
        <f>LEFT(P3078,FIND("/",P3078)-1)</f>
        <v>photography</v>
      </c>
      <c r="T3078" t="str">
        <f>RIGHT(P3078,LEN(P3078)-FIND("/",P3078))</f>
        <v>people</v>
      </c>
    </row>
    <row r="3079" spans="1:20" ht="44.25" x14ac:dyDescent="0.75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 s="9">
        <f>(((I3079/60)/60)/24)+DATE(1970,1,1)</f>
        <v>41956.524398148147</v>
      </c>
      <c r="K3079">
        <v>1413286508</v>
      </c>
      <c r="L3079" s="9">
        <f>(((K3079/60)/60)/24)+DATE(1970,1,1)</f>
        <v>41926.482731481483</v>
      </c>
      <c r="M3079" t="b">
        <v>0</v>
      </c>
      <c r="N3079">
        <v>7</v>
      </c>
      <c r="O3079" t="b">
        <v>0</v>
      </c>
      <c r="P3079" t="s">
        <v>8296</v>
      </c>
      <c r="Q3079">
        <f>D3079/E3079*100</f>
        <v>13135.593220338984</v>
      </c>
      <c r="R3079">
        <f>E3079/N3079</f>
        <v>33.714285714285715</v>
      </c>
      <c r="S3079" t="str">
        <f>LEFT(P3079,FIND("/",P3079)-1)</f>
        <v>photography</v>
      </c>
      <c r="T3079" t="str">
        <f>RIGHT(P3079,LEN(P3079)-FIND("/",P3079))</f>
        <v>people</v>
      </c>
    </row>
    <row r="3080" spans="1:20" ht="44.25" x14ac:dyDescent="0.75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 s="9">
        <f>(((I3080/60)/60)/24)+DATE(1970,1,1)</f>
        <v>42375.951539351852</v>
      </c>
      <c r="K3080">
        <v>1449528613</v>
      </c>
      <c r="L3080" s="9">
        <f>(((K3080/60)/60)/24)+DATE(1970,1,1)</f>
        <v>42345.951539351852</v>
      </c>
      <c r="M3080" t="b">
        <v>0</v>
      </c>
      <c r="N3080">
        <v>25</v>
      </c>
      <c r="O3080" t="b">
        <v>0</v>
      </c>
      <c r="P3080" t="s">
        <v>8296</v>
      </c>
      <c r="Q3080">
        <f>D3080/E3080*100</f>
        <v>800</v>
      </c>
      <c r="R3080">
        <f>E3080/N3080</f>
        <v>25</v>
      </c>
      <c r="S3080" t="str">
        <f>LEFT(P3080,FIND("/",P3080)-1)</f>
        <v>photography</v>
      </c>
      <c r="T3080" t="str">
        <f>RIGHT(P3080,LEN(P3080)-FIND("/",P3080))</f>
        <v>people</v>
      </c>
    </row>
    <row r="3081" spans="1:20" ht="44.25" x14ac:dyDescent="0.75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 s="9">
        <f>(((I3081/60)/60)/24)+DATE(1970,1,1)</f>
        <v>42746.7424537037</v>
      </c>
      <c r="K3081">
        <v>1481564948</v>
      </c>
      <c r="L3081" s="9">
        <f>(((K3081/60)/60)/24)+DATE(1970,1,1)</f>
        <v>42716.7424537037</v>
      </c>
      <c r="M3081" t="b">
        <v>0</v>
      </c>
      <c r="N3081">
        <v>10</v>
      </c>
      <c r="O3081" t="b">
        <v>0</v>
      </c>
      <c r="P3081" t="s">
        <v>8282</v>
      </c>
      <c r="Q3081">
        <f>D3081/E3081*100</f>
        <v>17605.633802816901</v>
      </c>
      <c r="R3081">
        <f>E3081/N3081</f>
        <v>28.4</v>
      </c>
      <c r="S3081" t="str">
        <f>LEFT(P3081,FIND("/",P3081)-1)</f>
        <v>games</v>
      </c>
      <c r="T3081" t="str">
        <f>RIGHT(P3081,LEN(P3081)-FIND("/",P3081))</f>
        <v>video games</v>
      </c>
    </row>
    <row r="3082" spans="1:20" ht="44.25" x14ac:dyDescent="0.75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 s="9">
        <f>(((I3082/60)/60)/24)+DATE(1970,1,1)</f>
        <v>42742.300567129627</v>
      </c>
      <c r="K3082">
        <v>1481181169</v>
      </c>
      <c r="L3082" s="9">
        <f>(((K3082/60)/60)/24)+DATE(1970,1,1)</f>
        <v>42712.300567129627</v>
      </c>
      <c r="M3082" t="b">
        <v>0</v>
      </c>
      <c r="N3082">
        <v>3</v>
      </c>
      <c r="O3082" t="b">
        <v>0</v>
      </c>
      <c r="P3082" t="s">
        <v>8282</v>
      </c>
      <c r="Q3082">
        <f>D3082/E3082*100</f>
        <v>25806.451612903227</v>
      </c>
      <c r="R3082">
        <f>E3082/N3082</f>
        <v>103.33333333333333</v>
      </c>
      <c r="S3082" t="str">
        <f>LEFT(P3082,FIND("/",P3082)-1)</f>
        <v>games</v>
      </c>
      <c r="T3082" t="str">
        <f>RIGHT(P3082,LEN(P3082)-FIND("/",P3082))</f>
        <v>video games</v>
      </c>
    </row>
    <row r="3083" spans="1:20" ht="59" x14ac:dyDescent="0.75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 s="9">
        <f>(((I3083/60)/60)/24)+DATE(1970,1,1)</f>
        <v>40252.290972222225</v>
      </c>
      <c r="K3083">
        <v>1263982307</v>
      </c>
      <c r="L3083" s="9">
        <f>(((K3083/60)/60)/24)+DATE(1970,1,1)</f>
        <v>40198.424849537041</v>
      </c>
      <c r="M3083" t="b">
        <v>0</v>
      </c>
      <c r="N3083">
        <v>5</v>
      </c>
      <c r="O3083" t="b">
        <v>0</v>
      </c>
      <c r="P3083" t="s">
        <v>8282</v>
      </c>
      <c r="Q3083">
        <f>D3083/E3083*100</f>
        <v>1000</v>
      </c>
      <c r="R3083">
        <f>E3083/N3083</f>
        <v>10</v>
      </c>
      <c r="S3083" t="str">
        <f>LEFT(P3083,FIND("/",P3083)-1)</f>
        <v>games</v>
      </c>
      <c r="T3083" t="str">
        <f>RIGHT(P3083,LEN(P3083)-FIND("/",P3083))</f>
        <v>video games</v>
      </c>
    </row>
    <row r="3084" spans="1:20" ht="59" x14ac:dyDescent="0.75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 s="9">
        <f>(((I3084/60)/60)/24)+DATE(1970,1,1)</f>
        <v>40512.208333333336</v>
      </c>
      <c r="K3084">
        <v>1286930435</v>
      </c>
      <c r="L3084" s="9">
        <f>(((K3084/60)/60)/24)+DATE(1970,1,1)</f>
        <v>40464.028182870366</v>
      </c>
      <c r="M3084" t="b">
        <v>0</v>
      </c>
      <c r="N3084">
        <v>5</v>
      </c>
      <c r="O3084" t="b">
        <v>0</v>
      </c>
      <c r="P3084" t="s">
        <v>8282</v>
      </c>
      <c r="Q3084">
        <f>D3084/E3084*100</f>
        <v>956.52173913043475</v>
      </c>
      <c r="R3084">
        <f>E3084/N3084</f>
        <v>23</v>
      </c>
      <c r="S3084" t="str">
        <f>LEFT(P3084,FIND("/",P3084)-1)</f>
        <v>games</v>
      </c>
      <c r="T3084" t="str">
        <f>RIGHT(P3084,LEN(P3084)-FIND("/",P3084))</f>
        <v>video games</v>
      </c>
    </row>
    <row r="3085" spans="1:20" ht="44.25" x14ac:dyDescent="0.75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 s="9">
        <f>(((I3085/60)/60)/24)+DATE(1970,1,1)</f>
        <v>42221.023530092592</v>
      </c>
      <c r="K3085">
        <v>1436142833</v>
      </c>
      <c r="L3085" s="9">
        <f>(((K3085/60)/60)/24)+DATE(1970,1,1)</f>
        <v>42191.023530092592</v>
      </c>
      <c r="M3085" t="b">
        <v>0</v>
      </c>
      <c r="N3085">
        <v>27</v>
      </c>
      <c r="O3085" t="b">
        <v>0</v>
      </c>
      <c r="P3085" t="s">
        <v>8282</v>
      </c>
      <c r="Q3085">
        <f>D3085/E3085*100</f>
        <v>7042.2535211267605</v>
      </c>
      <c r="R3085">
        <f>E3085/N3085</f>
        <v>31.555555555555557</v>
      </c>
      <c r="S3085" t="str">
        <f>LEFT(P3085,FIND("/",P3085)-1)</f>
        <v>games</v>
      </c>
      <c r="T3085" t="str">
        <f>RIGHT(P3085,LEN(P3085)-FIND("/",P3085))</f>
        <v>video games</v>
      </c>
    </row>
    <row r="3086" spans="1:20" ht="44.25" x14ac:dyDescent="0.75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 s="9">
        <f>(((I3086/60)/60)/24)+DATE(1970,1,1)</f>
        <v>41981.973229166666</v>
      </c>
      <c r="K3086">
        <v>1415488887</v>
      </c>
      <c r="L3086" s="9">
        <f>(((K3086/60)/60)/24)+DATE(1970,1,1)</f>
        <v>41951.973229166666</v>
      </c>
      <c r="M3086" t="b">
        <v>0</v>
      </c>
      <c r="N3086">
        <v>2</v>
      </c>
      <c r="O3086" t="b">
        <v>0</v>
      </c>
      <c r="P3086" t="s">
        <v>8282</v>
      </c>
      <c r="Q3086">
        <f>D3086/E3086*100</f>
        <v>200000</v>
      </c>
      <c r="R3086">
        <f>E3086/N3086</f>
        <v>5</v>
      </c>
      <c r="S3086" t="str">
        <f>LEFT(P3086,FIND("/",P3086)-1)</f>
        <v>games</v>
      </c>
      <c r="T3086" t="str">
        <f>RIGHT(P3086,LEN(P3086)-FIND("/",P3086))</f>
        <v>video games</v>
      </c>
    </row>
    <row r="3087" spans="1:20" ht="29.5" x14ac:dyDescent="0.75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 s="9">
        <f>(((I3087/60)/60)/24)+DATE(1970,1,1)</f>
        <v>42075.463692129633</v>
      </c>
      <c r="K3087">
        <v>1423570063</v>
      </c>
      <c r="L3087" s="9">
        <f>(((K3087/60)/60)/24)+DATE(1970,1,1)</f>
        <v>42045.50535879629</v>
      </c>
      <c r="M3087" t="b">
        <v>0</v>
      </c>
      <c r="N3087">
        <v>236</v>
      </c>
      <c r="O3087" t="b">
        <v>0</v>
      </c>
      <c r="P3087" t="s">
        <v>8282</v>
      </c>
      <c r="Q3087">
        <f>D3087/E3087*100</f>
        <v>346.70629024269442</v>
      </c>
      <c r="R3087">
        <f>E3087/N3087</f>
        <v>34.220338983050844</v>
      </c>
      <c r="S3087" t="str">
        <f>LEFT(P3087,FIND("/",P3087)-1)</f>
        <v>games</v>
      </c>
      <c r="T3087" t="str">
        <f>RIGHT(P3087,LEN(P3087)-FIND("/",P3087))</f>
        <v>video games</v>
      </c>
    </row>
    <row r="3088" spans="1:20" ht="44.25" x14ac:dyDescent="0.75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 s="9">
        <f>(((I3088/60)/60)/24)+DATE(1970,1,1)</f>
        <v>41903.772789351853</v>
      </c>
      <c r="K3088">
        <v>1406140369</v>
      </c>
      <c r="L3088" s="9">
        <f>(((K3088/60)/60)/24)+DATE(1970,1,1)</f>
        <v>41843.772789351853</v>
      </c>
      <c r="M3088" t="b">
        <v>0</v>
      </c>
      <c r="N3088">
        <v>1</v>
      </c>
      <c r="O3088" t="b">
        <v>0</v>
      </c>
      <c r="P3088" t="s">
        <v>8282</v>
      </c>
      <c r="Q3088">
        <f>D3088/E3088*100</f>
        <v>60000</v>
      </c>
      <c r="R3088">
        <f>E3088/N3088</f>
        <v>25</v>
      </c>
      <c r="S3088" t="str">
        <f>LEFT(P3088,FIND("/",P3088)-1)</f>
        <v>games</v>
      </c>
      <c r="T3088" t="str">
        <f>RIGHT(P3088,LEN(P3088)-FIND("/",P3088))</f>
        <v>video games</v>
      </c>
    </row>
    <row r="3089" spans="1:20" ht="44.25" x14ac:dyDescent="0.75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 s="9">
        <f>(((I3089/60)/60)/24)+DATE(1970,1,1)</f>
        <v>42439.024305555555</v>
      </c>
      <c r="K3089">
        <v>1454978100</v>
      </c>
      <c r="L3089" s="9">
        <f>(((K3089/60)/60)/24)+DATE(1970,1,1)</f>
        <v>42409.024305555555</v>
      </c>
      <c r="M3089" t="b">
        <v>0</v>
      </c>
      <c r="N3089">
        <v>12</v>
      </c>
      <c r="O3089" t="b">
        <v>0</v>
      </c>
      <c r="P3089" t="s">
        <v>8282</v>
      </c>
      <c r="Q3089">
        <f>D3089/E3089*100</f>
        <v>847.45762711864415</v>
      </c>
      <c r="R3089">
        <f>E3089/N3089</f>
        <v>19.666666666666668</v>
      </c>
      <c r="S3089" t="str">
        <f>LEFT(P3089,FIND("/",P3089)-1)</f>
        <v>games</v>
      </c>
      <c r="T3089" t="str">
        <f>RIGHT(P3089,LEN(P3089)-FIND("/",P3089))</f>
        <v>video games</v>
      </c>
    </row>
    <row r="3090" spans="1:20" ht="29.5" x14ac:dyDescent="0.75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 s="9">
        <f>(((I3090/60)/60)/24)+DATE(1970,1,1)</f>
        <v>41867.086377314816</v>
      </c>
      <c r="K3090">
        <v>1405130663</v>
      </c>
      <c r="L3090" s="9">
        <f>(((K3090/60)/60)/24)+DATE(1970,1,1)</f>
        <v>41832.086377314816</v>
      </c>
      <c r="M3090" t="b">
        <v>0</v>
      </c>
      <c r="N3090">
        <v>4</v>
      </c>
      <c r="O3090" t="b">
        <v>0</v>
      </c>
      <c r="P3090" t="s">
        <v>8282</v>
      </c>
      <c r="Q3090">
        <f>D3090/E3090*100</f>
        <v>49411.764705882357</v>
      </c>
      <c r="R3090">
        <f>E3090/N3090</f>
        <v>21.25</v>
      </c>
      <c r="S3090" t="str">
        <f>LEFT(P3090,FIND("/",P3090)-1)</f>
        <v>games</v>
      </c>
      <c r="T3090" t="str">
        <f>RIGHT(P3090,LEN(P3090)-FIND("/",P3090))</f>
        <v>video games</v>
      </c>
    </row>
    <row r="3091" spans="1:20" ht="44.25" x14ac:dyDescent="0.75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 s="9">
        <f>(((I3091/60)/60)/24)+DATE(1970,1,1)</f>
        <v>42197.207071759258</v>
      </c>
      <c r="K3091">
        <v>1434085091</v>
      </c>
      <c r="L3091" s="9">
        <f>(((K3091/60)/60)/24)+DATE(1970,1,1)</f>
        <v>42167.207071759258</v>
      </c>
      <c r="M3091" t="b">
        <v>0</v>
      </c>
      <c r="N3091">
        <v>3</v>
      </c>
      <c r="O3091" t="b">
        <v>0</v>
      </c>
      <c r="P3091" t="s">
        <v>8282</v>
      </c>
      <c r="Q3091">
        <f>D3091/E3091*100</f>
        <v>2000</v>
      </c>
      <c r="R3091">
        <f>E3091/N3091</f>
        <v>8.3333333333333339</v>
      </c>
      <c r="S3091" t="str">
        <f>LEFT(P3091,FIND("/",P3091)-1)</f>
        <v>games</v>
      </c>
      <c r="T3091" t="str">
        <f>RIGHT(P3091,LEN(P3091)-FIND("/",P3091))</f>
        <v>video games</v>
      </c>
    </row>
    <row r="3092" spans="1:20" ht="44.25" x14ac:dyDescent="0.75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 s="9">
        <f>(((I3092/60)/60)/24)+DATE(1970,1,1)</f>
        <v>41673.487175925926</v>
      </c>
      <c r="K3092">
        <v>1388835692</v>
      </c>
      <c r="L3092" s="9">
        <f>(((K3092/60)/60)/24)+DATE(1970,1,1)</f>
        <v>41643.487175925926</v>
      </c>
      <c r="M3092" t="b">
        <v>0</v>
      </c>
      <c r="N3092">
        <v>99</v>
      </c>
      <c r="O3092" t="b">
        <v>0</v>
      </c>
      <c r="P3092" t="s">
        <v>8282</v>
      </c>
      <c r="Q3092">
        <f>D3092/E3092*100</f>
        <v>4732.6300645057481</v>
      </c>
      <c r="R3092">
        <f>E3092/N3092</f>
        <v>21.34333333333333</v>
      </c>
      <c r="S3092" t="str">
        <f>LEFT(P3092,FIND("/",P3092)-1)</f>
        <v>games</v>
      </c>
      <c r="T3092" t="str">
        <f>RIGHT(P3092,LEN(P3092)-FIND("/",P3092))</f>
        <v>video games</v>
      </c>
    </row>
    <row r="3093" spans="1:20" ht="44.25" x14ac:dyDescent="0.75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 s="9">
        <f>(((I3093/60)/60)/24)+DATE(1970,1,1)</f>
        <v>40657.290972222225</v>
      </c>
      <c r="K3093">
        <v>1300328399</v>
      </c>
      <c r="L3093" s="9">
        <f>(((K3093/60)/60)/24)+DATE(1970,1,1)</f>
        <v>40619.097210648149</v>
      </c>
      <c r="M3093" t="b">
        <v>0</v>
      </c>
      <c r="N3093">
        <v>3</v>
      </c>
      <c r="O3093" t="b">
        <v>0</v>
      </c>
      <c r="P3093" t="s">
        <v>8282</v>
      </c>
      <c r="Q3093">
        <f>D3093/E3093*100</f>
        <v>6250</v>
      </c>
      <c r="R3093">
        <f>E3093/N3093</f>
        <v>5.333333333333333</v>
      </c>
      <c r="S3093" t="str">
        <f>LEFT(P3093,FIND("/",P3093)-1)</f>
        <v>games</v>
      </c>
      <c r="T3093" t="str">
        <f>RIGHT(P3093,LEN(P3093)-FIND("/",P3093))</f>
        <v>video games</v>
      </c>
    </row>
    <row r="3094" spans="1:20" ht="44.25" x14ac:dyDescent="0.75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 s="9">
        <f>(((I3094/60)/60)/24)+DATE(1970,1,1)</f>
        <v>41391.886469907404</v>
      </c>
      <c r="K3094">
        <v>1364505391</v>
      </c>
      <c r="L3094" s="9">
        <f>(((K3094/60)/60)/24)+DATE(1970,1,1)</f>
        <v>41361.886469907404</v>
      </c>
      <c r="M3094" t="b">
        <v>0</v>
      </c>
      <c r="N3094">
        <v>3</v>
      </c>
      <c r="O3094" t="b">
        <v>0</v>
      </c>
      <c r="P3094" t="s">
        <v>8282</v>
      </c>
      <c r="Q3094">
        <f>D3094/E3094*100</f>
        <v>5769.2307692307695</v>
      </c>
      <c r="R3094">
        <f>E3094/N3094</f>
        <v>34.666666666666664</v>
      </c>
      <c r="S3094" t="str">
        <f>LEFT(P3094,FIND("/",P3094)-1)</f>
        <v>games</v>
      </c>
      <c r="T3094" t="str">
        <f>RIGHT(P3094,LEN(P3094)-FIND("/",P3094))</f>
        <v>video games</v>
      </c>
    </row>
    <row r="3095" spans="1:20" ht="44.25" x14ac:dyDescent="0.75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 s="9">
        <f>(((I3095/60)/60)/24)+DATE(1970,1,1)</f>
        <v>41186.963344907403</v>
      </c>
      <c r="K3095">
        <v>1346800033</v>
      </c>
      <c r="L3095" s="9">
        <f>(((K3095/60)/60)/24)+DATE(1970,1,1)</f>
        <v>41156.963344907403</v>
      </c>
      <c r="M3095" t="b">
        <v>0</v>
      </c>
      <c r="N3095">
        <v>22</v>
      </c>
      <c r="O3095" t="b">
        <v>0</v>
      </c>
      <c r="P3095" t="s">
        <v>8282</v>
      </c>
      <c r="Q3095">
        <f>D3095/E3095*100</f>
        <v>1046.0251046025105</v>
      </c>
      <c r="R3095">
        <f>E3095/N3095</f>
        <v>21.727272727272727</v>
      </c>
      <c r="S3095" t="str">
        <f>LEFT(P3095,FIND("/",P3095)-1)</f>
        <v>games</v>
      </c>
      <c r="T3095" t="str">
        <f>RIGHT(P3095,LEN(P3095)-FIND("/",P3095))</f>
        <v>video games</v>
      </c>
    </row>
    <row r="3096" spans="1:20" ht="44.25" x14ac:dyDescent="0.75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 s="9">
        <f>(((I3096/60)/60)/24)+DATE(1970,1,1)</f>
        <v>41566.509097222224</v>
      </c>
      <c r="K3096">
        <v>1379592786</v>
      </c>
      <c r="L3096" s="9">
        <f>(((K3096/60)/60)/24)+DATE(1970,1,1)</f>
        <v>41536.509097222224</v>
      </c>
      <c r="M3096" t="b">
        <v>0</v>
      </c>
      <c r="N3096">
        <v>4</v>
      </c>
      <c r="O3096" t="b">
        <v>0</v>
      </c>
      <c r="P3096" t="s">
        <v>8282</v>
      </c>
      <c r="Q3096">
        <f>D3096/E3096*100</f>
        <v>167750.05242189139</v>
      </c>
      <c r="R3096">
        <f>E3096/N3096</f>
        <v>11.922499999999999</v>
      </c>
      <c r="S3096" t="str">
        <f>LEFT(P3096,FIND("/",P3096)-1)</f>
        <v>games</v>
      </c>
      <c r="T3096" t="str">
        <f>RIGHT(P3096,LEN(P3096)-FIND("/",P3096))</f>
        <v>video games</v>
      </c>
    </row>
    <row r="3097" spans="1:20" ht="44.25" x14ac:dyDescent="0.75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 s="9">
        <f>(((I3097/60)/60)/24)+DATE(1970,1,1)</f>
        <v>41978.771168981482</v>
      </c>
      <c r="K3097">
        <v>1415212229</v>
      </c>
      <c r="L3097" s="9">
        <f>(((K3097/60)/60)/24)+DATE(1970,1,1)</f>
        <v>41948.771168981482</v>
      </c>
      <c r="M3097" t="b">
        <v>0</v>
      </c>
      <c r="N3097">
        <v>534</v>
      </c>
      <c r="O3097" t="b">
        <v>0</v>
      </c>
      <c r="P3097" t="s">
        <v>8282</v>
      </c>
      <c r="Q3097">
        <f>D3097/E3097*100</f>
        <v>352.03830176723227</v>
      </c>
      <c r="R3097">
        <f>E3097/N3097</f>
        <v>26.59737827715356</v>
      </c>
      <c r="S3097" t="str">
        <f>LEFT(P3097,FIND("/",P3097)-1)</f>
        <v>games</v>
      </c>
      <c r="T3097" t="str">
        <f>RIGHT(P3097,LEN(P3097)-FIND("/",P3097))</f>
        <v>video games</v>
      </c>
    </row>
    <row r="3098" spans="1:20" ht="29.5" x14ac:dyDescent="0.75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 s="9">
        <f>(((I3098/60)/60)/24)+DATE(1970,1,1)</f>
        <v>41587.054849537039</v>
      </c>
      <c r="K3098">
        <v>1381364339</v>
      </c>
      <c r="L3098" s="9">
        <f>(((K3098/60)/60)/24)+DATE(1970,1,1)</f>
        <v>41557.013182870374</v>
      </c>
      <c r="M3098" t="b">
        <v>0</v>
      </c>
      <c r="N3098">
        <v>12</v>
      </c>
      <c r="O3098" t="b">
        <v>0</v>
      </c>
      <c r="P3098" t="s">
        <v>8282</v>
      </c>
      <c r="Q3098">
        <f>D3098/E3098*100</f>
        <v>781.25</v>
      </c>
      <c r="R3098">
        <f>E3098/N3098</f>
        <v>10.666666666666666</v>
      </c>
      <c r="S3098" t="str">
        <f>LEFT(P3098,FIND("/",P3098)-1)</f>
        <v>games</v>
      </c>
      <c r="T3098" t="str">
        <f>RIGHT(P3098,LEN(P3098)-FIND("/",P3098))</f>
        <v>video games</v>
      </c>
    </row>
    <row r="3099" spans="1:20" ht="59" x14ac:dyDescent="0.75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 s="9">
        <f>(((I3099/60)/60)/24)+DATE(1970,1,1)</f>
        <v>42677.750092592592</v>
      </c>
      <c r="K3099">
        <v>1475604008</v>
      </c>
      <c r="L3099" s="9">
        <f>(((K3099/60)/60)/24)+DATE(1970,1,1)</f>
        <v>42647.750092592592</v>
      </c>
      <c r="M3099" t="b">
        <v>0</v>
      </c>
      <c r="N3099">
        <v>56</v>
      </c>
      <c r="O3099" t="b">
        <v>0</v>
      </c>
      <c r="P3099" t="s">
        <v>8282</v>
      </c>
      <c r="Q3099">
        <f>D3099/E3099*100</f>
        <v>1845.0184501845019</v>
      </c>
      <c r="R3099">
        <f>E3099/N3099</f>
        <v>29.035714285714285</v>
      </c>
      <c r="S3099" t="str">
        <f>LEFT(P3099,FIND("/",P3099)-1)</f>
        <v>games</v>
      </c>
      <c r="T3099" t="str">
        <f>RIGHT(P3099,LEN(P3099)-FIND("/",P3099))</f>
        <v>video games</v>
      </c>
    </row>
    <row r="3100" spans="1:20" ht="44.25" x14ac:dyDescent="0.75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 s="9">
        <f>(((I3100/60)/60)/24)+DATE(1970,1,1)</f>
        <v>41285.833611111113</v>
      </c>
      <c r="K3100">
        <v>1355342424</v>
      </c>
      <c r="L3100" s="9">
        <f>(((K3100/60)/60)/24)+DATE(1970,1,1)</f>
        <v>41255.833611111113</v>
      </c>
      <c r="M3100" t="b">
        <v>0</v>
      </c>
      <c r="N3100">
        <v>11</v>
      </c>
      <c r="O3100" t="b">
        <v>0</v>
      </c>
      <c r="P3100" t="s">
        <v>8282</v>
      </c>
      <c r="Q3100">
        <f>D3100/E3100*100</f>
        <v>89285.71428571429</v>
      </c>
      <c r="R3100">
        <f>E3100/N3100</f>
        <v>50.909090909090907</v>
      </c>
      <c r="S3100" t="str">
        <f>LEFT(P3100,FIND("/",P3100)-1)</f>
        <v>games</v>
      </c>
      <c r="T3100" t="str">
        <f>RIGHT(P3100,LEN(P3100)-FIND("/",P3100))</f>
        <v>video games</v>
      </c>
    </row>
    <row r="3101" spans="1:20" ht="59" x14ac:dyDescent="0.75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 s="9">
        <f>(((I3101/60)/60)/24)+DATE(1970,1,1)</f>
        <v>41957.277303240742</v>
      </c>
      <c r="K3101">
        <v>1413351559</v>
      </c>
      <c r="L3101" s="9">
        <f>(((K3101/60)/60)/24)+DATE(1970,1,1)</f>
        <v>41927.235636574071</v>
      </c>
      <c r="M3101" t="b">
        <v>0</v>
      </c>
      <c r="N3101">
        <v>0</v>
      </c>
      <c r="O3101" t="b">
        <v>0</v>
      </c>
      <c r="P3101" t="s">
        <v>8282</v>
      </c>
      <c r="Q3101" t="e">
        <f>D3101/E3101*100</f>
        <v>#DIV/0!</v>
      </c>
      <c r="R3101" t="e">
        <f>E3101/N3101</f>
        <v>#DIV/0!</v>
      </c>
      <c r="S3101" t="str">
        <f>LEFT(P3101,FIND("/",P3101)-1)</f>
        <v>games</v>
      </c>
      <c r="T3101" t="str">
        <f>RIGHT(P3101,LEN(P3101)-FIND("/",P3101))</f>
        <v>video games</v>
      </c>
    </row>
    <row r="3102" spans="1:20" ht="44.25" x14ac:dyDescent="0.75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 s="9">
        <f>(((I3102/60)/60)/24)+DATE(1970,1,1)</f>
        <v>42368.701504629629</v>
      </c>
      <c r="K3102">
        <v>1449075010</v>
      </c>
      <c r="L3102" s="9">
        <f>(((K3102/60)/60)/24)+DATE(1970,1,1)</f>
        <v>42340.701504629629</v>
      </c>
      <c r="M3102" t="b">
        <v>0</v>
      </c>
      <c r="N3102">
        <v>12</v>
      </c>
      <c r="O3102" t="b">
        <v>0</v>
      </c>
      <c r="P3102" t="s">
        <v>8282</v>
      </c>
      <c r="Q3102">
        <f>D3102/E3102*100</f>
        <v>1747.088186356073</v>
      </c>
      <c r="R3102">
        <f>E3102/N3102</f>
        <v>50.083333333333336</v>
      </c>
      <c r="S3102" t="str">
        <f>LEFT(P3102,FIND("/",P3102)-1)</f>
        <v>games</v>
      </c>
      <c r="T3102" t="str">
        <f>RIGHT(P3102,LEN(P3102)-FIND("/",P3102))</f>
        <v>video games</v>
      </c>
    </row>
    <row r="3103" spans="1:20" ht="44.25" x14ac:dyDescent="0.75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 s="9">
        <f>(((I3103/60)/60)/24)+DATE(1970,1,1)</f>
        <v>40380.791666666664</v>
      </c>
      <c r="K3103">
        <v>1275599812</v>
      </c>
      <c r="L3103" s="9">
        <f>(((K3103/60)/60)/24)+DATE(1970,1,1)</f>
        <v>40332.886712962965</v>
      </c>
      <c r="M3103" t="b">
        <v>0</v>
      </c>
      <c r="N3103">
        <v>5</v>
      </c>
      <c r="O3103" t="b">
        <v>0</v>
      </c>
      <c r="P3103" t="s">
        <v>8282</v>
      </c>
      <c r="Q3103">
        <f>D3103/E3103*100</f>
        <v>888.88888888888891</v>
      </c>
      <c r="R3103">
        <f>E3103/N3103</f>
        <v>45</v>
      </c>
      <c r="S3103" t="str">
        <f>LEFT(P3103,FIND("/",P3103)-1)</f>
        <v>games</v>
      </c>
      <c r="T3103" t="str">
        <f>RIGHT(P3103,LEN(P3103)-FIND("/",P3103))</f>
        <v>video games</v>
      </c>
    </row>
    <row r="3104" spans="1:20" ht="44.25" x14ac:dyDescent="0.75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 s="9">
        <f>(((I3104/60)/60)/24)+DATE(1970,1,1)</f>
        <v>41531.546759259261</v>
      </c>
      <c r="K3104">
        <v>1376399240</v>
      </c>
      <c r="L3104" s="9">
        <f>(((K3104/60)/60)/24)+DATE(1970,1,1)</f>
        <v>41499.546759259261</v>
      </c>
      <c r="M3104" t="b">
        <v>0</v>
      </c>
      <c r="N3104">
        <v>24</v>
      </c>
      <c r="O3104" t="b">
        <v>0</v>
      </c>
      <c r="P3104" t="s">
        <v>8282</v>
      </c>
      <c r="Q3104">
        <f>D3104/E3104*100</f>
        <v>5848.4349258649099</v>
      </c>
      <c r="R3104">
        <f>E3104/N3104</f>
        <v>25.291666666666668</v>
      </c>
      <c r="S3104" t="str">
        <f>LEFT(P3104,FIND("/",P3104)-1)</f>
        <v>games</v>
      </c>
      <c r="T3104" t="str">
        <f>RIGHT(P3104,LEN(P3104)-FIND("/",P3104))</f>
        <v>video games</v>
      </c>
    </row>
    <row r="3105" spans="1:20" ht="44.25" x14ac:dyDescent="0.75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 s="9">
        <f>(((I3105/60)/60)/24)+DATE(1970,1,1)</f>
        <v>41605.279097222221</v>
      </c>
      <c r="K3105">
        <v>1382938914</v>
      </c>
      <c r="L3105" s="9">
        <f>(((K3105/60)/60)/24)+DATE(1970,1,1)</f>
        <v>41575.237430555557</v>
      </c>
      <c r="M3105" t="b">
        <v>0</v>
      </c>
      <c r="N3105">
        <v>89</v>
      </c>
      <c r="O3105" t="b">
        <v>0</v>
      </c>
      <c r="P3105" t="s">
        <v>8282</v>
      </c>
      <c r="Q3105">
        <f>D3105/E3105*100</f>
        <v>328.58707557502737</v>
      </c>
      <c r="R3105">
        <f>E3105/N3105</f>
        <v>51.292134831460672</v>
      </c>
      <c r="S3105" t="str">
        <f>LEFT(P3105,FIND("/",P3105)-1)</f>
        <v>games</v>
      </c>
      <c r="T3105" t="str">
        <f>RIGHT(P3105,LEN(P3105)-FIND("/",P3105))</f>
        <v>video games</v>
      </c>
    </row>
    <row r="3106" spans="1:20" ht="59" x14ac:dyDescent="0.75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 s="9">
        <f>(((I3106/60)/60)/24)+DATE(1970,1,1)</f>
        <v>42411.679513888885</v>
      </c>
      <c r="K3106">
        <v>1453997910</v>
      </c>
      <c r="L3106" s="9">
        <f>(((K3106/60)/60)/24)+DATE(1970,1,1)</f>
        <v>42397.679513888885</v>
      </c>
      <c r="M3106" t="b">
        <v>0</v>
      </c>
      <c r="N3106">
        <v>1</v>
      </c>
      <c r="O3106" t="b">
        <v>0</v>
      </c>
      <c r="P3106" t="s">
        <v>8282</v>
      </c>
      <c r="Q3106">
        <f>D3106/E3106*100</f>
        <v>500000</v>
      </c>
      <c r="R3106">
        <f>E3106/N3106</f>
        <v>1</v>
      </c>
      <c r="S3106" t="str">
        <f>LEFT(P3106,FIND("/",P3106)-1)</f>
        <v>games</v>
      </c>
      <c r="T3106" t="str">
        <f>RIGHT(P3106,LEN(P3106)-FIND("/",P3106))</f>
        <v>video games</v>
      </c>
    </row>
    <row r="3107" spans="1:20" x14ac:dyDescent="0.75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 s="9">
        <f>(((I3107/60)/60)/24)+DATE(1970,1,1)</f>
        <v>41959.337361111116</v>
      </c>
      <c r="K3107">
        <v>1413356748</v>
      </c>
      <c r="L3107" s="9">
        <f>(((K3107/60)/60)/24)+DATE(1970,1,1)</f>
        <v>41927.295694444445</v>
      </c>
      <c r="M3107" t="b">
        <v>0</v>
      </c>
      <c r="N3107">
        <v>55</v>
      </c>
      <c r="O3107" t="b">
        <v>0</v>
      </c>
      <c r="P3107" t="s">
        <v>8282</v>
      </c>
      <c r="Q3107">
        <f>D3107/E3107*100</f>
        <v>14359.351988217966</v>
      </c>
      <c r="R3107">
        <f>E3107/N3107</f>
        <v>49.381818181818183</v>
      </c>
      <c r="S3107" t="str">
        <f>LEFT(P3107,FIND("/",P3107)-1)</f>
        <v>games</v>
      </c>
      <c r="T3107" t="str">
        <f>RIGHT(P3107,LEN(P3107)-FIND("/",P3107))</f>
        <v>video games</v>
      </c>
    </row>
    <row r="3108" spans="1:20" ht="44.25" x14ac:dyDescent="0.75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 s="9">
        <f>(((I3108/60)/60)/24)+DATE(1970,1,1)</f>
        <v>42096.691921296297</v>
      </c>
      <c r="K3108">
        <v>1425404182</v>
      </c>
      <c r="L3108" s="9">
        <f>(((K3108/60)/60)/24)+DATE(1970,1,1)</f>
        <v>42066.733587962968</v>
      </c>
      <c r="M3108" t="b">
        <v>0</v>
      </c>
      <c r="N3108">
        <v>2</v>
      </c>
      <c r="O3108" t="b">
        <v>0</v>
      </c>
      <c r="P3108" t="s">
        <v>8282</v>
      </c>
      <c r="Q3108">
        <f>D3108/E3108*100</f>
        <v>5000</v>
      </c>
      <c r="R3108">
        <f>E3108/N3108</f>
        <v>1</v>
      </c>
      <c r="S3108" t="str">
        <f>LEFT(P3108,FIND("/",P3108)-1)</f>
        <v>games</v>
      </c>
      <c r="T3108" t="str">
        <f>RIGHT(P3108,LEN(P3108)-FIND("/",P3108))</f>
        <v>video games</v>
      </c>
    </row>
    <row r="3109" spans="1:20" ht="59" x14ac:dyDescent="0.75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 s="9">
        <f>(((I3109/60)/60)/24)+DATE(1970,1,1)</f>
        <v>40390</v>
      </c>
      <c r="K3109">
        <v>1277512556</v>
      </c>
      <c r="L3109" s="9">
        <f>(((K3109/60)/60)/24)+DATE(1970,1,1)</f>
        <v>40355.024953703702</v>
      </c>
      <c r="M3109" t="b">
        <v>0</v>
      </c>
      <c r="N3109">
        <v>0</v>
      </c>
      <c r="O3109" t="b">
        <v>0</v>
      </c>
      <c r="P3109" t="s">
        <v>8282</v>
      </c>
      <c r="Q3109" t="e">
        <f>D3109/E3109*100</f>
        <v>#DIV/0!</v>
      </c>
      <c r="R3109" t="e">
        <f>E3109/N3109</f>
        <v>#DIV/0!</v>
      </c>
      <c r="S3109" t="str">
        <f>LEFT(P3109,FIND("/",P3109)-1)</f>
        <v>games</v>
      </c>
      <c r="T3109" t="str">
        <f>RIGHT(P3109,LEN(P3109)-FIND("/",P3109))</f>
        <v>video games</v>
      </c>
    </row>
    <row r="3110" spans="1:20" x14ac:dyDescent="0.75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 s="9">
        <f>(((I3110/60)/60)/24)+DATE(1970,1,1)</f>
        <v>42564.284710648149</v>
      </c>
      <c r="K3110">
        <v>1465800599</v>
      </c>
      <c r="L3110" s="9">
        <f>(((K3110/60)/60)/24)+DATE(1970,1,1)</f>
        <v>42534.284710648149</v>
      </c>
      <c r="M3110" t="b">
        <v>0</v>
      </c>
      <c r="N3110">
        <v>4</v>
      </c>
      <c r="O3110" t="b">
        <v>0</v>
      </c>
      <c r="P3110" t="s">
        <v>8282</v>
      </c>
      <c r="Q3110">
        <f>D3110/E3110*100</f>
        <v>12345.679012345678</v>
      </c>
      <c r="R3110">
        <f>E3110/N3110</f>
        <v>101.25</v>
      </c>
      <c r="S3110" t="str">
        <f>LEFT(P3110,FIND("/",P3110)-1)</f>
        <v>games</v>
      </c>
      <c r="T3110" t="str">
        <f>RIGHT(P3110,LEN(P3110)-FIND("/",P3110))</f>
        <v>video games</v>
      </c>
    </row>
    <row r="3111" spans="1:20" ht="44.25" x14ac:dyDescent="0.75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 s="9">
        <f>(((I3111/60)/60)/24)+DATE(1970,1,1)</f>
        <v>42550.847384259265</v>
      </c>
      <c r="K3111">
        <v>1464639614</v>
      </c>
      <c r="L3111" s="9">
        <f>(((K3111/60)/60)/24)+DATE(1970,1,1)</f>
        <v>42520.847384259265</v>
      </c>
      <c r="M3111" t="b">
        <v>0</v>
      </c>
      <c r="N3111">
        <v>6</v>
      </c>
      <c r="O3111" t="b">
        <v>0</v>
      </c>
      <c r="P3111" t="s">
        <v>8282</v>
      </c>
      <c r="Q3111">
        <f>D3111/E3111*100</f>
        <v>38135.593220338982</v>
      </c>
      <c r="R3111">
        <f>E3111/N3111</f>
        <v>19.666666666666668</v>
      </c>
      <c r="S3111" t="str">
        <f>LEFT(P3111,FIND("/",P3111)-1)</f>
        <v>games</v>
      </c>
      <c r="T3111" t="str">
        <f>RIGHT(P3111,LEN(P3111)-FIND("/",P3111))</f>
        <v>video games</v>
      </c>
    </row>
    <row r="3112" spans="1:20" ht="44.25" x14ac:dyDescent="0.75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 s="9">
        <f>(((I3112/60)/60)/24)+DATE(1970,1,1)</f>
        <v>41713.790613425925</v>
      </c>
      <c r="K3112">
        <v>1392321509</v>
      </c>
      <c r="L3112" s="9">
        <f>(((K3112/60)/60)/24)+DATE(1970,1,1)</f>
        <v>41683.832280092596</v>
      </c>
      <c r="M3112" t="b">
        <v>0</v>
      </c>
      <c r="N3112">
        <v>4</v>
      </c>
      <c r="O3112" t="b">
        <v>0</v>
      </c>
      <c r="P3112" t="s">
        <v>8282</v>
      </c>
      <c r="Q3112">
        <f>D3112/E3112*100</f>
        <v>60000</v>
      </c>
      <c r="R3112">
        <f>E3112/N3112</f>
        <v>12.5</v>
      </c>
      <c r="S3112" t="str">
        <f>LEFT(P3112,FIND("/",P3112)-1)</f>
        <v>games</v>
      </c>
      <c r="T3112" t="str">
        <f>RIGHT(P3112,LEN(P3112)-FIND("/",P3112))</f>
        <v>video games</v>
      </c>
    </row>
    <row r="3113" spans="1:20" ht="44.25" x14ac:dyDescent="0.75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 s="9">
        <f>(((I3113/60)/60)/24)+DATE(1970,1,1)</f>
        <v>42014.332638888889</v>
      </c>
      <c r="K3113">
        <v>1417470718</v>
      </c>
      <c r="L3113" s="9">
        <f>(((K3113/60)/60)/24)+DATE(1970,1,1)</f>
        <v>41974.911087962959</v>
      </c>
      <c r="M3113" t="b">
        <v>0</v>
      </c>
      <c r="N3113">
        <v>4</v>
      </c>
      <c r="O3113" t="b">
        <v>0</v>
      </c>
      <c r="P3113" t="s">
        <v>8282</v>
      </c>
      <c r="Q3113">
        <f>D3113/E3113*100</f>
        <v>1095955.8823529412</v>
      </c>
      <c r="R3113">
        <f>E3113/N3113</f>
        <v>8.5</v>
      </c>
      <c r="S3113" t="str">
        <f>LEFT(P3113,FIND("/",P3113)-1)</f>
        <v>games</v>
      </c>
      <c r="T3113" t="str">
        <f>RIGHT(P3113,LEN(P3113)-FIND("/",P3113))</f>
        <v>video games</v>
      </c>
    </row>
    <row r="3114" spans="1:20" ht="29.5" x14ac:dyDescent="0.75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 s="9">
        <f>(((I3114/60)/60)/24)+DATE(1970,1,1)</f>
        <v>41667.632256944446</v>
      </c>
      <c r="K3114">
        <v>1389193827</v>
      </c>
      <c r="L3114" s="9">
        <f>(((K3114/60)/60)/24)+DATE(1970,1,1)</f>
        <v>41647.632256944446</v>
      </c>
      <c r="M3114" t="b">
        <v>0</v>
      </c>
      <c r="N3114">
        <v>2</v>
      </c>
      <c r="O3114" t="b">
        <v>0</v>
      </c>
      <c r="P3114" t="s">
        <v>8282</v>
      </c>
      <c r="Q3114">
        <f>D3114/E3114*100</f>
        <v>12500</v>
      </c>
      <c r="R3114">
        <f>E3114/N3114</f>
        <v>1</v>
      </c>
      <c r="S3114" t="str">
        <f>LEFT(P3114,FIND("/",P3114)-1)</f>
        <v>games</v>
      </c>
      <c r="T3114" t="str">
        <f>RIGHT(P3114,LEN(P3114)-FIND("/",P3114))</f>
        <v>video games</v>
      </c>
    </row>
    <row r="3115" spans="1:20" ht="44.25" x14ac:dyDescent="0.75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 s="9">
        <f>(((I3115/60)/60)/24)+DATE(1970,1,1)</f>
        <v>42460.70584490741</v>
      </c>
      <c r="K3115">
        <v>1456854985</v>
      </c>
      <c r="L3115" s="9">
        <f>(((K3115/60)/60)/24)+DATE(1970,1,1)</f>
        <v>42430.747511574074</v>
      </c>
      <c r="M3115" t="b">
        <v>0</v>
      </c>
      <c r="N3115">
        <v>5</v>
      </c>
      <c r="O3115" t="b">
        <v>0</v>
      </c>
      <c r="P3115" t="s">
        <v>8282</v>
      </c>
      <c r="Q3115">
        <f>D3115/E3115*100</f>
        <v>4347.826086956522</v>
      </c>
      <c r="R3115">
        <f>E3115/N3115</f>
        <v>23</v>
      </c>
      <c r="S3115" t="str">
        <f>LEFT(P3115,FIND("/",P3115)-1)</f>
        <v>games</v>
      </c>
      <c r="T3115" t="str">
        <f>RIGHT(P3115,LEN(P3115)-FIND("/",P3115))</f>
        <v>video games</v>
      </c>
    </row>
    <row r="3116" spans="1:20" ht="44.25" x14ac:dyDescent="0.75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 s="9">
        <f>(((I3116/60)/60)/24)+DATE(1970,1,1)</f>
        <v>41533.85423611111</v>
      </c>
      <c r="K3116">
        <v>1375475406</v>
      </c>
      <c r="L3116" s="9">
        <f>(((K3116/60)/60)/24)+DATE(1970,1,1)</f>
        <v>41488.85423611111</v>
      </c>
      <c r="M3116" t="b">
        <v>0</v>
      </c>
      <c r="N3116">
        <v>83</v>
      </c>
      <c r="O3116" t="b">
        <v>0</v>
      </c>
      <c r="P3116" t="s">
        <v>8282</v>
      </c>
      <c r="Q3116">
        <f>D3116/E3116*100</f>
        <v>3750.8372404554584</v>
      </c>
      <c r="R3116">
        <f>E3116/N3116</f>
        <v>17.987951807228917</v>
      </c>
      <c r="S3116" t="str">
        <f>LEFT(P3116,FIND("/",P3116)-1)</f>
        <v>games</v>
      </c>
      <c r="T3116" t="str">
        <f>RIGHT(P3116,LEN(P3116)-FIND("/",P3116))</f>
        <v>video games</v>
      </c>
    </row>
    <row r="3117" spans="1:20" ht="29.5" x14ac:dyDescent="0.75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 s="9">
        <f>(((I3117/60)/60)/24)+DATE(1970,1,1)</f>
        <v>42727.332638888889</v>
      </c>
      <c r="K3117">
        <v>1479684783</v>
      </c>
      <c r="L3117" s="9">
        <f>(((K3117/60)/60)/24)+DATE(1970,1,1)</f>
        <v>42694.98128472222</v>
      </c>
      <c r="M3117" t="b">
        <v>0</v>
      </c>
      <c r="N3117">
        <v>57</v>
      </c>
      <c r="O3117" t="b">
        <v>0</v>
      </c>
      <c r="P3117" t="s">
        <v>8282</v>
      </c>
      <c r="Q3117">
        <f>D3117/E3117*100</f>
        <v>354.71055618615208</v>
      </c>
      <c r="R3117">
        <f>E3117/N3117</f>
        <v>370.94736842105266</v>
      </c>
      <c r="S3117" t="str">
        <f>LEFT(P3117,FIND("/",P3117)-1)</f>
        <v>games</v>
      </c>
      <c r="T3117" t="str">
        <f>RIGHT(P3117,LEN(P3117)-FIND("/",P3117))</f>
        <v>video games</v>
      </c>
    </row>
    <row r="3118" spans="1:20" ht="44.25" x14ac:dyDescent="0.75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 s="9">
        <f>(((I3118/60)/60)/24)+DATE(1970,1,1)</f>
        <v>41309.853865740741</v>
      </c>
      <c r="K3118">
        <v>1356121774</v>
      </c>
      <c r="L3118" s="9">
        <f>(((K3118/60)/60)/24)+DATE(1970,1,1)</f>
        <v>41264.853865740741</v>
      </c>
      <c r="M3118" t="b">
        <v>0</v>
      </c>
      <c r="N3118">
        <v>311</v>
      </c>
      <c r="O3118" t="b">
        <v>0</v>
      </c>
      <c r="P3118" t="s">
        <v>8282</v>
      </c>
      <c r="Q3118">
        <f>D3118/E3118*100</f>
        <v>1517.4422398256763</v>
      </c>
      <c r="R3118">
        <f>E3118/N3118</f>
        <v>63.569485530546629</v>
      </c>
      <c r="S3118" t="str">
        <f>LEFT(P3118,FIND("/",P3118)-1)</f>
        <v>games</v>
      </c>
      <c r="T3118" t="str">
        <f>RIGHT(P3118,LEN(P3118)-FIND("/",P3118))</f>
        <v>video games</v>
      </c>
    </row>
    <row r="3119" spans="1:20" ht="59" x14ac:dyDescent="0.75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 s="9">
        <f>(((I3119/60)/60)/24)+DATE(1970,1,1)</f>
        <v>40740.731180555551</v>
      </c>
      <c r="K3119">
        <v>1308245574</v>
      </c>
      <c r="L3119" s="9">
        <f>(((K3119/60)/60)/24)+DATE(1970,1,1)</f>
        <v>40710.731180555551</v>
      </c>
      <c r="M3119" t="b">
        <v>0</v>
      </c>
      <c r="N3119">
        <v>2</v>
      </c>
      <c r="O3119" t="b">
        <v>0</v>
      </c>
      <c r="P3119" t="s">
        <v>8282</v>
      </c>
      <c r="Q3119">
        <f>D3119/E3119*100</f>
        <v>13846.153846153846</v>
      </c>
      <c r="R3119">
        <f>E3119/N3119</f>
        <v>13</v>
      </c>
      <c r="S3119" t="str">
        <f>LEFT(P3119,FIND("/",P3119)-1)</f>
        <v>games</v>
      </c>
      <c r="T3119" t="str">
        <f>RIGHT(P3119,LEN(P3119)-FIND("/",P3119))</f>
        <v>video games</v>
      </c>
    </row>
    <row r="3120" spans="1:20" ht="44.25" x14ac:dyDescent="0.75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 s="9">
        <f>(((I3120/60)/60)/24)+DATE(1970,1,1)</f>
        <v>41048.711863425924</v>
      </c>
      <c r="K3120">
        <v>1334855105</v>
      </c>
      <c r="L3120" s="9">
        <f>(((K3120/60)/60)/24)+DATE(1970,1,1)</f>
        <v>41018.711863425924</v>
      </c>
      <c r="M3120" t="b">
        <v>0</v>
      </c>
      <c r="N3120">
        <v>16</v>
      </c>
      <c r="O3120" t="b">
        <v>0</v>
      </c>
      <c r="P3120" t="s">
        <v>8282</v>
      </c>
      <c r="Q3120">
        <f>D3120/E3120*100</f>
        <v>11764.705882352941</v>
      </c>
      <c r="R3120">
        <f>E3120/N3120</f>
        <v>5.3125</v>
      </c>
      <c r="S3120" t="str">
        <f>LEFT(P3120,FIND("/",P3120)-1)</f>
        <v>games</v>
      </c>
      <c r="T3120" t="str">
        <f>RIGHT(P3120,LEN(P3120)-FIND("/",P3120))</f>
        <v>video games</v>
      </c>
    </row>
    <row r="3121" spans="1:20" ht="44.25" x14ac:dyDescent="0.75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 s="9">
        <f>(((I3121/60)/60)/24)+DATE(1970,1,1)</f>
        <v>42434.822870370372</v>
      </c>
      <c r="K3121">
        <v>1452023096</v>
      </c>
      <c r="L3121" s="9">
        <f>(((K3121/60)/60)/24)+DATE(1970,1,1)</f>
        <v>42374.822870370372</v>
      </c>
      <c r="M3121" t="b">
        <v>0</v>
      </c>
      <c r="N3121">
        <v>9</v>
      </c>
      <c r="O3121" t="b">
        <v>0</v>
      </c>
      <c r="P3121" t="s">
        <v>8284</v>
      </c>
      <c r="Q3121">
        <f>D3121/E3121*100</f>
        <v>13930.348258706468</v>
      </c>
      <c r="R3121">
        <f>E3121/N3121</f>
        <v>22.333333333333332</v>
      </c>
      <c r="S3121" t="str">
        <f>LEFT(P3121,FIND("/",P3121)-1)</f>
        <v>food</v>
      </c>
      <c r="T3121" t="str">
        <f>RIGHT(P3121,LEN(P3121)-FIND("/",P3121))</f>
        <v>food trucks</v>
      </c>
    </row>
    <row r="3122" spans="1:20" x14ac:dyDescent="0.75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 s="9">
        <f>(((I3122/60)/60)/24)+DATE(1970,1,1)</f>
        <v>42137.679756944446</v>
      </c>
      <c r="K3122">
        <v>1428941931</v>
      </c>
      <c r="L3122" s="9">
        <f>(((K3122/60)/60)/24)+DATE(1970,1,1)</f>
        <v>42107.679756944446</v>
      </c>
      <c r="M3122" t="b">
        <v>0</v>
      </c>
      <c r="N3122">
        <v>1</v>
      </c>
      <c r="O3122" t="b">
        <v>0</v>
      </c>
      <c r="P3122" t="s">
        <v>8284</v>
      </c>
      <c r="Q3122">
        <f>D3122/E3122*100</f>
        <v>23076.923076923078</v>
      </c>
      <c r="R3122">
        <f>E3122/N3122</f>
        <v>52</v>
      </c>
      <c r="S3122" t="str">
        <f>LEFT(P3122,FIND("/",P3122)-1)</f>
        <v>food</v>
      </c>
      <c r="T3122" t="str">
        <f>RIGHT(P3122,LEN(P3122)-FIND("/",P3122))</f>
        <v>food trucks</v>
      </c>
    </row>
    <row r="3123" spans="1:20" ht="44.25" x14ac:dyDescent="0.75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 s="9">
        <f>(((I3123/60)/60)/24)+DATE(1970,1,1)</f>
        <v>42459.840949074074</v>
      </c>
      <c r="K3123">
        <v>1454188258</v>
      </c>
      <c r="L3123" s="9">
        <f>(((K3123/60)/60)/24)+DATE(1970,1,1)</f>
        <v>42399.882615740738</v>
      </c>
      <c r="M3123" t="b">
        <v>0</v>
      </c>
      <c r="N3123">
        <v>12</v>
      </c>
      <c r="O3123" t="b">
        <v>0</v>
      </c>
      <c r="P3123" t="s">
        <v>8284</v>
      </c>
      <c r="Q3123">
        <f>D3123/E3123*100</f>
        <v>594.05940594059405</v>
      </c>
      <c r="R3123">
        <f>E3123/N3123</f>
        <v>16.833333333333332</v>
      </c>
      <c r="S3123" t="str">
        <f>LEFT(P3123,FIND("/",P3123)-1)</f>
        <v>food</v>
      </c>
      <c r="T3123" t="str">
        <f>RIGHT(P3123,LEN(P3123)-FIND("/",P3123))</f>
        <v>food trucks</v>
      </c>
    </row>
    <row r="3124" spans="1:20" ht="44.25" x14ac:dyDescent="0.75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 s="9">
        <f>(((I3124/60)/60)/24)+DATE(1970,1,1)</f>
        <v>42372.03943287037</v>
      </c>
      <c r="K3124">
        <v>1449190607</v>
      </c>
      <c r="L3124" s="9">
        <f>(((K3124/60)/60)/24)+DATE(1970,1,1)</f>
        <v>42342.03943287037</v>
      </c>
      <c r="M3124" t="b">
        <v>0</v>
      </c>
      <c r="N3124">
        <v>0</v>
      </c>
      <c r="O3124" t="b">
        <v>0</v>
      </c>
      <c r="P3124" t="s">
        <v>8284</v>
      </c>
      <c r="Q3124" t="e">
        <f>D3124/E3124*100</f>
        <v>#DIV/0!</v>
      </c>
      <c r="R3124" t="e">
        <f>E3124/N3124</f>
        <v>#DIV/0!</v>
      </c>
      <c r="S3124" t="str">
        <f>LEFT(P3124,FIND("/",P3124)-1)</f>
        <v>food</v>
      </c>
      <c r="T3124" t="str">
        <f>RIGHT(P3124,LEN(P3124)-FIND("/",P3124))</f>
        <v>food trucks</v>
      </c>
    </row>
    <row r="3125" spans="1:20" ht="44.25" x14ac:dyDescent="0.75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 s="9">
        <f>(((I3125/60)/60)/24)+DATE(1970,1,1)</f>
        <v>42616.585358796292</v>
      </c>
      <c r="K3125">
        <v>1471096975</v>
      </c>
      <c r="L3125" s="9">
        <f>(((K3125/60)/60)/24)+DATE(1970,1,1)</f>
        <v>42595.585358796292</v>
      </c>
      <c r="M3125" t="b">
        <v>0</v>
      </c>
      <c r="N3125">
        <v>20</v>
      </c>
      <c r="O3125" t="b">
        <v>0</v>
      </c>
      <c r="P3125" t="s">
        <v>8284</v>
      </c>
      <c r="Q3125">
        <f>D3125/E3125*100</f>
        <v>444.04973357015984</v>
      </c>
      <c r="R3125">
        <f>E3125/N3125</f>
        <v>56.3</v>
      </c>
      <c r="S3125" t="str">
        <f>LEFT(P3125,FIND("/",P3125)-1)</f>
        <v>food</v>
      </c>
      <c r="T3125" t="str">
        <f>RIGHT(P3125,LEN(P3125)-FIND("/",P3125))</f>
        <v>food trucks</v>
      </c>
    </row>
    <row r="3126" spans="1:20" ht="44.25" x14ac:dyDescent="0.75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 s="9">
        <f>(((I3126/60)/60)/24)+DATE(1970,1,1)</f>
        <v>42023.110995370371</v>
      </c>
      <c r="K3126">
        <v>1418179190</v>
      </c>
      <c r="L3126" s="9">
        <f>(((K3126/60)/60)/24)+DATE(1970,1,1)</f>
        <v>41983.110995370371</v>
      </c>
      <c r="M3126" t="b">
        <v>0</v>
      </c>
      <c r="N3126">
        <v>16</v>
      </c>
      <c r="O3126" t="b">
        <v>0</v>
      </c>
      <c r="P3126" t="s">
        <v>8284</v>
      </c>
      <c r="Q3126">
        <f>D3126/E3126*100</f>
        <v>241.63568773234201</v>
      </c>
      <c r="R3126">
        <f>E3126/N3126</f>
        <v>84.0625</v>
      </c>
      <c r="S3126" t="str">
        <f>LEFT(P3126,FIND("/",P3126)-1)</f>
        <v>food</v>
      </c>
      <c r="T3126" t="str">
        <f>RIGHT(P3126,LEN(P3126)-FIND("/",P3126))</f>
        <v>food trucks</v>
      </c>
    </row>
    <row r="3127" spans="1:20" ht="59" x14ac:dyDescent="0.75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 s="9">
        <f>(((I3127/60)/60)/24)+DATE(1970,1,1)</f>
        <v>42105.25</v>
      </c>
      <c r="K3127">
        <v>1426772928</v>
      </c>
      <c r="L3127" s="9">
        <f>(((K3127/60)/60)/24)+DATE(1970,1,1)</f>
        <v>42082.575555555552</v>
      </c>
      <c r="M3127" t="b">
        <v>0</v>
      </c>
      <c r="N3127">
        <v>33</v>
      </c>
      <c r="O3127" t="b">
        <v>0</v>
      </c>
      <c r="P3127" t="s">
        <v>8284</v>
      </c>
      <c r="Q3127">
        <f>D3127/E3127*100</f>
        <v>395.89706676264171</v>
      </c>
      <c r="R3127">
        <f>E3127/N3127</f>
        <v>168.39393939393941</v>
      </c>
      <c r="S3127" t="str">
        <f>LEFT(P3127,FIND("/",P3127)-1)</f>
        <v>food</v>
      </c>
      <c r="T3127" t="str">
        <f>RIGHT(P3127,LEN(P3127)-FIND("/",P3127))</f>
        <v>food trucks</v>
      </c>
    </row>
    <row r="3128" spans="1:20" ht="44.25" x14ac:dyDescent="0.75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 s="9">
        <f>(((I3128/60)/60)/24)+DATE(1970,1,1)</f>
        <v>41949.182372685187</v>
      </c>
      <c r="K3128">
        <v>1412652157</v>
      </c>
      <c r="L3128" s="9">
        <f>(((K3128/60)/60)/24)+DATE(1970,1,1)</f>
        <v>41919.140706018516</v>
      </c>
      <c r="M3128" t="b">
        <v>0</v>
      </c>
      <c r="N3128">
        <v>2</v>
      </c>
      <c r="O3128" t="b">
        <v>0</v>
      </c>
      <c r="P3128" t="s">
        <v>8284</v>
      </c>
      <c r="Q3128">
        <f>D3128/E3128*100</f>
        <v>50000</v>
      </c>
      <c r="R3128">
        <f>E3128/N3128</f>
        <v>15</v>
      </c>
      <c r="S3128" t="str">
        <f>LEFT(P3128,FIND("/",P3128)-1)</f>
        <v>food</v>
      </c>
      <c r="T3128" t="str">
        <f>RIGHT(P3128,LEN(P3128)-FIND("/",P3128))</f>
        <v>food trucks</v>
      </c>
    </row>
    <row r="3129" spans="1:20" ht="44.25" x14ac:dyDescent="0.75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 s="9">
        <f>(((I3129/60)/60)/24)+DATE(1970,1,1)</f>
        <v>42234.875868055555</v>
      </c>
      <c r="K3129">
        <v>1437339675</v>
      </c>
      <c r="L3129" s="9">
        <f>(((K3129/60)/60)/24)+DATE(1970,1,1)</f>
        <v>42204.875868055555</v>
      </c>
      <c r="M3129" t="b">
        <v>0</v>
      </c>
      <c r="N3129">
        <v>6</v>
      </c>
      <c r="O3129" t="b">
        <v>0</v>
      </c>
      <c r="P3129" t="s">
        <v>8284</v>
      </c>
      <c r="Q3129">
        <f>D3129/E3129*100</f>
        <v>5434.782608695652</v>
      </c>
      <c r="R3129">
        <f>E3129/N3129</f>
        <v>76.666666666666671</v>
      </c>
      <c r="S3129" t="str">
        <f>LEFT(P3129,FIND("/",P3129)-1)</f>
        <v>food</v>
      </c>
      <c r="T3129" t="str">
        <f>RIGHT(P3129,LEN(P3129)-FIND("/",P3129))</f>
        <v>food trucks</v>
      </c>
    </row>
    <row r="3130" spans="1:20" ht="59" x14ac:dyDescent="0.75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 s="9">
        <f>(((I3130/60)/60)/24)+DATE(1970,1,1)</f>
        <v>42254.408275462964</v>
      </c>
      <c r="K3130">
        <v>1439027275</v>
      </c>
      <c r="L3130" s="9">
        <f>(((K3130/60)/60)/24)+DATE(1970,1,1)</f>
        <v>42224.408275462964</v>
      </c>
      <c r="M3130" t="b">
        <v>0</v>
      </c>
      <c r="N3130">
        <v>0</v>
      </c>
      <c r="O3130" t="b">
        <v>0</v>
      </c>
      <c r="P3130" t="s">
        <v>8284</v>
      </c>
      <c r="Q3130" t="e">
        <f>D3130/E3130*100</f>
        <v>#DIV/0!</v>
      </c>
      <c r="R3130" t="e">
        <f>E3130/N3130</f>
        <v>#DIV/0!</v>
      </c>
      <c r="S3130" t="str">
        <f>LEFT(P3130,FIND("/",P3130)-1)</f>
        <v>food</v>
      </c>
      <c r="T3130" t="str">
        <f>RIGHT(P3130,LEN(P3130)-FIND("/",P3130))</f>
        <v>food trucks</v>
      </c>
    </row>
    <row r="3131" spans="1:20" ht="59" x14ac:dyDescent="0.75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 s="9">
        <f>(((I3131/60)/60)/24)+DATE(1970,1,1)</f>
        <v>42241.732430555552</v>
      </c>
      <c r="K3131">
        <v>1437932082</v>
      </c>
      <c r="L3131" s="9">
        <f>(((K3131/60)/60)/24)+DATE(1970,1,1)</f>
        <v>42211.732430555552</v>
      </c>
      <c r="M3131" t="b">
        <v>0</v>
      </c>
      <c r="N3131">
        <v>3</v>
      </c>
      <c r="O3131" t="b">
        <v>0</v>
      </c>
      <c r="P3131" t="s">
        <v>8284</v>
      </c>
      <c r="Q3131">
        <f>D3131/E3131*100</f>
        <v>16556.291390728478</v>
      </c>
      <c r="R3131">
        <f>E3131/N3131</f>
        <v>50.333333333333336</v>
      </c>
      <c r="S3131" t="str">
        <f>LEFT(P3131,FIND("/",P3131)-1)</f>
        <v>food</v>
      </c>
      <c r="T3131" t="str">
        <f>RIGHT(P3131,LEN(P3131)-FIND("/",P3131))</f>
        <v>food trucks</v>
      </c>
    </row>
    <row r="3132" spans="1:20" ht="59" x14ac:dyDescent="0.75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 s="9">
        <f>(((I3132/60)/60)/24)+DATE(1970,1,1)</f>
        <v>42700.778622685189</v>
      </c>
      <c r="K3132">
        <v>1476294073</v>
      </c>
      <c r="L3132" s="9">
        <f>(((K3132/60)/60)/24)+DATE(1970,1,1)</f>
        <v>42655.736956018518</v>
      </c>
      <c r="M3132" t="b">
        <v>0</v>
      </c>
      <c r="N3132">
        <v>0</v>
      </c>
      <c r="O3132" t="b">
        <v>0</v>
      </c>
      <c r="P3132" t="s">
        <v>8284</v>
      </c>
      <c r="Q3132" t="e">
        <f>D3132/E3132*100</f>
        <v>#DIV/0!</v>
      </c>
      <c r="R3132" t="e">
        <f>E3132/N3132</f>
        <v>#DIV/0!</v>
      </c>
      <c r="S3132" t="str">
        <f>LEFT(P3132,FIND("/",P3132)-1)</f>
        <v>food</v>
      </c>
      <c r="T3132" t="str">
        <f>RIGHT(P3132,LEN(P3132)-FIND("/",P3132))</f>
        <v>food trucks</v>
      </c>
    </row>
    <row r="3133" spans="1:20" ht="44.25" x14ac:dyDescent="0.75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 s="9">
        <f>(((I3133/60)/60)/24)+DATE(1970,1,1)</f>
        <v>41790.979166666664</v>
      </c>
      <c r="K3133">
        <v>1398911882</v>
      </c>
      <c r="L3133" s="9">
        <f>(((K3133/60)/60)/24)+DATE(1970,1,1)</f>
        <v>41760.10974537037</v>
      </c>
      <c r="M3133" t="b">
        <v>0</v>
      </c>
      <c r="N3133">
        <v>3</v>
      </c>
      <c r="O3133" t="b">
        <v>0</v>
      </c>
      <c r="P3133" t="s">
        <v>8284</v>
      </c>
      <c r="Q3133">
        <f>D3133/E3133*100</f>
        <v>12000</v>
      </c>
      <c r="R3133">
        <f>E3133/N3133</f>
        <v>8.3333333333333339</v>
      </c>
      <c r="S3133" t="str">
        <f>LEFT(P3133,FIND("/",P3133)-1)</f>
        <v>food</v>
      </c>
      <c r="T3133" t="str">
        <f>RIGHT(P3133,LEN(P3133)-FIND("/",P3133))</f>
        <v>food trucks</v>
      </c>
    </row>
    <row r="3134" spans="1:20" ht="44.25" x14ac:dyDescent="0.75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 s="9">
        <f>(((I3134/60)/60)/24)+DATE(1970,1,1)</f>
        <v>42238.165972222225</v>
      </c>
      <c r="K3134">
        <v>1436805660</v>
      </c>
      <c r="L3134" s="9">
        <f>(((K3134/60)/60)/24)+DATE(1970,1,1)</f>
        <v>42198.695138888885</v>
      </c>
      <c r="M3134" t="b">
        <v>0</v>
      </c>
      <c r="N3134">
        <v>13</v>
      </c>
      <c r="O3134" t="b">
        <v>0</v>
      </c>
      <c r="P3134" t="s">
        <v>8284</v>
      </c>
      <c r="Q3134">
        <f>D3134/E3134*100</f>
        <v>3260.8695652173915</v>
      </c>
      <c r="R3134">
        <f>E3134/N3134</f>
        <v>35.384615384615387</v>
      </c>
      <c r="S3134" t="str">
        <f>LEFT(P3134,FIND("/",P3134)-1)</f>
        <v>food</v>
      </c>
      <c r="T3134" t="str">
        <f>RIGHT(P3134,LEN(P3134)-FIND("/",P3134))</f>
        <v>food trucks</v>
      </c>
    </row>
    <row r="3135" spans="1:20" ht="44.25" x14ac:dyDescent="0.75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 s="9">
        <f>(((I3135/60)/60)/24)+DATE(1970,1,1)</f>
        <v>42566.862800925926</v>
      </c>
      <c r="K3135">
        <v>1466023346</v>
      </c>
      <c r="L3135" s="9">
        <f>(((K3135/60)/60)/24)+DATE(1970,1,1)</f>
        <v>42536.862800925926</v>
      </c>
      <c r="M3135" t="b">
        <v>0</v>
      </c>
      <c r="N3135">
        <v>6</v>
      </c>
      <c r="O3135" t="b">
        <v>0</v>
      </c>
      <c r="P3135" t="s">
        <v>8284</v>
      </c>
      <c r="Q3135">
        <f>D3135/E3135*100</f>
        <v>17910.447761194031</v>
      </c>
      <c r="R3135">
        <f>E3135/N3135</f>
        <v>55.833333333333336</v>
      </c>
      <c r="S3135" t="str">
        <f>LEFT(P3135,FIND("/",P3135)-1)</f>
        <v>food</v>
      </c>
      <c r="T3135" t="str">
        <f>RIGHT(P3135,LEN(P3135)-FIND("/",P3135))</f>
        <v>food trucks</v>
      </c>
    </row>
    <row r="3136" spans="1:20" ht="44.25" x14ac:dyDescent="0.75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 s="9">
        <f>(((I3136/60)/60)/24)+DATE(1970,1,1)</f>
        <v>42077.625</v>
      </c>
      <c r="K3136">
        <v>1421343743</v>
      </c>
      <c r="L3136" s="9">
        <f>(((K3136/60)/60)/24)+DATE(1970,1,1)</f>
        <v>42019.737766203703</v>
      </c>
      <c r="M3136" t="b">
        <v>0</v>
      </c>
      <c r="N3136">
        <v>1</v>
      </c>
      <c r="O3136" t="b">
        <v>0</v>
      </c>
      <c r="P3136" t="s">
        <v>8284</v>
      </c>
      <c r="Q3136">
        <f>D3136/E3136*100</f>
        <v>400000</v>
      </c>
      <c r="R3136">
        <f>E3136/N3136</f>
        <v>5</v>
      </c>
      <c r="S3136" t="str">
        <f>LEFT(P3136,FIND("/",P3136)-1)</f>
        <v>food</v>
      </c>
      <c r="T3136" t="str">
        <f>RIGHT(P3136,LEN(P3136)-FIND("/",P3136))</f>
        <v>food trucks</v>
      </c>
    </row>
    <row r="3137" spans="1:20" ht="44.25" x14ac:dyDescent="0.75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 s="9">
        <f>(((I3137/60)/60)/24)+DATE(1970,1,1)</f>
        <v>41861.884108796294</v>
      </c>
      <c r="K3137">
        <v>1405113187</v>
      </c>
      <c r="L3137" s="9">
        <f>(((K3137/60)/60)/24)+DATE(1970,1,1)</f>
        <v>41831.884108796294</v>
      </c>
      <c r="M3137" t="b">
        <v>0</v>
      </c>
      <c r="N3137">
        <v>0</v>
      </c>
      <c r="O3137" t="b">
        <v>0</v>
      </c>
      <c r="P3137" t="s">
        <v>8284</v>
      </c>
      <c r="Q3137" t="e">
        <f>D3137/E3137*100</f>
        <v>#DIV/0!</v>
      </c>
      <c r="R3137" t="e">
        <f>E3137/N3137</f>
        <v>#DIV/0!</v>
      </c>
      <c r="S3137" t="str">
        <f>LEFT(P3137,FIND("/",P3137)-1)</f>
        <v>food</v>
      </c>
      <c r="T3137" t="str">
        <f>RIGHT(P3137,LEN(P3137)-FIND("/",P3137))</f>
        <v>food trucks</v>
      </c>
    </row>
    <row r="3138" spans="1:20" x14ac:dyDescent="0.75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 s="9">
        <f>(((I3138/60)/60)/24)+DATE(1970,1,1)</f>
        <v>42087.815324074079</v>
      </c>
      <c r="K3138">
        <v>1422045244</v>
      </c>
      <c r="L3138" s="9">
        <f>(((K3138/60)/60)/24)+DATE(1970,1,1)</f>
        <v>42027.856990740736</v>
      </c>
      <c r="M3138" t="b">
        <v>0</v>
      </c>
      <c r="N3138">
        <v>5</v>
      </c>
      <c r="O3138" t="b">
        <v>0</v>
      </c>
      <c r="P3138" t="s">
        <v>8284</v>
      </c>
      <c r="Q3138">
        <f>D3138/E3138*100</f>
        <v>500000</v>
      </c>
      <c r="R3138">
        <f>E3138/N3138</f>
        <v>1</v>
      </c>
      <c r="S3138" t="str">
        <f>LEFT(P3138,FIND("/",P3138)-1)</f>
        <v>food</v>
      </c>
      <c r="T3138" t="str">
        <f>RIGHT(P3138,LEN(P3138)-FIND("/",P3138))</f>
        <v>food trucks</v>
      </c>
    </row>
    <row r="3139" spans="1:20" ht="59" x14ac:dyDescent="0.75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 s="9">
        <f>(((I3139/60)/60)/24)+DATE(1970,1,1)</f>
        <v>42053.738298611104</v>
      </c>
      <c r="K3139">
        <v>1419097389</v>
      </c>
      <c r="L3139" s="9">
        <f>(((K3139/60)/60)/24)+DATE(1970,1,1)</f>
        <v>41993.738298611104</v>
      </c>
      <c r="M3139" t="b">
        <v>0</v>
      </c>
      <c r="N3139">
        <v>0</v>
      </c>
      <c r="O3139" t="b">
        <v>0</v>
      </c>
      <c r="P3139" t="s">
        <v>8284</v>
      </c>
      <c r="Q3139" t="e">
        <f>D3139/E3139*100</f>
        <v>#DIV/0!</v>
      </c>
      <c r="R3139" t="e">
        <f>E3139/N3139</f>
        <v>#DIV/0!</v>
      </c>
      <c r="S3139" t="str">
        <f>LEFT(P3139,FIND("/",P3139)-1)</f>
        <v>food</v>
      </c>
      <c r="T3139" t="str">
        <f>RIGHT(P3139,LEN(P3139)-FIND("/",P3139))</f>
        <v>food trucks</v>
      </c>
    </row>
    <row r="3140" spans="1:20" ht="44.25" x14ac:dyDescent="0.75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 s="9">
        <f>(((I3140/60)/60)/24)+DATE(1970,1,1)</f>
        <v>41953.070543981477</v>
      </c>
      <c r="K3140">
        <v>1410396095</v>
      </c>
      <c r="L3140" s="9">
        <f>(((K3140/60)/60)/24)+DATE(1970,1,1)</f>
        <v>41893.028877314813</v>
      </c>
      <c r="M3140" t="b">
        <v>0</v>
      </c>
      <c r="N3140">
        <v>36</v>
      </c>
      <c r="O3140" t="b">
        <v>0</v>
      </c>
      <c r="P3140" t="s">
        <v>8284</v>
      </c>
      <c r="Q3140">
        <f>D3140/E3140*100</f>
        <v>674.53018792482999</v>
      </c>
      <c r="R3140">
        <f>E3140/N3140</f>
        <v>69.472222222222229</v>
      </c>
      <c r="S3140" t="str">
        <f>LEFT(P3140,FIND("/",P3140)-1)</f>
        <v>food</v>
      </c>
      <c r="T3140" t="str">
        <f>RIGHT(P3140,LEN(P3140)-FIND("/",P3140))</f>
        <v>food trucks</v>
      </c>
    </row>
    <row r="3141" spans="1:20" ht="29.5" x14ac:dyDescent="0.75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 s="9">
        <f>(((I3141/60)/60)/24)+DATE(1970,1,1)</f>
        <v>42056.687453703707</v>
      </c>
      <c r="K3141">
        <v>1421944196</v>
      </c>
      <c r="L3141" s="9">
        <f>(((K3141/60)/60)/24)+DATE(1970,1,1)</f>
        <v>42026.687453703707</v>
      </c>
      <c r="M3141" t="b">
        <v>0</v>
      </c>
      <c r="N3141">
        <v>1</v>
      </c>
      <c r="O3141" t="b">
        <v>0</v>
      </c>
      <c r="P3141" t="s">
        <v>8284</v>
      </c>
      <c r="Q3141">
        <f>D3141/E3141*100</f>
        <v>600000</v>
      </c>
      <c r="R3141">
        <f>E3141/N3141</f>
        <v>1</v>
      </c>
      <c r="S3141" t="str">
        <f>LEFT(P3141,FIND("/",P3141)-1)</f>
        <v>food</v>
      </c>
      <c r="T3141" t="str">
        <f>RIGHT(P3141,LEN(P3141)-FIND("/",P3141))</f>
        <v>food trucks</v>
      </c>
    </row>
    <row r="3142" spans="1:20" ht="29.5" x14ac:dyDescent="0.75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 s="9">
        <f>(((I3142/60)/60)/24)+DATE(1970,1,1)</f>
        <v>42074.683287037042</v>
      </c>
      <c r="K3142">
        <v>1423502636</v>
      </c>
      <c r="L3142" s="9">
        <f>(((K3142/60)/60)/24)+DATE(1970,1,1)</f>
        <v>42044.724953703699</v>
      </c>
      <c r="M3142" t="b">
        <v>0</v>
      </c>
      <c r="N3142">
        <v>1</v>
      </c>
      <c r="O3142" t="b">
        <v>0</v>
      </c>
      <c r="P3142" t="s">
        <v>8284</v>
      </c>
      <c r="Q3142">
        <f>D3142/E3142*100</f>
        <v>50000</v>
      </c>
      <c r="R3142">
        <f>E3142/N3142</f>
        <v>1</v>
      </c>
      <c r="S3142" t="str">
        <f>LEFT(P3142,FIND("/",P3142)-1)</f>
        <v>food</v>
      </c>
      <c r="T3142" t="str">
        <f>RIGHT(P3142,LEN(P3142)-FIND("/",P3142))</f>
        <v>food trucks</v>
      </c>
    </row>
    <row r="3143" spans="1:20" ht="44.25" x14ac:dyDescent="0.75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 s="9">
        <f>(((I3143/60)/60)/24)+DATE(1970,1,1)</f>
        <v>42004.704745370371</v>
      </c>
      <c r="K3143">
        <v>1417452890</v>
      </c>
      <c r="L3143" s="9">
        <f>(((K3143/60)/60)/24)+DATE(1970,1,1)</f>
        <v>41974.704745370371</v>
      </c>
      <c r="M3143" t="b">
        <v>0</v>
      </c>
      <c r="N3143">
        <v>1</v>
      </c>
      <c r="O3143" t="b">
        <v>0</v>
      </c>
      <c r="P3143" t="s">
        <v>8284</v>
      </c>
      <c r="Q3143">
        <f>D3143/E3143*100</f>
        <v>750000</v>
      </c>
      <c r="R3143">
        <f>E3143/N3143</f>
        <v>8</v>
      </c>
      <c r="S3143" t="str">
        <f>LEFT(P3143,FIND("/",P3143)-1)</f>
        <v>food</v>
      </c>
      <c r="T3143" t="str">
        <f>RIGHT(P3143,LEN(P3143)-FIND("/",P3143))</f>
        <v>food trucks</v>
      </c>
    </row>
    <row r="3144" spans="1:20" ht="29.5" x14ac:dyDescent="0.75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 s="9">
        <f>(((I3144/60)/60)/24)+DATE(1970,1,1)</f>
        <v>41939.892453703702</v>
      </c>
      <c r="K3144">
        <v>1411853108</v>
      </c>
      <c r="L3144" s="9">
        <f>(((K3144/60)/60)/24)+DATE(1970,1,1)</f>
        <v>41909.892453703702</v>
      </c>
      <c r="M3144" t="b">
        <v>0</v>
      </c>
      <c r="N3144">
        <v>9</v>
      </c>
      <c r="O3144" t="b">
        <v>0</v>
      </c>
      <c r="P3144" t="s">
        <v>8284</v>
      </c>
      <c r="Q3144">
        <f>D3144/E3144*100</f>
        <v>8064.5161290322576</v>
      </c>
      <c r="R3144">
        <f>E3144/N3144</f>
        <v>34.444444444444443</v>
      </c>
      <c r="S3144" t="str">
        <f>LEFT(P3144,FIND("/",P3144)-1)</f>
        <v>food</v>
      </c>
      <c r="T3144" t="str">
        <f>RIGHT(P3144,LEN(P3144)-FIND("/",P3144))</f>
        <v>food trucks</v>
      </c>
    </row>
    <row r="3145" spans="1:20" ht="59" x14ac:dyDescent="0.75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 s="9">
        <f>(((I3145/60)/60)/24)+DATE(1970,1,1)</f>
        <v>42517.919444444444</v>
      </c>
      <c r="K3145">
        <v>1463090149</v>
      </c>
      <c r="L3145" s="9">
        <f>(((K3145/60)/60)/24)+DATE(1970,1,1)</f>
        <v>42502.913761574076</v>
      </c>
      <c r="M3145" t="b">
        <v>0</v>
      </c>
      <c r="N3145">
        <v>1</v>
      </c>
      <c r="O3145" t="b">
        <v>0</v>
      </c>
      <c r="P3145" t="s">
        <v>8284</v>
      </c>
      <c r="Q3145">
        <f>D3145/E3145*100</f>
        <v>350000</v>
      </c>
      <c r="R3145">
        <f>E3145/N3145</f>
        <v>1</v>
      </c>
      <c r="S3145" t="str">
        <f>LEFT(P3145,FIND("/",P3145)-1)</f>
        <v>food</v>
      </c>
      <c r="T3145" t="str">
        <f>RIGHT(P3145,LEN(P3145)-FIND("/",P3145))</f>
        <v>food trucks</v>
      </c>
    </row>
    <row r="3146" spans="1:20" ht="44.25" x14ac:dyDescent="0.75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 s="9">
        <f>(((I3146/60)/60)/24)+DATE(1970,1,1)</f>
        <v>42224.170046296291</v>
      </c>
      <c r="K3146">
        <v>1433822692</v>
      </c>
      <c r="L3146" s="9">
        <f>(((K3146/60)/60)/24)+DATE(1970,1,1)</f>
        <v>42164.170046296291</v>
      </c>
      <c r="M3146" t="b">
        <v>0</v>
      </c>
      <c r="N3146">
        <v>0</v>
      </c>
      <c r="O3146" t="b">
        <v>0</v>
      </c>
      <c r="P3146" t="s">
        <v>8284</v>
      </c>
      <c r="Q3146" t="e">
        <f>D3146/E3146*100</f>
        <v>#DIV/0!</v>
      </c>
      <c r="R3146" t="e">
        <f>E3146/N3146</f>
        <v>#DIV/0!</v>
      </c>
      <c r="S3146" t="str">
        <f>LEFT(P3146,FIND("/",P3146)-1)</f>
        <v>food</v>
      </c>
      <c r="T3146" t="str">
        <f>RIGHT(P3146,LEN(P3146)-FIND("/",P3146))</f>
        <v>food trucks</v>
      </c>
    </row>
    <row r="3147" spans="1:20" ht="29.5" x14ac:dyDescent="0.75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 s="9">
        <f>(((I3147/60)/60)/24)+DATE(1970,1,1)</f>
        <v>42452.277002314819</v>
      </c>
      <c r="K3147">
        <v>1455262733</v>
      </c>
      <c r="L3147" s="9">
        <f>(((K3147/60)/60)/24)+DATE(1970,1,1)</f>
        <v>42412.318668981476</v>
      </c>
      <c r="M3147" t="b">
        <v>0</v>
      </c>
      <c r="N3147">
        <v>1</v>
      </c>
      <c r="O3147" t="b">
        <v>0</v>
      </c>
      <c r="P3147" t="s">
        <v>8284</v>
      </c>
      <c r="Q3147">
        <f>D3147/E3147*100</f>
        <v>5000000</v>
      </c>
      <c r="R3147">
        <f>E3147/N3147</f>
        <v>1</v>
      </c>
      <c r="S3147" t="str">
        <f>LEFT(P3147,FIND("/",P3147)-1)</f>
        <v>food</v>
      </c>
      <c r="T3147" t="str">
        <f>RIGHT(P3147,LEN(P3147)-FIND("/",P3147))</f>
        <v>food trucks</v>
      </c>
    </row>
    <row r="3148" spans="1:20" ht="29.5" x14ac:dyDescent="0.75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 s="9">
        <f>(((I3148/60)/60)/24)+DATE(1970,1,1)</f>
        <v>42075.742488425924</v>
      </c>
      <c r="K3148">
        <v>1423594151</v>
      </c>
      <c r="L3148" s="9">
        <f>(((K3148/60)/60)/24)+DATE(1970,1,1)</f>
        <v>42045.784155092595</v>
      </c>
      <c r="M3148" t="b">
        <v>0</v>
      </c>
      <c r="N3148">
        <v>1</v>
      </c>
      <c r="O3148" t="b">
        <v>0</v>
      </c>
      <c r="P3148" t="s">
        <v>8284</v>
      </c>
      <c r="Q3148">
        <f>D3148/E3148*100</f>
        <v>3500000</v>
      </c>
      <c r="R3148">
        <f>E3148/N3148</f>
        <v>1</v>
      </c>
      <c r="S3148" t="str">
        <f>LEFT(P3148,FIND("/",P3148)-1)</f>
        <v>food</v>
      </c>
      <c r="T3148" t="str">
        <f>RIGHT(P3148,LEN(P3148)-FIND("/",P3148))</f>
        <v>food trucks</v>
      </c>
    </row>
    <row r="3149" spans="1:20" ht="44.25" x14ac:dyDescent="0.75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 s="9">
        <f>(((I3149/60)/60)/24)+DATE(1970,1,1)</f>
        <v>42771.697222222225</v>
      </c>
      <c r="K3149">
        <v>1483131966</v>
      </c>
      <c r="L3149" s="9">
        <f>(((K3149/60)/60)/24)+DATE(1970,1,1)</f>
        <v>42734.879236111112</v>
      </c>
      <c r="M3149" t="b">
        <v>0</v>
      </c>
      <c r="N3149">
        <v>4</v>
      </c>
      <c r="O3149" t="b">
        <v>0</v>
      </c>
      <c r="P3149" t="s">
        <v>8284</v>
      </c>
      <c r="Q3149">
        <f>D3149/E3149*100</f>
        <v>6982.5436408977548</v>
      </c>
      <c r="R3149">
        <f>E3149/N3149</f>
        <v>501.25</v>
      </c>
      <c r="S3149" t="str">
        <f>LEFT(P3149,FIND("/",P3149)-1)</f>
        <v>food</v>
      </c>
      <c r="T3149" t="str">
        <f>RIGHT(P3149,LEN(P3149)-FIND("/",P3149))</f>
        <v>food trucks</v>
      </c>
    </row>
    <row r="3150" spans="1:20" ht="59" x14ac:dyDescent="0.75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 s="9">
        <f>(((I3150/60)/60)/24)+DATE(1970,1,1)</f>
        <v>42412.130833333329</v>
      </c>
      <c r="K3150">
        <v>1452654504</v>
      </c>
      <c r="L3150" s="9">
        <f>(((K3150/60)/60)/24)+DATE(1970,1,1)</f>
        <v>42382.130833333329</v>
      </c>
      <c r="M3150" t="b">
        <v>0</v>
      </c>
      <c r="N3150">
        <v>2</v>
      </c>
      <c r="O3150" t="b">
        <v>0</v>
      </c>
      <c r="P3150" t="s">
        <v>8284</v>
      </c>
      <c r="Q3150">
        <f>D3150/E3150*100</f>
        <v>14285.714285714286</v>
      </c>
      <c r="R3150">
        <f>E3150/N3150</f>
        <v>10.5</v>
      </c>
      <c r="S3150" t="str">
        <f>LEFT(P3150,FIND("/",P3150)-1)</f>
        <v>food</v>
      </c>
      <c r="T3150" t="str">
        <f>RIGHT(P3150,LEN(P3150)-FIND("/",P3150))</f>
        <v>food trucks</v>
      </c>
    </row>
    <row r="3151" spans="1:20" ht="29.5" x14ac:dyDescent="0.75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 s="9">
        <f>(((I3151/60)/60)/24)+DATE(1970,1,1)</f>
        <v>42549.099687499998</v>
      </c>
      <c r="K3151">
        <v>1461896613</v>
      </c>
      <c r="L3151" s="9">
        <f>(((K3151/60)/60)/24)+DATE(1970,1,1)</f>
        <v>42489.099687499998</v>
      </c>
      <c r="M3151" t="b">
        <v>0</v>
      </c>
      <c r="N3151">
        <v>2</v>
      </c>
      <c r="O3151" t="b">
        <v>0</v>
      </c>
      <c r="P3151" t="s">
        <v>8284</v>
      </c>
      <c r="Q3151">
        <f>D3151/E3151*100</f>
        <v>5000000</v>
      </c>
      <c r="R3151">
        <f>E3151/N3151</f>
        <v>1</v>
      </c>
      <c r="S3151" t="str">
        <f>LEFT(P3151,FIND("/",P3151)-1)</f>
        <v>food</v>
      </c>
      <c r="T3151" t="str">
        <f>RIGHT(P3151,LEN(P3151)-FIND("/",P3151))</f>
        <v>food trucks</v>
      </c>
    </row>
    <row r="3152" spans="1:20" ht="44.25" x14ac:dyDescent="0.75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 s="9">
        <f>(((I3152/60)/60)/24)+DATE(1970,1,1)</f>
        <v>42071.218715277777</v>
      </c>
      <c r="K3152">
        <v>1423199697</v>
      </c>
      <c r="L3152" s="9">
        <f>(((K3152/60)/60)/24)+DATE(1970,1,1)</f>
        <v>42041.218715277777</v>
      </c>
      <c r="M3152" t="b">
        <v>0</v>
      </c>
      <c r="N3152">
        <v>2</v>
      </c>
      <c r="O3152" t="b">
        <v>0</v>
      </c>
      <c r="P3152" t="s">
        <v>8284</v>
      </c>
      <c r="Q3152">
        <f>D3152/E3152*100</f>
        <v>700000</v>
      </c>
      <c r="R3152">
        <f>E3152/N3152</f>
        <v>1</v>
      </c>
      <c r="S3152" t="str">
        <f>LEFT(P3152,FIND("/",P3152)-1)</f>
        <v>food</v>
      </c>
      <c r="T3152" t="str">
        <f>RIGHT(P3152,LEN(P3152)-FIND("/",P3152))</f>
        <v>food trucks</v>
      </c>
    </row>
    <row r="3153" spans="1:20" ht="59" x14ac:dyDescent="0.75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 s="9">
        <f>(((I3153/60)/60)/24)+DATE(1970,1,1)</f>
        <v>42427.89980324074</v>
      </c>
      <c r="K3153">
        <v>1454016943</v>
      </c>
      <c r="L3153" s="9">
        <f>(((K3153/60)/60)/24)+DATE(1970,1,1)</f>
        <v>42397.89980324074</v>
      </c>
      <c r="M3153" t="b">
        <v>0</v>
      </c>
      <c r="N3153">
        <v>0</v>
      </c>
      <c r="O3153" t="b">
        <v>0</v>
      </c>
      <c r="P3153" t="s">
        <v>8284</v>
      </c>
      <c r="Q3153" t="e">
        <f>D3153/E3153*100</f>
        <v>#DIV/0!</v>
      </c>
      <c r="R3153" t="e">
        <f>E3153/N3153</f>
        <v>#DIV/0!</v>
      </c>
      <c r="S3153" t="str">
        <f>LEFT(P3153,FIND("/",P3153)-1)</f>
        <v>food</v>
      </c>
      <c r="T3153" t="str">
        <f>RIGHT(P3153,LEN(P3153)-FIND("/",P3153))</f>
        <v>food trucks</v>
      </c>
    </row>
    <row r="3154" spans="1:20" ht="44.25" x14ac:dyDescent="0.75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 s="9">
        <f>(((I3154/60)/60)/24)+DATE(1970,1,1)</f>
        <v>42220.18604166666</v>
      </c>
      <c r="K3154">
        <v>1435206474</v>
      </c>
      <c r="L3154" s="9">
        <f>(((K3154/60)/60)/24)+DATE(1970,1,1)</f>
        <v>42180.18604166666</v>
      </c>
      <c r="M3154" t="b">
        <v>0</v>
      </c>
      <c r="N3154">
        <v>2</v>
      </c>
      <c r="O3154" t="b">
        <v>0</v>
      </c>
      <c r="P3154" t="s">
        <v>8284</v>
      </c>
      <c r="Q3154">
        <f>D3154/E3154*100</f>
        <v>76923.076923076922</v>
      </c>
      <c r="R3154">
        <f>E3154/N3154</f>
        <v>13</v>
      </c>
      <c r="S3154" t="str">
        <f>LEFT(P3154,FIND("/",P3154)-1)</f>
        <v>food</v>
      </c>
      <c r="T3154" t="str">
        <f>RIGHT(P3154,LEN(P3154)-FIND("/",P3154))</f>
        <v>food trucks</v>
      </c>
    </row>
    <row r="3155" spans="1:20" ht="44.25" x14ac:dyDescent="0.75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 s="9">
        <f>(((I3155/60)/60)/24)+DATE(1970,1,1)</f>
        <v>42282.277615740735</v>
      </c>
      <c r="K3155">
        <v>1441435186</v>
      </c>
      <c r="L3155" s="9">
        <f>(((K3155/60)/60)/24)+DATE(1970,1,1)</f>
        <v>42252.277615740735</v>
      </c>
      <c r="M3155" t="b">
        <v>0</v>
      </c>
      <c r="N3155">
        <v>4</v>
      </c>
      <c r="O3155" t="b">
        <v>0</v>
      </c>
      <c r="P3155" t="s">
        <v>8284</v>
      </c>
      <c r="Q3155">
        <f>D3155/E3155*100</f>
        <v>20424.83660130719</v>
      </c>
      <c r="R3155">
        <f>E3155/N3155</f>
        <v>306</v>
      </c>
      <c r="S3155" t="str">
        <f>LEFT(P3155,FIND("/",P3155)-1)</f>
        <v>food</v>
      </c>
      <c r="T3155" t="str">
        <f>RIGHT(P3155,LEN(P3155)-FIND("/",P3155))</f>
        <v>food trucks</v>
      </c>
    </row>
    <row r="3156" spans="1:20" ht="59" x14ac:dyDescent="0.75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 s="9">
        <f>(((I3156/60)/60)/24)+DATE(1970,1,1)</f>
        <v>42398.615393518514</v>
      </c>
      <c r="K3156">
        <v>1448894770</v>
      </c>
      <c r="L3156" s="9">
        <f>(((K3156/60)/60)/24)+DATE(1970,1,1)</f>
        <v>42338.615393518514</v>
      </c>
      <c r="M3156" t="b">
        <v>0</v>
      </c>
      <c r="N3156">
        <v>2</v>
      </c>
      <c r="O3156" t="b">
        <v>0</v>
      </c>
      <c r="P3156" t="s">
        <v>8284</v>
      </c>
      <c r="Q3156">
        <f>D3156/E3156*100</f>
        <v>260000</v>
      </c>
      <c r="R3156">
        <f>E3156/N3156</f>
        <v>22.5</v>
      </c>
      <c r="S3156" t="str">
        <f>LEFT(P3156,FIND("/",P3156)-1)</f>
        <v>food</v>
      </c>
      <c r="T3156" t="str">
        <f>RIGHT(P3156,LEN(P3156)-FIND("/",P3156))</f>
        <v>food trucks</v>
      </c>
    </row>
    <row r="3157" spans="1:20" ht="44.25" x14ac:dyDescent="0.7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 s="9">
        <f>(((I3157/60)/60)/24)+DATE(1970,1,1)</f>
        <v>42080.75</v>
      </c>
      <c r="K3157">
        <v>1422400188</v>
      </c>
      <c r="L3157" s="9">
        <f>(((K3157/60)/60)/24)+DATE(1970,1,1)</f>
        <v>42031.965138888889</v>
      </c>
      <c r="M3157" t="b">
        <v>0</v>
      </c>
      <c r="N3157">
        <v>0</v>
      </c>
      <c r="O3157" t="b">
        <v>0</v>
      </c>
      <c r="P3157" t="s">
        <v>8284</v>
      </c>
      <c r="Q3157" t="e">
        <f>D3157/E3157*100</f>
        <v>#DIV/0!</v>
      </c>
      <c r="R3157" t="e">
        <f>E3157/N3157</f>
        <v>#DIV/0!</v>
      </c>
      <c r="S3157" t="str">
        <f>LEFT(P3157,FIND("/",P3157)-1)</f>
        <v>food</v>
      </c>
      <c r="T3157" t="str">
        <f>RIGHT(P3157,LEN(P3157)-FIND("/",P3157))</f>
        <v>food trucks</v>
      </c>
    </row>
    <row r="3158" spans="1:20" ht="44.25" x14ac:dyDescent="0.75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 s="9">
        <f>(((I3158/60)/60)/24)+DATE(1970,1,1)</f>
        <v>42345.956736111111</v>
      </c>
      <c r="K3158">
        <v>1444341462</v>
      </c>
      <c r="L3158" s="9">
        <f>(((K3158/60)/60)/24)+DATE(1970,1,1)</f>
        <v>42285.91506944444</v>
      </c>
      <c r="M3158" t="b">
        <v>0</v>
      </c>
      <c r="N3158">
        <v>1</v>
      </c>
      <c r="O3158" t="b">
        <v>0</v>
      </c>
      <c r="P3158" t="s">
        <v>8284</v>
      </c>
      <c r="Q3158">
        <f>D3158/E3158*100</f>
        <v>30000</v>
      </c>
      <c r="R3158">
        <f>E3158/N3158</f>
        <v>50</v>
      </c>
      <c r="S3158" t="str">
        <f>LEFT(P3158,FIND("/",P3158)-1)</f>
        <v>food</v>
      </c>
      <c r="T3158" t="str">
        <f>RIGHT(P3158,LEN(P3158)-FIND("/",P3158))</f>
        <v>food trucks</v>
      </c>
    </row>
    <row r="3159" spans="1:20" ht="59" x14ac:dyDescent="0.75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 s="9">
        <f>(((I3159/60)/60)/24)+DATE(1970,1,1)</f>
        <v>42295.818622685183</v>
      </c>
      <c r="K3159">
        <v>1442605129</v>
      </c>
      <c r="L3159" s="9">
        <f>(((K3159/60)/60)/24)+DATE(1970,1,1)</f>
        <v>42265.818622685183</v>
      </c>
      <c r="M3159" t="b">
        <v>0</v>
      </c>
      <c r="N3159">
        <v>0</v>
      </c>
      <c r="O3159" t="b">
        <v>0</v>
      </c>
      <c r="P3159" t="s">
        <v>8284</v>
      </c>
      <c r="Q3159" t="e">
        <f>D3159/E3159*100</f>
        <v>#DIV/0!</v>
      </c>
      <c r="R3159" t="e">
        <f>E3159/N3159</f>
        <v>#DIV/0!</v>
      </c>
      <c r="S3159" t="str">
        <f>LEFT(P3159,FIND("/",P3159)-1)</f>
        <v>food</v>
      </c>
      <c r="T3159" t="str">
        <f>RIGHT(P3159,LEN(P3159)-FIND("/",P3159))</f>
        <v>food trucks</v>
      </c>
    </row>
    <row r="3160" spans="1:20" ht="29.5" x14ac:dyDescent="0.75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 s="9">
        <f>(((I3160/60)/60)/24)+DATE(1970,1,1)</f>
        <v>42413.899456018517</v>
      </c>
      <c r="K3160">
        <v>1452807313</v>
      </c>
      <c r="L3160" s="9">
        <f>(((K3160/60)/60)/24)+DATE(1970,1,1)</f>
        <v>42383.899456018517</v>
      </c>
      <c r="M3160" t="b">
        <v>0</v>
      </c>
      <c r="N3160">
        <v>2</v>
      </c>
      <c r="O3160" t="b">
        <v>0</v>
      </c>
      <c r="P3160" t="s">
        <v>8284</v>
      </c>
      <c r="Q3160">
        <f>D3160/E3160*100</f>
        <v>50000</v>
      </c>
      <c r="R3160">
        <f>E3160/N3160</f>
        <v>5</v>
      </c>
      <c r="S3160" t="str">
        <f>LEFT(P3160,FIND("/",P3160)-1)</f>
        <v>food</v>
      </c>
      <c r="T3160" t="str">
        <f>RIGHT(P3160,LEN(P3160)-FIND("/",P3160))</f>
        <v>food trucks</v>
      </c>
    </row>
    <row r="3161" spans="1:20" ht="44.25" x14ac:dyDescent="0.75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 s="9">
        <f>(((I3161/60)/60)/24)+DATE(1970,1,1)</f>
        <v>42274.776666666665</v>
      </c>
      <c r="K3161">
        <v>1440787104</v>
      </c>
      <c r="L3161" s="9">
        <f>(((K3161/60)/60)/24)+DATE(1970,1,1)</f>
        <v>42244.776666666665</v>
      </c>
      <c r="M3161" t="b">
        <v>0</v>
      </c>
      <c r="N3161">
        <v>7</v>
      </c>
      <c r="O3161" t="b">
        <v>0</v>
      </c>
      <c r="P3161" t="s">
        <v>8299</v>
      </c>
      <c r="Q3161">
        <f>D3161/E3161*100</f>
        <v>3914.5907473309608</v>
      </c>
      <c r="R3161">
        <f>E3161/N3161</f>
        <v>40.142857142857146</v>
      </c>
      <c r="S3161" t="str">
        <f>LEFT(P3161,FIND("/",P3161)-1)</f>
        <v>food</v>
      </c>
      <c r="T3161" t="str">
        <f>RIGHT(P3161,LEN(P3161)-FIND("/",P3161))</f>
        <v>restaurants</v>
      </c>
    </row>
    <row r="3162" spans="1:20" ht="59" x14ac:dyDescent="0.75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 s="9">
        <f>(((I3162/60)/60)/24)+DATE(1970,1,1)</f>
        <v>41903.825439814813</v>
      </c>
      <c r="K3162">
        <v>1407440918</v>
      </c>
      <c r="L3162" s="9">
        <f>(((K3162/60)/60)/24)+DATE(1970,1,1)</f>
        <v>41858.825439814813</v>
      </c>
      <c r="M3162" t="b">
        <v>0</v>
      </c>
      <c r="N3162">
        <v>5</v>
      </c>
      <c r="O3162" t="b">
        <v>0</v>
      </c>
      <c r="P3162" t="s">
        <v>8299</v>
      </c>
      <c r="Q3162">
        <f>D3162/E3162*100</f>
        <v>127906.97674418605</v>
      </c>
      <c r="R3162">
        <f>E3162/N3162</f>
        <v>17.2</v>
      </c>
      <c r="S3162" t="str">
        <f>LEFT(P3162,FIND("/",P3162)-1)</f>
        <v>food</v>
      </c>
      <c r="T3162" t="str">
        <f>RIGHT(P3162,LEN(P3162)-FIND("/",P3162))</f>
        <v>restaurants</v>
      </c>
    </row>
    <row r="3163" spans="1:20" ht="44.25" x14ac:dyDescent="0.75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 s="9">
        <f>(((I3163/60)/60)/24)+DATE(1970,1,1)</f>
        <v>42528.879166666666</v>
      </c>
      <c r="K3163">
        <v>1462743308</v>
      </c>
      <c r="L3163" s="9">
        <f>(((K3163/60)/60)/24)+DATE(1970,1,1)</f>
        <v>42498.899398148147</v>
      </c>
      <c r="M3163" t="b">
        <v>0</v>
      </c>
      <c r="N3163">
        <v>0</v>
      </c>
      <c r="O3163" t="b">
        <v>0</v>
      </c>
      <c r="P3163" t="s">
        <v>8299</v>
      </c>
      <c r="Q3163" t="e">
        <f>D3163/E3163*100</f>
        <v>#DIV/0!</v>
      </c>
      <c r="R3163" t="e">
        <f>E3163/N3163</f>
        <v>#DIV/0!</v>
      </c>
      <c r="S3163" t="str">
        <f>LEFT(P3163,FIND("/",P3163)-1)</f>
        <v>food</v>
      </c>
      <c r="T3163" t="str">
        <f>RIGHT(P3163,LEN(P3163)-FIND("/",P3163))</f>
        <v>restaurants</v>
      </c>
    </row>
    <row r="3164" spans="1:20" ht="29.5" x14ac:dyDescent="0.75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 s="9">
        <f>(((I3164/60)/60)/24)+DATE(1970,1,1)</f>
        <v>41958.057106481487</v>
      </c>
      <c r="K3164">
        <v>1413418934</v>
      </c>
      <c r="L3164" s="9">
        <f>(((K3164/60)/60)/24)+DATE(1970,1,1)</f>
        <v>41928.015439814815</v>
      </c>
      <c r="M3164" t="b">
        <v>0</v>
      </c>
      <c r="N3164">
        <v>0</v>
      </c>
      <c r="O3164" t="b">
        <v>0</v>
      </c>
      <c r="P3164" t="s">
        <v>8299</v>
      </c>
      <c r="Q3164" t="e">
        <f>D3164/E3164*100</f>
        <v>#DIV/0!</v>
      </c>
      <c r="R3164" t="e">
        <f>E3164/N3164</f>
        <v>#DIV/0!</v>
      </c>
      <c r="S3164" t="str">
        <f>LEFT(P3164,FIND("/",P3164)-1)</f>
        <v>food</v>
      </c>
      <c r="T3164" t="str">
        <f>RIGHT(P3164,LEN(P3164)-FIND("/",P3164))</f>
        <v>restaurants</v>
      </c>
    </row>
    <row r="3165" spans="1:20" ht="59" x14ac:dyDescent="0.75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 s="9">
        <f>(((I3165/60)/60)/24)+DATE(1970,1,1)</f>
        <v>42077.014074074075</v>
      </c>
      <c r="K3165">
        <v>1423704016</v>
      </c>
      <c r="L3165" s="9">
        <f>(((K3165/60)/60)/24)+DATE(1970,1,1)</f>
        <v>42047.05574074074</v>
      </c>
      <c r="M3165" t="b">
        <v>0</v>
      </c>
      <c r="N3165">
        <v>0</v>
      </c>
      <c r="O3165" t="b">
        <v>0</v>
      </c>
      <c r="P3165" t="s">
        <v>8299</v>
      </c>
      <c r="Q3165" t="e">
        <f>D3165/E3165*100</f>
        <v>#DIV/0!</v>
      </c>
      <c r="R3165" t="e">
        <f>E3165/N3165</f>
        <v>#DIV/0!</v>
      </c>
      <c r="S3165" t="str">
        <f>LEFT(P3165,FIND("/",P3165)-1)</f>
        <v>food</v>
      </c>
      <c r="T3165" t="str">
        <f>RIGHT(P3165,LEN(P3165)-FIND("/",P3165))</f>
        <v>restaurants</v>
      </c>
    </row>
    <row r="3166" spans="1:20" ht="44.25" x14ac:dyDescent="0.75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 s="9">
        <f>(((I3166/60)/60)/24)+DATE(1970,1,1)</f>
        <v>42280.875</v>
      </c>
      <c r="K3166">
        <v>1441955269</v>
      </c>
      <c r="L3166" s="9">
        <f>(((K3166/60)/60)/24)+DATE(1970,1,1)</f>
        <v>42258.297094907408</v>
      </c>
      <c r="M3166" t="b">
        <v>0</v>
      </c>
      <c r="N3166">
        <v>2</v>
      </c>
      <c r="O3166" t="b">
        <v>0</v>
      </c>
      <c r="P3166" t="s">
        <v>8299</v>
      </c>
      <c r="Q3166">
        <f>D3166/E3166*100</f>
        <v>16666.666666666664</v>
      </c>
      <c r="R3166">
        <f>E3166/N3166</f>
        <v>15</v>
      </c>
      <c r="S3166" t="str">
        <f>LEFT(P3166,FIND("/",P3166)-1)</f>
        <v>food</v>
      </c>
      <c r="T3166" t="str">
        <f>RIGHT(P3166,LEN(P3166)-FIND("/",P3166))</f>
        <v>restaurants</v>
      </c>
    </row>
    <row r="3167" spans="1:20" x14ac:dyDescent="0.75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 s="9">
        <f>(((I3167/60)/60)/24)+DATE(1970,1,1)</f>
        <v>42135.072962962964</v>
      </c>
      <c r="K3167">
        <v>1428716704</v>
      </c>
      <c r="L3167" s="9">
        <f>(((K3167/60)/60)/24)+DATE(1970,1,1)</f>
        <v>42105.072962962964</v>
      </c>
      <c r="M3167" t="b">
        <v>0</v>
      </c>
      <c r="N3167">
        <v>0</v>
      </c>
      <c r="O3167" t="b">
        <v>0</v>
      </c>
      <c r="P3167" t="s">
        <v>8299</v>
      </c>
      <c r="Q3167" t="e">
        <f>D3167/E3167*100</f>
        <v>#DIV/0!</v>
      </c>
      <c r="R3167" t="e">
        <f>E3167/N3167</f>
        <v>#DIV/0!</v>
      </c>
      <c r="S3167" t="str">
        <f>LEFT(P3167,FIND("/",P3167)-1)</f>
        <v>food</v>
      </c>
      <c r="T3167" t="str">
        <f>RIGHT(P3167,LEN(P3167)-FIND("/",P3167))</f>
        <v>restaurants</v>
      </c>
    </row>
    <row r="3168" spans="1:20" ht="44.25" x14ac:dyDescent="0.75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 s="9">
        <f>(((I3168/60)/60)/24)+DATE(1970,1,1)</f>
        <v>41865.951782407406</v>
      </c>
      <c r="K3168">
        <v>1405464634</v>
      </c>
      <c r="L3168" s="9">
        <f>(((K3168/60)/60)/24)+DATE(1970,1,1)</f>
        <v>41835.951782407406</v>
      </c>
      <c r="M3168" t="b">
        <v>0</v>
      </c>
      <c r="N3168">
        <v>0</v>
      </c>
      <c r="O3168" t="b">
        <v>0</v>
      </c>
      <c r="P3168" t="s">
        <v>8299</v>
      </c>
      <c r="Q3168" t="e">
        <f>D3168/E3168*100</f>
        <v>#DIV/0!</v>
      </c>
      <c r="R3168" t="e">
        <f>E3168/N3168</f>
        <v>#DIV/0!</v>
      </c>
      <c r="S3168" t="str">
        <f>LEFT(P3168,FIND("/",P3168)-1)</f>
        <v>food</v>
      </c>
      <c r="T3168" t="str">
        <f>RIGHT(P3168,LEN(P3168)-FIND("/",P3168))</f>
        <v>restaurants</v>
      </c>
    </row>
    <row r="3169" spans="1:20" ht="44.25" x14ac:dyDescent="0.75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 s="9">
        <f>(((I3169/60)/60)/24)+DATE(1970,1,1)</f>
        <v>42114.767928240741</v>
      </c>
      <c r="K3169">
        <v>1424719549</v>
      </c>
      <c r="L3169" s="9">
        <f>(((K3169/60)/60)/24)+DATE(1970,1,1)</f>
        <v>42058.809594907405</v>
      </c>
      <c r="M3169" t="b">
        <v>0</v>
      </c>
      <c r="N3169">
        <v>28</v>
      </c>
      <c r="O3169" t="b">
        <v>0</v>
      </c>
      <c r="P3169" t="s">
        <v>8299</v>
      </c>
      <c r="Q3169">
        <f>D3169/E3169*100</f>
        <v>9500</v>
      </c>
      <c r="R3169">
        <f>E3169/N3169</f>
        <v>35.714285714285715</v>
      </c>
      <c r="S3169" t="str">
        <f>LEFT(P3169,FIND("/",P3169)-1)</f>
        <v>food</v>
      </c>
      <c r="T3169" t="str">
        <f>RIGHT(P3169,LEN(P3169)-FIND("/",P3169))</f>
        <v>restaurants</v>
      </c>
    </row>
    <row r="3170" spans="1:20" ht="44.25" x14ac:dyDescent="0.75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 s="9">
        <f>(((I3170/60)/60)/24)+DATE(1970,1,1)</f>
        <v>42138.997361111105</v>
      </c>
      <c r="K3170">
        <v>1426463772</v>
      </c>
      <c r="L3170" s="9">
        <f>(((K3170/60)/60)/24)+DATE(1970,1,1)</f>
        <v>42078.997361111105</v>
      </c>
      <c r="M3170" t="b">
        <v>0</v>
      </c>
      <c r="N3170">
        <v>2</v>
      </c>
      <c r="O3170" t="b">
        <v>0</v>
      </c>
      <c r="P3170" t="s">
        <v>8299</v>
      </c>
      <c r="Q3170">
        <f>D3170/E3170*100</f>
        <v>66666.666666666657</v>
      </c>
      <c r="R3170">
        <f>E3170/N3170</f>
        <v>37.5</v>
      </c>
      <c r="S3170" t="str">
        <f>LEFT(P3170,FIND("/",P3170)-1)</f>
        <v>food</v>
      </c>
      <c r="T3170" t="str">
        <f>RIGHT(P3170,LEN(P3170)-FIND("/",P3170))</f>
        <v>restaurants</v>
      </c>
    </row>
    <row r="3171" spans="1:20" ht="44.25" x14ac:dyDescent="0.75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 s="9">
        <f>(((I3171/60)/60)/24)+DATE(1970,1,1)</f>
        <v>42401.446909722217</v>
      </c>
      <c r="K3171">
        <v>1451731413</v>
      </c>
      <c r="L3171" s="9">
        <f>(((K3171/60)/60)/24)+DATE(1970,1,1)</f>
        <v>42371.446909722217</v>
      </c>
      <c r="M3171" t="b">
        <v>0</v>
      </c>
      <c r="N3171">
        <v>0</v>
      </c>
      <c r="O3171" t="b">
        <v>0</v>
      </c>
      <c r="P3171" t="s">
        <v>8299</v>
      </c>
      <c r="Q3171" t="e">
        <f>D3171/E3171*100</f>
        <v>#DIV/0!</v>
      </c>
      <c r="R3171" t="e">
        <f>E3171/N3171</f>
        <v>#DIV/0!</v>
      </c>
      <c r="S3171" t="str">
        <f>LEFT(P3171,FIND("/",P3171)-1)</f>
        <v>food</v>
      </c>
      <c r="T3171" t="str">
        <f>RIGHT(P3171,LEN(P3171)-FIND("/",P3171))</f>
        <v>restaurants</v>
      </c>
    </row>
    <row r="3172" spans="1:20" ht="44.25" x14ac:dyDescent="0.75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 s="9">
        <f>(((I3172/60)/60)/24)+DATE(1970,1,1)</f>
        <v>41986.876863425925</v>
      </c>
      <c r="K3172">
        <v>1417208561</v>
      </c>
      <c r="L3172" s="9">
        <f>(((K3172/60)/60)/24)+DATE(1970,1,1)</f>
        <v>41971.876863425925</v>
      </c>
      <c r="M3172" t="b">
        <v>0</v>
      </c>
      <c r="N3172">
        <v>0</v>
      </c>
      <c r="O3172" t="b">
        <v>0</v>
      </c>
      <c r="P3172" t="s">
        <v>8299</v>
      </c>
      <c r="Q3172" t="e">
        <f>D3172/E3172*100</f>
        <v>#DIV/0!</v>
      </c>
      <c r="R3172" t="e">
        <f>E3172/N3172</f>
        <v>#DIV/0!</v>
      </c>
      <c r="S3172" t="str">
        <f>LEFT(P3172,FIND("/",P3172)-1)</f>
        <v>food</v>
      </c>
      <c r="T3172" t="str">
        <f>RIGHT(P3172,LEN(P3172)-FIND("/",P3172))</f>
        <v>restaurants</v>
      </c>
    </row>
    <row r="3173" spans="1:20" ht="59" x14ac:dyDescent="0.75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 s="9">
        <f>(((I3173/60)/60)/24)+DATE(1970,1,1)</f>
        <v>42792.00681712963</v>
      </c>
      <c r="K3173">
        <v>1482883789</v>
      </c>
      <c r="L3173" s="9">
        <f>(((K3173/60)/60)/24)+DATE(1970,1,1)</f>
        <v>42732.00681712963</v>
      </c>
      <c r="M3173" t="b">
        <v>0</v>
      </c>
      <c r="N3173">
        <v>0</v>
      </c>
      <c r="O3173" t="b">
        <v>0</v>
      </c>
      <c r="P3173" t="s">
        <v>8299</v>
      </c>
      <c r="Q3173" t="e">
        <f>D3173/E3173*100</f>
        <v>#DIV/0!</v>
      </c>
      <c r="R3173" t="e">
        <f>E3173/N3173</f>
        <v>#DIV/0!</v>
      </c>
      <c r="S3173" t="str">
        <f>LEFT(P3173,FIND("/",P3173)-1)</f>
        <v>food</v>
      </c>
      <c r="T3173" t="str">
        <f>RIGHT(P3173,LEN(P3173)-FIND("/",P3173))</f>
        <v>restaurants</v>
      </c>
    </row>
    <row r="3174" spans="1:20" ht="44.25" x14ac:dyDescent="0.75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 s="9">
        <f>(((I3174/60)/60)/24)+DATE(1970,1,1)</f>
        <v>41871.389780092592</v>
      </c>
      <c r="K3174">
        <v>1407057677</v>
      </c>
      <c r="L3174" s="9">
        <f>(((K3174/60)/60)/24)+DATE(1970,1,1)</f>
        <v>41854.389780092592</v>
      </c>
      <c r="M3174" t="b">
        <v>0</v>
      </c>
      <c r="N3174">
        <v>4</v>
      </c>
      <c r="O3174" t="b">
        <v>0</v>
      </c>
      <c r="P3174" t="s">
        <v>8299</v>
      </c>
      <c r="Q3174">
        <f>D3174/E3174*100</f>
        <v>5714.2857142857147</v>
      </c>
      <c r="R3174">
        <f>E3174/N3174</f>
        <v>52.5</v>
      </c>
      <c r="S3174" t="str">
        <f>LEFT(P3174,FIND("/",P3174)-1)</f>
        <v>food</v>
      </c>
      <c r="T3174" t="str">
        <f>RIGHT(P3174,LEN(P3174)-FIND("/",P3174))</f>
        <v>restaurants</v>
      </c>
    </row>
    <row r="3175" spans="1:20" ht="59" x14ac:dyDescent="0.75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 s="9">
        <f>(((I3175/60)/60)/24)+DATE(1970,1,1)</f>
        <v>42057.839733796296</v>
      </c>
      <c r="K3175">
        <v>1422043753</v>
      </c>
      <c r="L3175" s="9">
        <f>(((K3175/60)/60)/24)+DATE(1970,1,1)</f>
        <v>42027.839733796296</v>
      </c>
      <c r="M3175" t="b">
        <v>0</v>
      </c>
      <c r="N3175">
        <v>12</v>
      </c>
      <c r="O3175" t="b">
        <v>0</v>
      </c>
      <c r="P3175" t="s">
        <v>8299</v>
      </c>
      <c r="Q3175">
        <f>D3175/E3175*100</f>
        <v>537.63440860215053</v>
      </c>
      <c r="R3175">
        <f>E3175/N3175</f>
        <v>77.5</v>
      </c>
      <c r="S3175" t="str">
        <f>LEFT(P3175,FIND("/",P3175)-1)</f>
        <v>food</v>
      </c>
      <c r="T3175" t="str">
        <f>RIGHT(P3175,LEN(P3175)-FIND("/",P3175))</f>
        <v>restaurants</v>
      </c>
    </row>
    <row r="3176" spans="1:20" ht="44.25" x14ac:dyDescent="0.75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 s="9">
        <f>(((I3176/60)/60)/24)+DATE(1970,1,1)</f>
        <v>41972.6950462963</v>
      </c>
      <c r="K3176">
        <v>1414683652</v>
      </c>
      <c r="L3176" s="9">
        <f>(((K3176/60)/60)/24)+DATE(1970,1,1)</f>
        <v>41942.653379629628</v>
      </c>
      <c r="M3176" t="b">
        <v>0</v>
      </c>
      <c r="N3176">
        <v>0</v>
      </c>
      <c r="O3176" t="b">
        <v>0</v>
      </c>
      <c r="P3176" t="s">
        <v>8299</v>
      </c>
      <c r="Q3176" t="e">
        <f>D3176/E3176*100</f>
        <v>#DIV/0!</v>
      </c>
      <c r="R3176" t="e">
        <f>E3176/N3176</f>
        <v>#DIV/0!</v>
      </c>
      <c r="S3176" t="str">
        <f>LEFT(P3176,FIND("/",P3176)-1)</f>
        <v>food</v>
      </c>
      <c r="T3176" t="str">
        <f>RIGHT(P3176,LEN(P3176)-FIND("/",P3176))</f>
        <v>restaurants</v>
      </c>
    </row>
    <row r="3177" spans="1:20" ht="44.25" x14ac:dyDescent="0.75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 s="9">
        <f>(((I3177/60)/60)/24)+DATE(1970,1,1)</f>
        <v>42082.760763888888</v>
      </c>
      <c r="K3177">
        <v>1424200530</v>
      </c>
      <c r="L3177" s="9">
        <f>(((K3177/60)/60)/24)+DATE(1970,1,1)</f>
        <v>42052.802430555559</v>
      </c>
      <c r="M3177" t="b">
        <v>0</v>
      </c>
      <c r="N3177">
        <v>33</v>
      </c>
      <c r="O3177" t="b">
        <v>0</v>
      </c>
      <c r="P3177" t="s">
        <v>8299</v>
      </c>
      <c r="Q3177">
        <f>D3177/E3177*100</f>
        <v>1018.6757215619695</v>
      </c>
      <c r="R3177">
        <f>E3177/N3177</f>
        <v>53.545454545454547</v>
      </c>
      <c r="S3177" t="str">
        <f>LEFT(P3177,FIND("/",P3177)-1)</f>
        <v>food</v>
      </c>
      <c r="T3177" t="str">
        <f>RIGHT(P3177,LEN(P3177)-FIND("/",P3177))</f>
        <v>restaurants</v>
      </c>
    </row>
    <row r="3178" spans="1:20" ht="44.25" x14ac:dyDescent="0.75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 s="9">
        <f>(((I3178/60)/60)/24)+DATE(1970,1,1)</f>
        <v>41956.722546296296</v>
      </c>
      <c r="K3178">
        <v>1413303628</v>
      </c>
      <c r="L3178" s="9">
        <f>(((K3178/60)/60)/24)+DATE(1970,1,1)</f>
        <v>41926.680879629632</v>
      </c>
      <c r="M3178" t="b">
        <v>0</v>
      </c>
      <c r="N3178">
        <v>0</v>
      </c>
      <c r="O3178" t="b">
        <v>0</v>
      </c>
      <c r="P3178" t="s">
        <v>8299</v>
      </c>
      <c r="Q3178" t="e">
        <f>D3178/E3178*100</f>
        <v>#DIV/0!</v>
      </c>
      <c r="R3178" t="e">
        <f>E3178/N3178</f>
        <v>#DIV/0!</v>
      </c>
      <c r="S3178" t="str">
        <f>LEFT(P3178,FIND("/",P3178)-1)</f>
        <v>food</v>
      </c>
      <c r="T3178" t="str">
        <f>RIGHT(P3178,LEN(P3178)-FIND("/",P3178))</f>
        <v>restaurants</v>
      </c>
    </row>
    <row r="3179" spans="1:20" ht="29.5" x14ac:dyDescent="0.75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 s="9">
        <f>(((I3179/60)/60)/24)+DATE(1970,1,1)</f>
        <v>41839.155138888891</v>
      </c>
      <c r="K3179">
        <v>1403149404</v>
      </c>
      <c r="L3179" s="9">
        <f>(((K3179/60)/60)/24)+DATE(1970,1,1)</f>
        <v>41809.155138888891</v>
      </c>
      <c r="M3179" t="b">
        <v>0</v>
      </c>
      <c r="N3179">
        <v>4</v>
      </c>
      <c r="O3179" t="b">
        <v>0</v>
      </c>
      <c r="P3179" t="s">
        <v>8299</v>
      </c>
      <c r="Q3179">
        <f>D3179/E3179*100</f>
        <v>230769.23076923075</v>
      </c>
      <c r="R3179">
        <f>E3179/N3179</f>
        <v>16.25</v>
      </c>
      <c r="S3179" t="str">
        <f>LEFT(P3179,FIND("/",P3179)-1)</f>
        <v>food</v>
      </c>
      <c r="T3179" t="str">
        <f>RIGHT(P3179,LEN(P3179)-FIND("/",P3179))</f>
        <v>restaurants</v>
      </c>
    </row>
    <row r="3180" spans="1:20" ht="44.25" x14ac:dyDescent="0.75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 s="9">
        <f>(((I3180/60)/60)/24)+DATE(1970,1,1)</f>
        <v>42658.806249999994</v>
      </c>
      <c r="K3180">
        <v>1472567085</v>
      </c>
      <c r="L3180" s="9">
        <f>(((K3180/60)/60)/24)+DATE(1970,1,1)</f>
        <v>42612.600520833337</v>
      </c>
      <c r="M3180" t="b">
        <v>0</v>
      </c>
      <c r="N3180">
        <v>0</v>
      </c>
      <c r="O3180" t="b">
        <v>0</v>
      </c>
      <c r="P3180" t="s">
        <v>8299</v>
      </c>
      <c r="Q3180" t="e">
        <f>D3180/E3180*100</f>
        <v>#DIV/0!</v>
      </c>
      <c r="R3180" t="e">
        <f>E3180/N3180</f>
        <v>#DIV/0!</v>
      </c>
      <c r="S3180" t="str">
        <f>LEFT(P3180,FIND("/",P3180)-1)</f>
        <v>food</v>
      </c>
      <c r="T3180" t="str">
        <f>RIGHT(P3180,LEN(P3180)-FIND("/",P3180))</f>
        <v>restaurants</v>
      </c>
    </row>
    <row r="3181" spans="1:20" ht="44.25" x14ac:dyDescent="0.75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 s="9">
        <f>(((I3181/60)/60)/24)+DATE(1970,1,1)</f>
        <v>42324.670115740737</v>
      </c>
      <c r="K3181">
        <v>1445094298</v>
      </c>
      <c r="L3181" s="9">
        <f>(((K3181/60)/60)/24)+DATE(1970,1,1)</f>
        <v>42294.628449074073</v>
      </c>
      <c r="M3181" t="b">
        <v>0</v>
      </c>
      <c r="N3181">
        <v>11</v>
      </c>
      <c r="O3181" t="b">
        <v>0</v>
      </c>
      <c r="P3181" t="s">
        <v>8284</v>
      </c>
      <c r="Q3181">
        <f>D3181/E3181*100</f>
        <v>943.39622641509436</v>
      </c>
      <c r="R3181">
        <f>E3181/N3181</f>
        <v>48.18181818181818</v>
      </c>
      <c r="S3181" t="str">
        <f>LEFT(P3181,FIND("/",P3181)-1)</f>
        <v>food</v>
      </c>
      <c r="T3181" t="str">
        <f>RIGHT(P3181,LEN(P3181)-FIND("/",P3181))</f>
        <v>food trucks</v>
      </c>
    </row>
    <row r="3182" spans="1:20" ht="29.5" x14ac:dyDescent="0.75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 s="9">
        <f>(((I3182/60)/60)/24)+DATE(1970,1,1)</f>
        <v>42672.988819444443</v>
      </c>
      <c r="K3182">
        <v>1475192634</v>
      </c>
      <c r="L3182" s="9">
        <f>(((K3182/60)/60)/24)+DATE(1970,1,1)</f>
        <v>42642.988819444443</v>
      </c>
      <c r="M3182" t="b">
        <v>0</v>
      </c>
      <c r="N3182">
        <v>1</v>
      </c>
      <c r="O3182" t="b">
        <v>0</v>
      </c>
      <c r="P3182" t="s">
        <v>8284</v>
      </c>
      <c r="Q3182">
        <f>D3182/E3182*100</f>
        <v>9000000</v>
      </c>
      <c r="R3182">
        <f>E3182/N3182</f>
        <v>1</v>
      </c>
      <c r="S3182" t="str">
        <f>LEFT(P3182,FIND("/",P3182)-1)</f>
        <v>food</v>
      </c>
      <c r="T3182" t="str">
        <f>RIGHT(P3182,LEN(P3182)-FIND("/",P3182))</f>
        <v>food trucks</v>
      </c>
    </row>
    <row r="3183" spans="1:20" ht="44.25" x14ac:dyDescent="0.75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 s="9">
        <f>(((I3183/60)/60)/24)+DATE(1970,1,1)</f>
        <v>42079.727777777778</v>
      </c>
      <c r="K3183">
        <v>1421346480</v>
      </c>
      <c r="L3183" s="9">
        <f>(((K3183/60)/60)/24)+DATE(1970,1,1)</f>
        <v>42019.76944444445</v>
      </c>
      <c r="M3183" t="b">
        <v>0</v>
      </c>
      <c r="N3183">
        <v>5</v>
      </c>
      <c r="O3183" t="b">
        <v>0</v>
      </c>
      <c r="P3183" t="s">
        <v>8284</v>
      </c>
      <c r="Q3183">
        <f>D3183/E3183*100</f>
        <v>20000</v>
      </c>
      <c r="R3183">
        <f>E3183/N3183</f>
        <v>1</v>
      </c>
      <c r="S3183" t="str">
        <f>LEFT(P3183,FIND("/",P3183)-1)</f>
        <v>food</v>
      </c>
      <c r="T3183" t="str">
        <f>RIGHT(P3183,LEN(P3183)-FIND("/",P3183))</f>
        <v>food trucks</v>
      </c>
    </row>
    <row r="3184" spans="1:20" ht="29.5" x14ac:dyDescent="0.75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 s="9">
        <f>(((I3184/60)/60)/24)+DATE(1970,1,1)</f>
        <v>42170.173252314817</v>
      </c>
      <c r="K3184">
        <v>1431749369</v>
      </c>
      <c r="L3184" s="9">
        <f>(((K3184/60)/60)/24)+DATE(1970,1,1)</f>
        <v>42140.173252314817</v>
      </c>
      <c r="M3184" t="b">
        <v>0</v>
      </c>
      <c r="N3184">
        <v>0</v>
      </c>
      <c r="O3184" t="b">
        <v>0</v>
      </c>
      <c r="P3184" t="s">
        <v>8284</v>
      </c>
      <c r="Q3184" t="e">
        <f>D3184/E3184*100</f>
        <v>#DIV/0!</v>
      </c>
      <c r="R3184" t="e">
        <f>E3184/N3184</f>
        <v>#DIV/0!</v>
      </c>
      <c r="S3184" t="str">
        <f>LEFT(P3184,FIND("/",P3184)-1)</f>
        <v>food</v>
      </c>
      <c r="T3184" t="str">
        <f>RIGHT(P3184,LEN(P3184)-FIND("/",P3184))</f>
        <v>food trucks</v>
      </c>
    </row>
    <row r="3185" spans="1:20" ht="44.25" x14ac:dyDescent="0.75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 s="9">
        <f>(((I3185/60)/60)/24)+DATE(1970,1,1)</f>
        <v>41825.963333333333</v>
      </c>
      <c r="K3185">
        <v>1402009632</v>
      </c>
      <c r="L3185" s="9">
        <f>(((K3185/60)/60)/24)+DATE(1970,1,1)</f>
        <v>41795.963333333333</v>
      </c>
      <c r="M3185" t="b">
        <v>0</v>
      </c>
      <c r="N3185">
        <v>1</v>
      </c>
      <c r="O3185" t="b">
        <v>0</v>
      </c>
      <c r="P3185" t="s">
        <v>8284</v>
      </c>
      <c r="Q3185">
        <f>D3185/E3185*100</f>
        <v>60000</v>
      </c>
      <c r="R3185">
        <f>E3185/N3185</f>
        <v>50</v>
      </c>
      <c r="S3185" t="str">
        <f>LEFT(P3185,FIND("/",P3185)-1)</f>
        <v>food</v>
      </c>
      <c r="T3185" t="str">
        <f>RIGHT(P3185,LEN(P3185)-FIND("/",P3185))</f>
        <v>food trucks</v>
      </c>
    </row>
    <row r="3186" spans="1:20" ht="29.5" x14ac:dyDescent="0.75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 s="9">
        <f>(((I3186/60)/60)/24)+DATE(1970,1,1)</f>
        <v>42363.330277777779</v>
      </c>
      <c r="K3186">
        <v>1448438136</v>
      </c>
      <c r="L3186" s="9">
        <f>(((K3186/60)/60)/24)+DATE(1970,1,1)</f>
        <v>42333.330277777779</v>
      </c>
      <c r="M3186" t="b">
        <v>0</v>
      </c>
      <c r="N3186">
        <v>1</v>
      </c>
      <c r="O3186" t="b">
        <v>0</v>
      </c>
      <c r="P3186" t="s">
        <v>8284</v>
      </c>
      <c r="Q3186">
        <f>D3186/E3186*100</f>
        <v>60000</v>
      </c>
      <c r="R3186">
        <f>E3186/N3186</f>
        <v>5</v>
      </c>
      <c r="S3186" t="str">
        <f>LEFT(P3186,FIND("/",P3186)-1)</f>
        <v>food</v>
      </c>
      <c r="T3186" t="str">
        <f>RIGHT(P3186,LEN(P3186)-FIND("/",P3186))</f>
        <v>food trucks</v>
      </c>
    </row>
    <row r="3187" spans="1:20" ht="44.25" x14ac:dyDescent="0.75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 s="9">
        <f>(((I3187/60)/60)/24)+DATE(1970,1,1)</f>
        <v>42368.675381944442</v>
      </c>
      <c r="K3187">
        <v>1448899953</v>
      </c>
      <c r="L3187" s="9">
        <f>(((K3187/60)/60)/24)+DATE(1970,1,1)</f>
        <v>42338.675381944442</v>
      </c>
      <c r="M3187" t="b">
        <v>0</v>
      </c>
      <c r="N3187">
        <v>6</v>
      </c>
      <c r="O3187" t="b">
        <v>0</v>
      </c>
      <c r="P3187" t="s">
        <v>8284</v>
      </c>
      <c r="Q3187">
        <f>D3187/E3187*100</f>
        <v>4108.463434675431</v>
      </c>
      <c r="R3187">
        <f>E3187/N3187</f>
        <v>202.83333333333334</v>
      </c>
      <c r="S3187" t="str">
        <f>LEFT(P3187,FIND("/",P3187)-1)</f>
        <v>food</v>
      </c>
      <c r="T3187" t="str">
        <f>RIGHT(P3187,LEN(P3187)-FIND("/",P3187))</f>
        <v>food trucks</v>
      </c>
    </row>
    <row r="3188" spans="1:20" ht="59" x14ac:dyDescent="0.75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 s="9">
        <f>(((I3188/60)/60)/24)+DATE(1970,1,1)</f>
        <v>42094.551388888889</v>
      </c>
      <c r="K3188">
        <v>1423325626</v>
      </c>
      <c r="L3188" s="9">
        <f>(((K3188/60)/60)/24)+DATE(1970,1,1)</f>
        <v>42042.676226851851</v>
      </c>
      <c r="M3188" t="b">
        <v>0</v>
      </c>
      <c r="N3188">
        <v>8</v>
      </c>
      <c r="O3188" t="b">
        <v>0</v>
      </c>
      <c r="P3188" t="s">
        <v>8284</v>
      </c>
      <c r="Q3188">
        <f>D3188/E3188*100</f>
        <v>2575.1072961373393</v>
      </c>
      <c r="R3188">
        <f>E3188/N3188</f>
        <v>29.125</v>
      </c>
      <c r="S3188" t="str">
        <f>LEFT(P3188,FIND("/",P3188)-1)</f>
        <v>food</v>
      </c>
      <c r="T3188" t="str">
        <f>RIGHT(P3188,LEN(P3188)-FIND("/",P3188))</f>
        <v>food trucks</v>
      </c>
    </row>
    <row r="3189" spans="1:20" ht="44.25" x14ac:dyDescent="0.75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 s="9">
        <f>(((I3189/60)/60)/24)+DATE(1970,1,1)</f>
        <v>42452.494525462964</v>
      </c>
      <c r="K3189">
        <v>1456145527</v>
      </c>
      <c r="L3189" s="9">
        <f>(((K3189/60)/60)/24)+DATE(1970,1,1)</f>
        <v>42422.536192129628</v>
      </c>
      <c r="M3189" t="b">
        <v>0</v>
      </c>
      <c r="N3189">
        <v>1</v>
      </c>
      <c r="O3189" t="b">
        <v>0</v>
      </c>
      <c r="P3189" t="s">
        <v>8284</v>
      </c>
      <c r="Q3189">
        <f>D3189/E3189*100</f>
        <v>1000000</v>
      </c>
      <c r="R3189">
        <f>E3189/N3189</f>
        <v>5</v>
      </c>
      <c r="S3189" t="str">
        <f>LEFT(P3189,FIND("/",P3189)-1)</f>
        <v>food</v>
      </c>
      <c r="T3189" t="str">
        <f>RIGHT(P3189,LEN(P3189)-FIND("/",P3189))</f>
        <v>food trucks</v>
      </c>
    </row>
    <row r="3190" spans="1:20" ht="44.25" x14ac:dyDescent="0.75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 s="9">
        <f>(((I3190/60)/60)/24)+DATE(1970,1,1)</f>
        <v>42395.589085648149</v>
      </c>
      <c r="K3190">
        <v>1453212497</v>
      </c>
      <c r="L3190" s="9">
        <f>(((K3190/60)/60)/24)+DATE(1970,1,1)</f>
        <v>42388.589085648149</v>
      </c>
      <c r="M3190" t="b">
        <v>0</v>
      </c>
      <c r="N3190">
        <v>0</v>
      </c>
      <c r="O3190" t="b">
        <v>0</v>
      </c>
      <c r="P3190" t="s">
        <v>8284</v>
      </c>
      <c r="Q3190" t="e">
        <f>D3190/E3190*100</f>
        <v>#DIV/0!</v>
      </c>
      <c r="R3190" t="e">
        <f>E3190/N3190</f>
        <v>#DIV/0!</v>
      </c>
      <c r="S3190" t="str">
        <f>LEFT(P3190,FIND("/",P3190)-1)</f>
        <v>food</v>
      </c>
      <c r="T3190" t="str">
        <f>RIGHT(P3190,LEN(P3190)-FIND("/",P3190))</f>
        <v>food trucks</v>
      </c>
    </row>
    <row r="3191" spans="1:20" ht="44.25" x14ac:dyDescent="0.75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 s="9">
        <f>(((I3191/60)/60)/24)+DATE(1970,1,1)</f>
        <v>42442.864861111113</v>
      </c>
      <c r="K3191">
        <v>1452721524</v>
      </c>
      <c r="L3191" s="9">
        <f>(((K3191/60)/60)/24)+DATE(1970,1,1)</f>
        <v>42382.906527777777</v>
      </c>
      <c r="M3191" t="b">
        <v>0</v>
      </c>
      <c r="N3191">
        <v>2</v>
      </c>
      <c r="O3191" t="b">
        <v>0</v>
      </c>
      <c r="P3191" t="s">
        <v>8284</v>
      </c>
      <c r="Q3191">
        <f>D3191/E3191*100</f>
        <v>5769.2307692307695</v>
      </c>
      <c r="R3191">
        <f>E3191/N3191</f>
        <v>13</v>
      </c>
      <c r="S3191" t="str">
        <f>LEFT(P3191,FIND("/",P3191)-1)</f>
        <v>food</v>
      </c>
      <c r="T3191" t="str">
        <f>RIGHT(P3191,LEN(P3191)-FIND("/",P3191))</f>
        <v>food trucks</v>
      </c>
    </row>
    <row r="3192" spans="1:20" ht="59" x14ac:dyDescent="0.75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 s="9">
        <f>(((I3192/60)/60)/24)+DATE(1970,1,1)</f>
        <v>41917.801168981481</v>
      </c>
      <c r="K3192">
        <v>1409944421</v>
      </c>
      <c r="L3192" s="9">
        <f>(((K3192/60)/60)/24)+DATE(1970,1,1)</f>
        <v>41887.801168981481</v>
      </c>
      <c r="M3192" t="b">
        <v>0</v>
      </c>
      <c r="N3192">
        <v>1</v>
      </c>
      <c r="O3192" t="b">
        <v>0</v>
      </c>
      <c r="P3192" t="s">
        <v>8284</v>
      </c>
      <c r="Q3192">
        <f>D3192/E3192*100</f>
        <v>60000</v>
      </c>
      <c r="R3192">
        <f>E3192/N3192</f>
        <v>50</v>
      </c>
      <c r="S3192" t="str">
        <f>LEFT(P3192,FIND("/",P3192)-1)</f>
        <v>food</v>
      </c>
      <c r="T3192" t="str">
        <f>RIGHT(P3192,LEN(P3192)-FIND("/",P3192))</f>
        <v>food trucks</v>
      </c>
    </row>
    <row r="3193" spans="1:20" ht="44.25" x14ac:dyDescent="0.75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 s="9">
        <f>(((I3193/60)/60)/24)+DATE(1970,1,1)</f>
        <v>42119.84520833334</v>
      </c>
      <c r="K3193">
        <v>1427401026</v>
      </c>
      <c r="L3193" s="9">
        <f>(((K3193/60)/60)/24)+DATE(1970,1,1)</f>
        <v>42089.84520833334</v>
      </c>
      <c r="M3193" t="b">
        <v>0</v>
      </c>
      <c r="N3193">
        <v>0</v>
      </c>
      <c r="O3193" t="b">
        <v>0</v>
      </c>
      <c r="P3193" t="s">
        <v>8284</v>
      </c>
      <c r="Q3193" t="e">
        <f>D3193/E3193*100</f>
        <v>#DIV/0!</v>
      </c>
      <c r="R3193" t="e">
        <f>E3193/N3193</f>
        <v>#DIV/0!</v>
      </c>
      <c r="S3193" t="str">
        <f>LEFT(P3193,FIND("/",P3193)-1)</f>
        <v>food</v>
      </c>
      <c r="T3193" t="str">
        <f>RIGHT(P3193,LEN(P3193)-FIND("/",P3193))</f>
        <v>food trucks</v>
      </c>
    </row>
    <row r="3194" spans="1:20" ht="44.25" x14ac:dyDescent="0.75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 s="9">
        <f>(((I3194/60)/60)/24)+DATE(1970,1,1)</f>
        <v>41858.967916666668</v>
      </c>
      <c r="K3194">
        <v>1404861228</v>
      </c>
      <c r="L3194" s="9">
        <f>(((K3194/60)/60)/24)+DATE(1970,1,1)</f>
        <v>41828.967916666668</v>
      </c>
      <c r="M3194" t="b">
        <v>0</v>
      </c>
      <c r="N3194">
        <v>1</v>
      </c>
      <c r="O3194" t="b">
        <v>0</v>
      </c>
      <c r="P3194" t="s">
        <v>8284</v>
      </c>
      <c r="Q3194">
        <f>D3194/E3194*100</f>
        <v>8000000</v>
      </c>
      <c r="R3194">
        <f>E3194/N3194</f>
        <v>1</v>
      </c>
      <c r="S3194" t="str">
        <f>LEFT(P3194,FIND("/",P3194)-1)</f>
        <v>food</v>
      </c>
      <c r="T3194" t="str">
        <f>RIGHT(P3194,LEN(P3194)-FIND("/",P3194))</f>
        <v>food trucks</v>
      </c>
    </row>
    <row r="3195" spans="1:20" ht="29.5" x14ac:dyDescent="0.75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 s="9">
        <f>(((I3195/60)/60)/24)+DATE(1970,1,1)</f>
        <v>42790.244212962964</v>
      </c>
      <c r="K3195">
        <v>1485323500</v>
      </c>
      <c r="L3195" s="9">
        <f>(((K3195/60)/60)/24)+DATE(1970,1,1)</f>
        <v>42760.244212962964</v>
      </c>
      <c r="M3195" t="b">
        <v>0</v>
      </c>
      <c r="N3195">
        <v>19</v>
      </c>
      <c r="O3195" t="b">
        <v>0</v>
      </c>
      <c r="P3195" t="s">
        <v>8284</v>
      </c>
      <c r="Q3195">
        <f>D3195/E3195*100</f>
        <v>821.91780821917814</v>
      </c>
      <c r="R3195">
        <f>E3195/N3195</f>
        <v>96.05263157894737</v>
      </c>
      <c r="S3195" t="str">
        <f>LEFT(P3195,FIND("/",P3195)-1)</f>
        <v>food</v>
      </c>
      <c r="T3195" t="str">
        <f>RIGHT(P3195,LEN(P3195)-FIND("/",P3195))</f>
        <v>food trucks</v>
      </c>
    </row>
    <row r="3196" spans="1:20" ht="44.25" x14ac:dyDescent="0.75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 s="9">
        <f>(((I3196/60)/60)/24)+DATE(1970,1,1)</f>
        <v>41858.664456018516</v>
      </c>
      <c r="K3196">
        <v>1404835009</v>
      </c>
      <c r="L3196" s="9">
        <f>(((K3196/60)/60)/24)+DATE(1970,1,1)</f>
        <v>41828.664456018516</v>
      </c>
      <c r="M3196" t="b">
        <v>0</v>
      </c>
      <c r="N3196">
        <v>27</v>
      </c>
      <c r="O3196" t="b">
        <v>0</v>
      </c>
      <c r="P3196" t="s">
        <v>8284</v>
      </c>
      <c r="Q3196">
        <f>D3196/E3196*100</f>
        <v>423.93410852713174</v>
      </c>
      <c r="R3196">
        <f>E3196/N3196</f>
        <v>305.77777777777777</v>
      </c>
      <c r="S3196" t="str">
        <f>LEFT(P3196,FIND("/",P3196)-1)</f>
        <v>food</v>
      </c>
      <c r="T3196" t="str">
        <f>RIGHT(P3196,LEN(P3196)-FIND("/",P3196))</f>
        <v>food trucks</v>
      </c>
    </row>
    <row r="3197" spans="1:20" ht="44.25" x14ac:dyDescent="0.75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 s="9">
        <f>(((I3197/60)/60)/24)+DATE(1970,1,1)</f>
        <v>42540.341631944444</v>
      </c>
      <c r="K3197">
        <v>1463731917</v>
      </c>
      <c r="L3197" s="9">
        <f>(((K3197/60)/60)/24)+DATE(1970,1,1)</f>
        <v>42510.341631944444</v>
      </c>
      <c r="M3197" t="b">
        <v>0</v>
      </c>
      <c r="N3197">
        <v>7</v>
      </c>
      <c r="O3197" t="b">
        <v>0</v>
      </c>
      <c r="P3197" t="s">
        <v>8284</v>
      </c>
      <c r="Q3197">
        <f>D3197/E3197*100</f>
        <v>1764.7058823529412</v>
      </c>
      <c r="R3197">
        <f>E3197/N3197</f>
        <v>12.142857142857142</v>
      </c>
      <c r="S3197" t="str">
        <f>LEFT(P3197,FIND("/",P3197)-1)</f>
        <v>food</v>
      </c>
      <c r="T3197" t="str">
        <f>RIGHT(P3197,LEN(P3197)-FIND("/",P3197))</f>
        <v>food trucks</v>
      </c>
    </row>
    <row r="3198" spans="1:20" ht="44.25" x14ac:dyDescent="0.75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 s="9">
        <f>(((I3198/60)/60)/24)+DATE(1970,1,1)</f>
        <v>42270.840289351851</v>
      </c>
      <c r="K3198">
        <v>1440447001</v>
      </c>
      <c r="L3198" s="9">
        <f>(((K3198/60)/60)/24)+DATE(1970,1,1)</f>
        <v>42240.840289351851</v>
      </c>
      <c r="M3198" t="b">
        <v>0</v>
      </c>
      <c r="N3198">
        <v>14</v>
      </c>
      <c r="O3198" t="b">
        <v>0</v>
      </c>
      <c r="P3198" t="s">
        <v>8284</v>
      </c>
      <c r="Q3198">
        <f>D3198/E3198*100</f>
        <v>256.41025641025641</v>
      </c>
      <c r="R3198">
        <f>E3198/N3198</f>
        <v>83.571428571428569</v>
      </c>
      <c r="S3198" t="str">
        <f>LEFT(P3198,FIND("/",P3198)-1)</f>
        <v>food</v>
      </c>
      <c r="T3198" t="str">
        <f>RIGHT(P3198,LEN(P3198)-FIND("/",P3198))</f>
        <v>food trucks</v>
      </c>
    </row>
    <row r="3199" spans="1:20" ht="29.5" x14ac:dyDescent="0.75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 s="9">
        <f>(((I3199/60)/60)/24)+DATE(1970,1,1)</f>
        <v>41854.754016203704</v>
      </c>
      <c r="K3199">
        <v>1403201147</v>
      </c>
      <c r="L3199" s="9">
        <f>(((K3199/60)/60)/24)+DATE(1970,1,1)</f>
        <v>41809.754016203704</v>
      </c>
      <c r="M3199" t="b">
        <v>0</v>
      </c>
      <c r="N3199">
        <v>5</v>
      </c>
      <c r="O3199" t="b">
        <v>0</v>
      </c>
      <c r="P3199" t="s">
        <v>8284</v>
      </c>
      <c r="Q3199">
        <f>D3199/E3199*100</f>
        <v>10045.555555555555</v>
      </c>
      <c r="R3199">
        <f>E3199/N3199</f>
        <v>18</v>
      </c>
      <c r="S3199" t="str">
        <f>LEFT(P3199,FIND("/",P3199)-1)</f>
        <v>food</v>
      </c>
      <c r="T3199" t="str">
        <f>RIGHT(P3199,LEN(P3199)-FIND("/",P3199))</f>
        <v>food trucks</v>
      </c>
    </row>
    <row r="3200" spans="1:20" ht="44.25" x14ac:dyDescent="0.75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 s="9">
        <f>(((I3200/60)/60)/24)+DATE(1970,1,1)</f>
        <v>42454.858796296292</v>
      </c>
      <c r="K3200">
        <v>1453757800</v>
      </c>
      <c r="L3200" s="9">
        <f>(((K3200/60)/60)/24)+DATE(1970,1,1)</f>
        <v>42394.900462962964</v>
      </c>
      <c r="M3200" t="b">
        <v>0</v>
      </c>
      <c r="N3200">
        <v>30</v>
      </c>
      <c r="O3200" t="b">
        <v>0</v>
      </c>
      <c r="P3200" t="s">
        <v>8284</v>
      </c>
      <c r="Q3200">
        <f>D3200/E3200*100</f>
        <v>1442.5851125216388</v>
      </c>
      <c r="R3200">
        <f>E3200/N3200</f>
        <v>115.53333333333333</v>
      </c>
      <c r="S3200" t="str">
        <f>LEFT(P3200,FIND("/",P3200)-1)</f>
        <v>food</v>
      </c>
      <c r="T3200" t="str">
        <f>RIGHT(P3200,LEN(P3200)-FIND("/",P3200))</f>
        <v>food trucks</v>
      </c>
    </row>
    <row r="3201" spans="1:20" ht="29.5" x14ac:dyDescent="0.75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 s="9">
        <f>(((I3201/60)/60)/24)+DATE(1970,1,1)</f>
        <v>41897.839583333334</v>
      </c>
      <c r="K3201">
        <v>1409341863</v>
      </c>
      <c r="L3201" s="9">
        <f>(((K3201/60)/60)/24)+DATE(1970,1,1)</f>
        <v>41880.827118055553</v>
      </c>
      <c r="M3201" t="b">
        <v>0</v>
      </c>
      <c r="N3201">
        <v>1</v>
      </c>
      <c r="O3201" t="b">
        <v>0</v>
      </c>
      <c r="P3201" t="s">
        <v>8301</v>
      </c>
      <c r="Q3201">
        <f>D3201/E3201*100</f>
        <v>10000</v>
      </c>
      <c r="R3201">
        <f>E3201/N3201</f>
        <v>15</v>
      </c>
      <c r="S3201" t="str">
        <f>LEFT(P3201,FIND("/",P3201)-1)</f>
        <v>technology</v>
      </c>
      <c r="T3201" t="str">
        <f>RIGHT(P3201,LEN(P3201)-FIND("/",P3201))</f>
        <v>space exploration</v>
      </c>
    </row>
    <row r="3202" spans="1:20" ht="59" x14ac:dyDescent="0.75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 s="9">
        <f>(((I3202/60)/60)/24)+DATE(1970,1,1)</f>
        <v>42566.289583333331</v>
      </c>
      <c r="K3202">
        <v>1465970108</v>
      </c>
      <c r="L3202" s="9">
        <f>(((K3202/60)/60)/24)+DATE(1970,1,1)</f>
        <v>42536.246620370366</v>
      </c>
      <c r="M3202" t="b">
        <v>0</v>
      </c>
      <c r="N3202">
        <v>0</v>
      </c>
      <c r="O3202" t="b">
        <v>0</v>
      </c>
      <c r="P3202" t="s">
        <v>8301</v>
      </c>
      <c r="Q3202" t="e">
        <f>D3202/E3202*100</f>
        <v>#DIV/0!</v>
      </c>
      <c r="R3202" t="e">
        <f>E3202/N3202</f>
        <v>#DIV/0!</v>
      </c>
      <c r="S3202" t="str">
        <f>LEFT(P3202,FIND("/",P3202)-1)</f>
        <v>technology</v>
      </c>
      <c r="T3202" t="str">
        <f>RIGHT(P3202,LEN(P3202)-FIND("/",P3202))</f>
        <v>space exploration</v>
      </c>
    </row>
    <row r="3203" spans="1:20" ht="44.25" x14ac:dyDescent="0.75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 s="9">
        <f>(((I3203/60)/60)/24)+DATE(1970,1,1)</f>
        <v>41849.020601851851</v>
      </c>
      <c r="K3203">
        <v>1404174580</v>
      </c>
      <c r="L3203" s="9">
        <f>(((K3203/60)/60)/24)+DATE(1970,1,1)</f>
        <v>41821.020601851851</v>
      </c>
      <c r="M3203" t="b">
        <v>1</v>
      </c>
      <c r="N3203">
        <v>60</v>
      </c>
      <c r="O3203" t="b">
        <v>0</v>
      </c>
      <c r="P3203" t="s">
        <v>8302</v>
      </c>
      <c r="Q3203">
        <f>D3203/E3203*100</f>
        <v>1558.6372745490983</v>
      </c>
      <c r="R3203">
        <f>E3203/N3203</f>
        <v>41.583333333333336</v>
      </c>
      <c r="S3203" t="str">
        <f>LEFT(P3203,FIND("/",P3203)-1)</f>
        <v>technology</v>
      </c>
      <c r="T3203" t="str">
        <f>RIGHT(P3203,LEN(P3203)-FIND("/",P3203))</f>
        <v>makerspaces</v>
      </c>
    </row>
    <row r="3204" spans="1:20" ht="44.25" x14ac:dyDescent="0.75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 s="9">
        <f>(((I3204/60)/60)/24)+DATE(1970,1,1)</f>
        <v>41992.818055555559</v>
      </c>
      <c r="K3204">
        <v>1416419916</v>
      </c>
      <c r="L3204" s="9">
        <f>(((K3204/60)/60)/24)+DATE(1970,1,1)</f>
        <v>41962.749027777783</v>
      </c>
      <c r="M3204" t="b">
        <v>1</v>
      </c>
      <c r="N3204">
        <v>84</v>
      </c>
      <c r="O3204" t="b">
        <v>0</v>
      </c>
      <c r="P3204" t="s">
        <v>8302</v>
      </c>
      <c r="Q3204">
        <f>D3204/E3204*100</f>
        <v>881.52327221438645</v>
      </c>
      <c r="R3204">
        <f>E3204/N3204</f>
        <v>33.761904761904759</v>
      </c>
      <c r="S3204" t="str">
        <f>LEFT(P3204,FIND("/",P3204)-1)</f>
        <v>technology</v>
      </c>
      <c r="T3204" t="str">
        <f>RIGHT(P3204,LEN(P3204)-FIND("/",P3204))</f>
        <v>makerspaces</v>
      </c>
    </row>
    <row r="3205" spans="1:20" ht="59" x14ac:dyDescent="0.75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 s="9">
        <f>(((I3205/60)/60)/24)+DATE(1970,1,1)</f>
        <v>42366.25</v>
      </c>
      <c r="K3205">
        <v>1449436390</v>
      </c>
      <c r="L3205" s="9">
        <f>(((K3205/60)/60)/24)+DATE(1970,1,1)</f>
        <v>42344.884143518517</v>
      </c>
      <c r="M3205" t="b">
        <v>1</v>
      </c>
      <c r="N3205">
        <v>47</v>
      </c>
      <c r="O3205" t="b">
        <v>0</v>
      </c>
      <c r="P3205" t="s">
        <v>8302</v>
      </c>
      <c r="Q3205">
        <f>D3205/E3205*100</f>
        <v>301.295570955107</v>
      </c>
      <c r="R3205">
        <f>E3205/N3205</f>
        <v>70.61702127659575</v>
      </c>
      <c r="S3205" t="str">
        <f>LEFT(P3205,FIND("/",P3205)-1)</f>
        <v>technology</v>
      </c>
      <c r="T3205" t="str">
        <f>RIGHT(P3205,LEN(P3205)-FIND("/",P3205))</f>
        <v>makerspaces</v>
      </c>
    </row>
    <row r="3206" spans="1:20" ht="44.25" x14ac:dyDescent="0.75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 s="9">
        <f>(((I3206/60)/60)/24)+DATE(1970,1,1)</f>
        <v>41941.947916666664</v>
      </c>
      <c r="K3206">
        <v>1412081999</v>
      </c>
      <c r="L3206" s="9">
        <f>(((K3206/60)/60)/24)+DATE(1970,1,1)</f>
        <v>41912.541655092595</v>
      </c>
      <c r="M3206" t="b">
        <v>1</v>
      </c>
      <c r="N3206">
        <v>66</v>
      </c>
      <c r="O3206" t="b">
        <v>0</v>
      </c>
      <c r="P3206" t="s">
        <v>8302</v>
      </c>
      <c r="Q3206">
        <f>D3206/E3206*100</f>
        <v>362.58158085569249</v>
      </c>
      <c r="R3206">
        <f>E3206/N3206</f>
        <v>167.15151515151516</v>
      </c>
      <c r="S3206" t="str">
        <f>LEFT(P3206,FIND("/",P3206)-1)</f>
        <v>technology</v>
      </c>
      <c r="T3206" t="str">
        <f>RIGHT(P3206,LEN(P3206)-FIND("/",P3206))</f>
        <v>makerspaces</v>
      </c>
    </row>
    <row r="3207" spans="1:20" ht="59" x14ac:dyDescent="0.75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 s="9">
        <f>(((I3207/60)/60)/24)+DATE(1970,1,1)</f>
        <v>42556.207638888889</v>
      </c>
      <c r="K3207">
        <v>1465398670</v>
      </c>
      <c r="L3207" s="9">
        <f>(((K3207/60)/60)/24)+DATE(1970,1,1)</f>
        <v>42529.632754629631</v>
      </c>
      <c r="M3207" t="b">
        <v>1</v>
      </c>
      <c r="N3207">
        <v>171</v>
      </c>
      <c r="O3207" t="b">
        <v>0</v>
      </c>
      <c r="P3207" t="s">
        <v>8302</v>
      </c>
      <c r="Q3207">
        <f>D3207/E3207*100</f>
        <v>159.13430935709738</v>
      </c>
      <c r="R3207">
        <f>E3207/N3207</f>
        <v>128.61988304093566</v>
      </c>
      <c r="S3207" t="str">
        <f>LEFT(P3207,FIND("/",P3207)-1)</f>
        <v>technology</v>
      </c>
      <c r="T3207" t="str">
        <f>RIGHT(P3207,LEN(P3207)-FIND("/",P3207))</f>
        <v>makerspaces</v>
      </c>
    </row>
    <row r="3208" spans="1:20" ht="59" x14ac:dyDescent="0.75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 s="9">
        <f>(((I3208/60)/60)/24)+DATE(1970,1,1)</f>
        <v>41953.899178240739</v>
      </c>
      <c r="K3208">
        <v>1413059689</v>
      </c>
      <c r="L3208" s="9">
        <f>(((K3208/60)/60)/24)+DATE(1970,1,1)</f>
        <v>41923.857511574075</v>
      </c>
      <c r="M3208" t="b">
        <v>1</v>
      </c>
      <c r="N3208">
        <v>29</v>
      </c>
      <c r="O3208" t="b">
        <v>0</v>
      </c>
      <c r="P3208" t="s">
        <v>8302</v>
      </c>
      <c r="Q3208">
        <f>D3208/E3208*100</f>
        <v>1317.8703215603584</v>
      </c>
      <c r="R3208">
        <f>E3208/N3208</f>
        <v>65.41379310344827</v>
      </c>
      <c r="S3208" t="str">
        <f>LEFT(P3208,FIND("/",P3208)-1)</f>
        <v>technology</v>
      </c>
      <c r="T3208" t="str">
        <f>RIGHT(P3208,LEN(P3208)-FIND("/",P3208))</f>
        <v>makerspaces</v>
      </c>
    </row>
    <row r="3209" spans="1:20" ht="44.25" x14ac:dyDescent="0.75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 s="9">
        <f>(((I3209/60)/60)/24)+DATE(1970,1,1)</f>
        <v>42512.624699074076</v>
      </c>
      <c r="K3209">
        <v>1461337174</v>
      </c>
      <c r="L3209" s="9">
        <f>(((K3209/60)/60)/24)+DATE(1970,1,1)</f>
        <v>42482.624699074076</v>
      </c>
      <c r="M3209" t="b">
        <v>0</v>
      </c>
      <c r="N3209">
        <v>9</v>
      </c>
      <c r="O3209" t="b">
        <v>0</v>
      </c>
      <c r="P3209" t="s">
        <v>8302</v>
      </c>
      <c r="Q3209">
        <f>D3209/E3209*100</f>
        <v>198.48771266540643</v>
      </c>
      <c r="R3209">
        <f>E3209/N3209</f>
        <v>117.55555555555556</v>
      </c>
      <c r="S3209" t="str">
        <f>LEFT(P3209,FIND("/",P3209)-1)</f>
        <v>technology</v>
      </c>
      <c r="T3209" t="str">
        <f>RIGHT(P3209,LEN(P3209)-FIND("/",P3209))</f>
        <v>makerspaces</v>
      </c>
    </row>
    <row r="3210" spans="1:20" ht="44.25" x14ac:dyDescent="0.75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 s="9">
        <f>(((I3210/60)/60)/24)+DATE(1970,1,1)</f>
        <v>41823.029432870368</v>
      </c>
      <c r="K3210">
        <v>1401756143</v>
      </c>
      <c r="L3210" s="9">
        <f>(((K3210/60)/60)/24)+DATE(1970,1,1)</f>
        <v>41793.029432870368</v>
      </c>
      <c r="M3210" t="b">
        <v>0</v>
      </c>
      <c r="N3210">
        <v>27</v>
      </c>
      <c r="O3210" t="b">
        <v>0</v>
      </c>
      <c r="P3210" t="s">
        <v>8302</v>
      </c>
      <c r="Q3210">
        <f>D3210/E3210*100</f>
        <v>571.01024890190331</v>
      </c>
      <c r="R3210">
        <f>E3210/N3210</f>
        <v>126.48148148148148</v>
      </c>
      <c r="S3210" t="str">
        <f>LEFT(P3210,FIND("/",P3210)-1)</f>
        <v>technology</v>
      </c>
      <c r="T3210" t="str">
        <f>RIGHT(P3210,LEN(P3210)-FIND("/",P3210))</f>
        <v>makerspaces</v>
      </c>
    </row>
    <row r="3211" spans="1:20" ht="44.25" x14ac:dyDescent="0.75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 s="9">
        <f>(((I3211/60)/60)/24)+DATE(1970,1,1)</f>
        <v>42271.798206018517</v>
      </c>
      <c r="K3211">
        <v>1440529765</v>
      </c>
      <c r="L3211" s="9">
        <f>(((K3211/60)/60)/24)+DATE(1970,1,1)</f>
        <v>42241.798206018517</v>
      </c>
      <c r="M3211" t="b">
        <v>0</v>
      </c>
      <c r="N3211">
        <v>2</v>
      </c>
      <c r="O3211" t="b">
        <v>0</v>
      </c>
      <c r="P3211" t="s">
        <v>8302</v>
      </c>
      <c r="Q3211">
        <f>D3211/E3211*100</f>
        <v>727272.72727272729</v>
      </c>
      <c r="R3211">
        <f>E3211/N3211</f>
        <v>550</v>
      </c>
      <c r="S3211" t="str">
        <f>LEFT(P3211,FIND("/",P3211)-1)</f>
        <v>technology</v>
      </c>
      <c r="T3211" t="str">
        <f>RIGHT(P3211,LEN(P3211)-FIND("/",P3211))</f>
        <v>makerspaces</v>
      </c>
    </row>
    <row r="3212" spans="1:20" ht="59" x14ac:dyDescent="0.75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 s="9">
        <f>(((I3212/60)/60)/24)+DATE(1970,1,1)</f>
        <v>42063.001087962963</v>
      </c>
      <c r="K3212">
        <v>1422489694</v>
      </c>
      <c r="L3212" s="9">
        <f>(((K3212/60)/60)/24)+DATE(1970,1,1)</f>
        <v>42033.001087962963</v>
      </c>
      <c r="M3212" t="b">
        <v>0</v>
      </c>
      <c r="N3212">
        <v>3</v>
      </c>
      <c r="O3212" t="b">
        <v>0</v>
      </c>
      <c r="P3212" t="s">
        <v>8302</v>
      </c>
      <c r="Q3212">
        <f>D3212/E3212*100</f>
        <v>30303.0303030303</v>
      </c>
      <c r="R3212">
        <f>E3212/N3212</f>
        <v>44</v>
      </c>
      <c r="S3212" t="str">
        <f>LEFT(P3212,FIND("/",P3212)-1)</f>
        <v>technology</v>
      </c>
      <c r="T3212" t="str">
        <f>RIGHT(P3212,LEN(P3212)-FIND("/",P3212))</f>
        <v>makerspaces</v>
      </c>
    </row>
    <row r="3213" spans="1:20" x14ac:dyDescent="0.75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 s="9">
        <f>(((I3213/60)/60)/24)+DATE(1970,1,1)</f>
        <v>42466.170034722221</v>
      </c>
      <c r="K3213">
        <v>1457327091</v>
      </c>
      <c r="L3213" s="9">
        <f>(((K3213/60)/60)/24)+DATE(1970,1,1)</f>
        <v>42436.211701388893</v>
      </c>
      <c r="M3213" t="b">
        <v>0</v>
      </c>
      <c r="N3213">
        <v>4</v>
      </c>
      <c r="O3213" t="b">
        <v>0</v>
      </c>
      <c r="P3213" t="s">
        <v>8302</v>
      </c>
      <c r="Q3213">
        <f>D3213/E3213*100</f>
        <v>11594.202898550724</v>
      </c>
      <c r="R3213">
        <f>E3213/N3213</f>
        <v>69</v>
      </c>
      <c r="S3213" t="str">
        <f>LEFT(P3213,FIND("/",P3213)-1)</f>
        <v>technology</v>
      </c>
      <c r="T3213" t="str">
        <f>RIGHT(P3213,LEN(P3213)-FIND("/",P3213))</f>
        <v>makerspaces</v>
      </c>
    </row>
    <row r="3214" spans="1:20" ht="44.25" x14ac:dyDescent="0.75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 s="9">
        <f>(((I3214/60)/60)/24)+DATE(1970,1,1)</f>
        <v>41830.895254629628</v>
      </c>
      <c r="K3214">
        <v>1402867750</v>
      </c>
      <c r="L3214" s="9">
        <f>(((K3214/60)/60)/24)+DATE(1970,1,1)</f>
        <v>41805.895254629628</v>
      </c>
      <c r="M3214" t="b">
        <v>0</v>
      </c>
      <c r="N3214">
        <v>2</v>
      </c>
      <c r="O3214" t="b">
        <v>0</v>
      </c>
      <c r="P3214" t="s">
        <v>8284</v>
      </c>
      <c r="Q3214">
        <f>D3214/E3214*100</f>
        <v>14545.454545454546</v>
      </c>
      <c r="R3214">
        <f>E3214/N3214</f>
        <v>27.5</v>
      </c>
      <c r="S3214" t="str">
        <f>LEFT(P3214,FIND("/",P3214)-1)</f>
        <v>food</v>
      </c>
      <c r="T3214" t="str">
        <f>RIGHT(P3214,LEN(P3214)-FIND("/",P3214))</f>
        <v>food trucks</v>
      </c>
    </row>
    <row r="3215" spans="1:20" ht="44.25" x14ac:dyDescent="0.75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 s="9">
        <f>(((I3215/60)/60)/24)+DATE(1970,1,1)</f>
        <v>41965.249305555553</v>
      </c>
      <c r="K3215">
        <v>1413838540</v>
      </c>
      <c r="L3215" s="9">
        <f>(((K3215/60)/60)/24)+DATE(1970,1,1)</f>
        <v>41932.871990740743</v>
      </c>
      <c r="M3215" t="b">
        <v>0</v>
      </c>
      <c r="N3215">
        <v>20</v>
      </c>
      <c r="O3215" t="b">
        <v>0</v>
      </c>
      <c r="P3215" t="s">
        <v>8284</v>
      </c>
      <c r="Q3215">
        <f>D3215/E3215*100</f>
        <v>353.35689045936391</v>
      </c>
      <c r="R3215">
        <f>E3215/N3215</f>
        <v>84.9</v>
      </c>
      <c r="S3215" t="str">
        <f>LEFT(P3215,FIND("/",P3215)-1)</f>
        <v>food</v>
      </c>
      <c r="T3215" t="str">
        <f>RIGHT(P3215,LEN(P3215)-FIND("/",P3215))</f>
        <v>food trucks</v>
      </c>
    </row>
    <row r="3216" spans="1:20" ht="44.25" x14ac:dyDescent="0.75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 s="9">
        <f>(((I3216/60)/60)/24)+DATE(1970,1,1)</f>
        <v>42064.75509259259</v>
      </c>
      <c r="K3216">
        <v>1422641240</v>
      </c>
      <c r="L3216" s="9">
        <f>(((K3216/60)/60)/24)+DATE(1970,1,1)</f>
        <v>42034.75509259259</v>
      </c>
      <c r="M3216" t="b">
        <v>0</v>
      </c>
      <c r="N3216">
        <v>3</v>
      </c>
      <c r="O3216" t="b">
        <v>0</v>
      </c>
      <c r="P3216" t="s">
        <v>8284</v>
      </c>
      <c r="Q3216">
        <f>D3216/E3216*100</f>
        <v>41666.666666666672</v>
      </c>
      <c r="R3216">
        <f>E3216/N3216</f>
        <v>12</v>
      </c>
      <c r="S3216" t="str">
        <f>LEFT(P3216,FIND("/",P3216)-1)</f>
        <v>food</v>
      </c>
      <c r="T3216" t="str">
        <f>RIGHT(P3216,LEN(P3216)-FIND("/",P3216))</f>
        <v>food trucks</v>
      </c>
    </row>
    <row r="3217" spans="1:20" ht="44.25" x14ac:dyDescent="0.75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 s="9">
        <f>(((I3217/60)/60)/24)+DATE(1970,1,1)</f>
        <v>41860.914641203701</v>
      </c>
      <c r="K3217">
        <v>1404165425</v>
      </c>
      <c r="L3217" s="9">
        <f>(((K3217/60)/60)/24)+DATE(1970,1,1)</f>
        <v>41820.914641203701</v>
      </c>
      <c r="M3217" t="b">
        <v>0</v>
      </c>
      <c r="N3217">
        <v>4</v>
      </c>
      <c r="O3217" t="b">
        <v>0</v>
      </c>
      <c r="P3217" t="s">
        <v>8284</v>
      </c>
      <c r="Q3217">
        <f>D3217/E3217*100</f>
        <v>8750</v>
      </c>
      <c r="R3217">
        <f>E3217/N3217</f>
        <v>200</v>
      </c>
      <c r="S3217" t="str">
        <f>LEFT(P3217,FIND("/",P3217)-1)</f>
        <v>food</v>
      </c>
      <c r="T3217" t="str">
        <f>RIGHT(P3217,LEN(P3217)-FIND("/",P3217))</f>
        <v>food trucks</v>
      </c>
    </row>
    <row r="3218" spans="1:20" ht="44.25" x14ac:dyDescent="0.75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 s="9">
        <f>(((I3218/60)/60)/24)+DATE(1970,1,1)</f>
        <v>42121.654282407413</v>
      </c>
      <c r="K3218">
        <v>1424968930</v>
      </c>
      <c r="L3218" s="9">
        <f>(((K3218/60)/60)/24)+DATE(1970,1,1)</f>
        <v>42061.69594907407</v>
      </c>
      <c r="M3218" t="b">
        <v>0</v>
      </c>
      <c r="N3218">
        <v>1</v>
      </c>
      <c r="O3218" t="b">
        <v>0</v>
      </c>
      <c r="P3218" t="s">
        <v>8284</v>
      </c>
      <c r="Q3218">
        <f>D3218/E3218*100</f>
        <v>500000</v>
      </c>
      <c r="R3218">
        <f>E3218/N3218</f>
        <v>10</v>
      </c>
      <c r="S3218" t="str">
        <f>LEFT(P3218,FIND("/",P3218)-1)</f>
        <v>food</v>
      </c>
      <c r="T3218" t="str">
        <f>RIGHT(P3218,LEN(P3218)-FIND("/",P3218))</f>
        <v>food trucks</v>
      </c>
    </row>
    <row r="3219" spans="1:20" ht="44.25" x14ac:dyDescent="0.75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 s="9">
        <f>(((I3219/60)/60)/24)+DATE(1970,1,1)</f>
        <v>41912.974803240737</v>
      </c>
      <c r="K3219">
        <v>1410391423</v>
      </c>
      <c r="L3219" s="9">
        <f>(((K3219/60)/60)/24)+DATE(1970,1,1)</f>
        <v>41892.974803240737</v>
      </c>
      <c r="M3219" t="b">
        <v>0</v>
      </c>
      <c r="N3219">
        <v>0</v>
      </c>
      <c r="O3219" t="b">
        <v>0</v>
      </c>
      <c r="P3219" t="s">
        <v>8284</v>
      </c>
      <c r="Q3219" t="e">
        <f>D3219/E3219*100</f>
        <v>#DIV/0!</v>
      </c>
      <c r="R3219" t="e">
        <f>E3219/N3219</f>
        <v>#DIV/0!</v>
      </c>
      <c r="S3219" t="str">
        <f>LEFT(P3219,FIND("/",P3219)-1)</f>
        <v>food</v>
      </c>
      <c r="T3219" t="str">
        <f>RIGHT(P3219,LEN(P3219)-FIND("/",P3219))</f>
        <v>food trucks</v>
      </c>
    </row>
    <row r="3220" spans="1:20" ht="44.25" x14ac:dyDescent="0.75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 s="9">
        <f>(((I3220/60)/60)/24)+DATE(1970,1,1)</f>
        <v>42184.64025462963</v>
      </c>
      <c r="K3220">
        <v>1432999318</v>
      </c>
      <c r="L3220" s="9">
        <f>(((K3220/60)/60)/24)+DATE(1970,1,1)</f>
        <v>42154.64025462963</v>
      </c>
      <c r="M3220" t="b">
        <v>0</v>
      </c>
      <c r="N3220">
        <v>0</v>
      </c>
      <c r="O3220" t="b">
        <v>0</v>
      </c>
      <c r="P3220" t="s">
        <v>8284</v>
      </c>
      <c r="Q3220" t="e">
        <f>D3220/E3220*100</f>
        <v>#DIV/0!</v>
      </c>
      <c r="R3220" t="e">
        <f>E3220/N3220</f>
        <v>#DIV/0!</v>
      </c>
      <c r="S3220" t="str">
        <f>LEFT(P3220,FIND("/",P3220)-1)</f>
        <v>food</v>
      </c>
      <c r="T3220" t="str">
        <f>RIGHT(P3220,LEN(P3220)-FIND("/",P3220))</f>
        <v>food trucks</v>
      </c>
    </row>
    <row r="3221" spans="1:20" ht="29.5" x14ac:dyDescent="0.75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 s="9">
        <f>(((I3221/60)/60)/24)+DATE(1970,1,1)</f>
        <v>42059.125</v>
      </c>
      <c r="K3221">
        <v>1422067870</v>
      </c>
      <c r="L3221" s="9">
        <f>(((K3221/60)/60)/24)+DATE(1970,1,1)</f>
        <v>42028.118865740747</v>
      </c>
      <c r="M3221" t="b">
        <v>0</v>
      </c>
      <c r="N3221">
        <v>14</v>
      </c>
      <c r="O3221" t="b">
        <v>0</v>
      </c>
      <c r="P3221" t="s">
        <v>8284</v>
      </c>
      <c r="Q3221">
        <f>D3221/E3221*100</f>
        <v>67567.567567567559</v>
      </c>
      <c r="R3221">
        <f>E3221/N3221</f>
        <v>5.2857142857142856</v>
      </c>
      <c r="S3221" t="str">
        <f>LEFT(P3221,FIND("/",P3221)-1)</f>
        <v>food</v>
      </c>
      <c r="T3221" t="str">
        <f>RIGHT(P3221,LEN(P3221)-FIND("/",P3221))</f>
        <v>food trucks</v>
      </c>
    </row>
    <row r="3222" spans="1:20" ht="44.25" x14ac:dyDescent="0.75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 s="9">
        <f>(((I3222/60)/60)/24)+DATE(1970,1,1)</f>
        <v>42581.961689814809</v>
      </c>
      <c r="K3222">
        <v>1467327890</v>
      </c>
      <c r="L3222" s="9">
        <f>(((K3222/60)/60)/24)+DATE(1970,1,1)</f>
        <v>42551.961689814809</v>
      </c>
      <c r="M3222" t="b">
        <v>0</v>
      </c>
      <c r="N3222">
        <v>1</v>
      </c>
      <c r="O3222" t="b">
        <v>0</v>
      </c>
      <c r="P3222" t="s">
        <v>8284</v>
      </c>
      <c r="Q3222">
        <f>D3222/E3222*100</f>
        <v>3500000</v>
      </c>
      <c r="R3222">
        <f>E3222/N3222</f>
        <v>1</v>
      </c>
      <c r="S3222" t="str">
        <f>LEFT(P3222,FIND("/",P3222)-1)</f>
        <v>food</v>
      </c>
      <c r="T3222" t="str">
        <f>RIGHT(P3222,LEN(P3222)-FIND("/",P3222))</f>
        <v>food trucks</v>
      </c>
    </row>
    <row r="3223" spans="1:20" ht="59" x14ac:dyDescent="0.75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 s="9">
        <f>(((I3223/60)/60)/24)+DATE(1970,1,1)</f>
        <v>42158.105046296296</v>
      </c>
      <c r="K3223">
        <v>1429410676</v>
      </c>
      <c r="L3223" s="9">
        <f>(((K3223/60)/60)/24)+DATE(1970,1,1)</f>
        <v>42113.105046296296</v>
      </c>
      <c r="M3223" t="b">
        <v>0</v>
      </c>
      <c r="N3223">
        <v>118</v>
      </c>
      <c r="O3223" t="b">
        <v>0</v>
      </c>
      <c r="P3223" t="s">
        <v>8284</v>
      </c>
      <c r="Q3223">
        <f>D3223/E3223*100</f>
        <v>931.74935942231537</v>
      </c>
      <c r="R3223">
        <f>E3223/N3223</f>
        <v>72.762711864406782</v>
      </c>
      <c r="S3223" t="str">
        <f>LEFT(P3223,FIND("/",P3223)-1)</f>
        <v>food</v>
      </c>
      <c r="T3223" t="str">
        <f>RIGHT(P3223,LEN(P3223)-FIND("/",P3223))</f>
        <v>food trucks</v>
      </c>
    </row>
    <row r="3224" spans="1:20" ht="29.5" x14ac:dyDescent="0.75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 s="9">
        <f>(((I3224/60)/60)/24)+DATE(1970,1,1)</f>
        <v>42134.724039351851</v>
      </c>
      <c r="K3224">
        <v>1427390557</v>
      </c>
      <c r="L3224" s="9">
        <f>(((K3224/60)/60)/24)+DATE(1970,1,1)</f>
        <v>42089.724039351851</v>
      </c>
      <c r="M3224" t="b">
        <v>0</v>
      </c>
      <c r="N3224">
        <v>2</v>
      </c>
      <c r="O3224" t="b">
        <v>0</v>
      </c>
      <c r="P3224" t="s">
        <v>8284</v>
      </c>
      <c r="Q3224">
        <f>D3224/E3224*100</f>
        <v>185714.28571428571</v>
      </c>
      <c r="R3224">
        <f>E3224/N3224</f>
        <v>17.5</v>
      </c>
      <c r="S3224" t="str">
        <f>LEFT(P3224,FIND("/",P3224)-1)</f>
        <v>food</v>
      </c>
      <c r="T3224" t="str">
        <f>RIGHT(P3224,LEN(P3224)-FIND("/",P3224))</f>
        <v>food trucks</v>
      </c>
    </row>
    <row r="3225" spans="1:20" ht="44.25" x14ac:dyDescent="0.75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 s="9">
        <f>(((I3225/60)/60)/24)+DATE(1970,1,1)</f>
        <v>42088.292361111111</v>
      </c>
      <c r="K3225">
        <v>1424678460</v>
      </c>
      <c r="L3225" s="9">
        <f>(((K3225/60)/60)/24)+DATE(1970,1,1)</f>
        <v>42058.334027777775</v>
      </c>
      <c r="M3225" t="b">
        <v>0</v>
      </c>
      <c r="N3225">
        <v>1</v>
      </c>
      <c r="O3225" t="b">
        <v>0</v>
      </c>
      <c r="P3225" t="s">
        <v>8284</v>
      </c>
      <c r="Q3225">
        <f>D3225/E3225*100</f>
        <v>14000</v>
      </c>
      <c r="R3225">
        <f>E3225/N3225</f>
        <v>25</v>
      </c>
      <c r="S3225" t="str">
        <f>LEFT(P3225,FIND("/",P3225)-1)</f>
        <v>food</v>
      </c>
      <c r="T3225" t="str">
        <f>RIGHT(P3225,LEN(P3225)-FIND("/",P3225))</f>
        <v>food trucks</v>
      </c>
    </row>
    <row r="3226" spans="1:20" ht="44.25" x14ac:dyDescent="0.75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 s="9">
        <f>(((I3226/60)/60)/24)+DATE(1970,1,1)</f>
        <v>41864.138495370367</v>
      </c>
      <c r="K3226">
        <v>1405307966</v>
      </c>
      <c r="L3226" s="9">
        <f>(((K3226/60)/60)/24)+DATE(1970,1,1)</f>
        <v>41834.138495370367</v>
      </c>
      <c r="M3226" t="b">
        <v>0</v>
      </c>
      <c r="N3226">
        <v>3</v>
      </c>
      <c r="O3226" t="b">
        <v>0</v>
      </c>
      <c r="P3226" t="s">
        <v>8284</v>
      </c>
      <c r="Q3226">
        <f>D3226/E3226*100</f>
        <v>12500</v>
      </c>
      <c r="R3226">
        <f>E3226/N3226</f>
        <v>13.333333333333334</v>
      </c>
      <c r="S3226" t="str">
        <f>LEFT(P3226,FIND("/",P3226)-1)</f>
        <v>food</v>
      </c>
      <c r="T3226" t="str">
        <f>RIGHT(P3226,LEN(P3226)-FIND("/",P3226))</f>
        <v>food trucks</v>
      </c>
    </row>
    <row r="3227" spans="1:20" ht="59" x14ac:dyDescent="0.75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 s="9">
        <f>(((I3227/60)/60)/24)+DATE(1970,1,1)</f>
        <v>41908.140497685185</v>
      </c>
      <c r="K3227">
        <v>1409109739</v>
      </c>
      <c r="L3227" s="9">
        <f>(((K3227/60)/60)/24)+DATE(1970,1,1)</f>
        <v>41878.140497685185</v>
      </c>
      <c r="M3227" t="b">
        <v>0</v>
      </c>
      <c r="N3227">
        <v>1</v>
      </c>
      <c r="O3227" t="b">
        <v>0</v>
      </c>
      <c r="P3227" t="s">
        <v>8284</v>
      </c>
      <c r="Q3227">
        <f>D3227/E3227*100</f>
        <v>3000000</v>
      </c>
      <c r="R3227">
        <f>E3227/N3227</f>
        <v>1</v>
      </c>
      <c r="S3227" t="str">
        <f>LEFT(P3227,FIND("/",P3227)-1)</f>
        <v>food</v>
      </c>
      <c r="T3227" t="str">
        <f>RIGHT(P3227,LEN(P3227)-FIND("/",P3227))</f>
        <v>food trucks</v>
      </c>
    </row>
    <row r="3228" spans="1:20" ht="44.25" x14ac:dyDescent="0.75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 s="9">
        <f>(((I3228/60)/60)/24)+DATE(1970,1,1)</f>
        <v>42108.14025462963</v>
      </c>
      <c r="K3228">
        <v>1423801318</v>
      </c>
      <c r="L3228" s="9">
        <f>(((K3228/60)/60)/24)+DATE(1970,1,1)</f>
        <v>42048.181921296295</v>
      </c>
      <c r="M3228" t="b">
        <v>0</v>
      </c>
      <c r="N3228">
        <v>3</v>
      </c>
      <c r="O3228" t="b">
        <v>0</v>
      </c>
      <c r="P3228" t="s">
        <v>8284</v>
      </c>
      <c r="Q3228">
        <f>D3228/E3228*100</f>
        <v>21126.760563380281</v>
      </c>
      <c r="R3228">
        <f>E3228/N3228</f>
        <v>23.666666666666668</v>
      </c>
      <c r="S3228" t="str">
        <f>LEFT(P3228,FIND("/",P3228)-1)</f>
        <v>food</v>
      </c>
      <c r="T3228" t="str">
        <f>RIGHT(P3228,LEN(P3228)-FIND("/",P3228))</f>
        <v>food trucks</v>
      </c>
    </row>
    <row r="3229" spans="1:20" ht="59" x14ac:dyDescent="0.75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 s="9">
        <f>(((I3229/60)/60)/24)+DATE(1970,1,1)</f>
        <v>41998.844444444447</v>
      </c>
      <c r="K3229">
        <v>1416600960</v>
      </c>
      <c r="L3229" s="9">
        <f>(((K3229/60)/60)/24)+DATE(1970,1,1)</f>
        <v>41964.844444444447</v>
      </c>
      <c r="M3229" t="b">
        <v>0</v>
      </c>
      <c r="N3229">
        <v>38</v>
      </c>
      <c r="O3229" t="b">
        <v>0</v>
      </c>
      <c r="P3229" t="s">
        <v>8284</v>
      </c>
      <c r="Q3229">
        <f>D3229/E3229*100</f>
        <v>1769.9115044247787</v>
      </c>
      <c r="R3229">
        <f>E3229/N3229</f>
        <v>89.21052631578948</v>
      </c>
      <c r="S3229" t="str">
        <f>LEFT(P3229,FIND("/",P3229)-1)</f>
        <v>food</v>
      </c>
      <c r="T3229" t="str">
        <f>RIGHT(P3229,LEN(P3229)-FIND("/",P3229))</f>
        <v>food trucks</v>
      </c>
    </row>
    <row r="3230" spans="1:20" ht="44.25" x14ac:dyDescent="0.75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 s="9">
        <f>(((I3230/60)/60)/24)+DATE(1970,1,1)</f>
        <v>42218.916666666672</v>
      </c>
      <c r="K3230">
        <v>1435876423</v>
      </c>
      <c r="L3230" s="9">
        <f>(((K3230/60)/60)/24)+DATE(1970,1,1)</f>
        <v>42187.940081018518</v>
      </c>
      <c r="M3230" t="b">
        <v>0</v>
      </c>
      <c r="N3230">
        <v>52</v>
      </c>
      <c r="O3230" t="b">
        <v>0</v>
      </c>
      <c r="P3230" t="s">
        <v>8284</v>
      </c>
      <c r="Q3230">
        <f>D3230/E3230*100</f>
        <v>379.47533410328327</v>
      </c>
      <c r="R3230">
        <f>E3230/N3230</f>
        <v>116.55769230769231</v>
      </c>
      <c r="S3230" t="str">
        <f>LEFT(P3230,FIND("/",P3230)-1)</f>
        <v>food</v>
      </c>
      <c r="T3230" t="str">
        <f>RIGHT(P3230,LEN(P3230)-FIND("/",P3230))</f>
        <v>food trucks</v>
      </c>
    </row>
    <row r="3231" spans="1:20" ht="44.25" x14ac:dyDescent="0.75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 s="9">
        <f>(((I3231/60)/60)/24)+DATE(1970,1,1)</f>
        <v>41817.898240740738</v>
      </c>
      <c r="K3231">
        <v>1401312808</v>
      </c>
      <c r="L3231" s="9">
        <f>(((K3231/60)/60)/24)+DATE(1970,1,1)</f>
        <v>41787.898240740738</v>
      </c>
      <c r="M3231" t="b">
        <v>0</v>
      </c>
      <c r="N3231">
        <v>2</v>
      </c>
      <c r="O3231" t="b">
        <v>0</v>
      </c>
      <c r="P3231" t="s">
        <v>8284</v>
      </c>
      <c r="Q3231">
        <f>D3231/E3231*100</f>
        <v>30757.400999615533</v>
      </c>
      <c r="R3231">
        <f>E3231/N3231</f>
        <v>13.005000000000001</v>
      </c>
      <c r="S3231" t="str">
        <f>LEFT(P3231,FIND("/",P3231)-1)</f>
        <v>food</v>
      </c>
      <c r="T3231" t="str">
        <f>RIGHT(P3231,LEN(P3231)-FIND("/",P3231))</f>
        <v>food trucks</v>
      </c>
    </row>
    <row r="3232" spans="1:20" ht="44.25" x14ac:dyDescent="0.75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 s="9">
        <f>(((I3232/60)/60)/24)+DATE(1970,1,1)</f>
        <v>41859.896562499998</v>
      </c>
      <c r="K3232">
        <v>1404941463</v>
      </c>
      <c r="L3232" s="9">
        <f>(((K3232/60)/60)/24)+DATE(1970,1,1)</f>
        <v>41829.896562499998</v>
      </c>
      <c r="M3232" t="b">
        <v>0</v>
      </c>
      <c r="N3232">
        <v>0</v>
      </c>
      <c r="O3232" t="b">
        <v>0</v>
      </c>
      <c r="P3232" t="s">
        <v>8284</v>
      </c>
      <c r="Q3232" t="e">
        <f>D3232/E3232*100</f>
        <v>#DIV/0!</v>
      </c>
      <c r="R3232" t="e">
        <f>E3232/N3232</f>
        <v>#DIV/0!</v>
      </c>
      <c r="S3232" t="str">
        <f>LEFT(P3232,FIND("/",P3232)-1)</f>
        <v>food</v>
      </c>
      <c r="T3232" t="str">
        <f>RIGHT(P3232,LEN(P3232)-FIND("/",P3232))</f>
        <v>food trucks</v>
      </c>
    </row>
    <row r="3233" spans="1:20" ht="44.25" x14ac:dyDescent="0.75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 s="9">
        <f>(((I3233/60)/60)/24)+DATE(1970,1,1)</f>
        <v>41900.87467592593</v>
      </c>
      <c r="K3233">
        <v>1408481972</v>
      </c>
      <c r="L3233" s="9">
        <f>(((K3233/60)/60)/24)+DATE(1970,1,1)</f>
        <v>41870.87467592593</v>
      </c>
      <c r="M3233" t="b">
        <v>0</v>
      </c>
      <c r="N3233">
        <v>4</v>
      </c>
      <c r="O3233" t="b">
        <v>0</v>
      </c>
      <c r="P3233" t="s">
        <v>8284</v>
      </c>
      <c r="Q3233">
        <f>D3233/E3233*100</f>
        <v>14284.285714285716</v>
      </c>
      <c r="R3233">
        <f>E3233/N3233</f>
        <v>17.5</v>
      </c>
      <c r="S3233" t="str">
        <f>LEFT(P3233,FIND("/",P3233)-1)</f>
        <v>food</v>
      </c>
      <c r="T3233" t="str">
        <f>RIGHT(P3233,LEN(P3233)-FIND("/",P3233))</f>
        <v>food trucks</v>
      </c>
    </row>
    <row r="3234" spans="1:20" ht="29.5" x14ac:dyDescent="0.75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 s="9">
        <f>(((I3234/60)/60)/24)+DATE(1970,1,1)</f>
        <v>41932.088194444441</v>
      </c>
      <c r="K3234">
        <v>1412005602</v>
      </c>
      <c r="L3234" s="9">
        <f>(((K3234/60)/60)/24)+DATE(1970,1,1)</f>
        <v>41911.657430555555</v>
      </c>
      <c r="M3234" t="b">
        <v>0</v>
      </c>
      <c r="N3234">
        <v>4</v>
      </c>
      <c r="O3234" t="b">
        <v>0</v>
      </c>
      <c r="P3234" t="s">
        <v>8304</v>
      </c>
      <c r="Q3234">
        <f>D3234/E3234*100</f>
        <v>22857.142857142859</v>
      </c>
      <c r="R3234">
        <f>E3234/N3234</f>
        <v>8.75</v>
      </c>
      <c r="S3234" t="str">
        <f>LEFT(P3234,FIND("/",P3234)-1)</f>
        <v>publishing</v>
      </c>
      <c r="T3234" t="str">
        <f>RIGHT(P3234,LEN(P3234)-FIND("/",P3234))</f>
        <v>children's books</v>
      </c>
    </row>
    <row r="3235" spans="1:20" ht="44.25" x14ac:dyDescent="0.75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 s="9">
        <f>(((I3235/60)/60)/24)+DATE(1970,1,1)</f>
        <v>41044.719756944447</v>
      </c>
      <c r="K3235">
        <v>1335892587</v>
      </c>
      <c r="L3235" s="9">
        <f>(((K3235/60)/60)/24)+DATE(1970,1,1)</f>
        <v>41030.719756944447</v>
      </c>
      <c r="M3235" t="b">
        <v>0</v>
      </c>
      <c r="N3235">
        <v>18</v>
      </c>
      <c r="O3235" t="b">
        <v>0</v>
      </c>
      <c r="P3235" t="s">
        <v>8304</v>
      </c>
      <c r="Q3235">
        <f>D3235/E3235*100</f>
        <v>341.99726402188782</v>
      </c>
      <c r="R3235">
        <f>E3235/N3235</f>
        <v>40.611111111111114</v>
      </c>
      <c r="S3235" t="str">
        <f>LEFT(P3235,FIND("/",P3235)-1)</f>
        <v>publishing</v>
      </c>
      <c r="T3235" t="str">
        <f>RIGHT(P3235,LEN(P3235)-FIND("/",P3235))</f>
        <v>children's books</v>
      </c>
    </row>
    <row r="3236" spans="1:20" ht="59" x14ac:dyDescent="0.75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 s="9">
        <f>(((I3236/60)/60)/24)+DATE(1970,1,1)</f>
        <v>42662.328784722224</v>
      </c>
      <c r="K3236">
        <v>1474271607</v>
      </c>
      <c r="L3236" s="9">
        <f>(((K3236/60)/60)/24)+DATE(1970,1,1)</f>
        <v>42632.328784722224</v>
      </c>
      <c r="M3236" t="b">
        <v>0</v>
      </c>
      <c r="N3236">
        <v>0</v>
      </c>
      <c r="O3236" t="b">
        <v>0</v>
      </c>
      <c r="P3236" t="s">
        <v>8304</v>
      </c>
      <c r="Q3236" t="e">
        <f>D3236/E3236*100</f>
        <v>#DIV/0!</v>
      </c>
      <c r="R3236" t="e">
        <f>E3236/N3236</f>
        <v>#DIV/0!</v>
      </c>
      <c r="S3236" t="str">
        <f>LEFT(P3236,FIND("/",P3236)-1)</f>
        <v>publishing</v>
      </c>
      <c r="T3236" t="str">
        <f>RIGHT(P3236,LEN(P3236)-FIND("/",P3236))</f>
        <v>children's books</v>
      </c>
    </row>
    <row r="3237" spans="1:20" ht="44.25" x14ac:dyDescent="0.75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 s="9">
        <f>(((I3237/60)/60)/24)+DATE(1970,1,1)</f>
        <v>40968.062476851854</v>
      </c>
      <c r="K3237">
        <v>1327886998</v>
      </c>
      <c r="L3237" s="9">
        <f>(((K3237/60)/60)/24)+DATE(1970,1,1)</f>
        <v>40938.062476851854</v>
      </c>
      <c r="M3237" t="b">
        <v>0</v>
      </c>
      <c r="N3237">
        <v>22</v>
      </c>
      <c r="O3237" t="b">
        <v>0</v>
      </c>
      <c r="P3237" t="s">
        <v>8304</v>
      </c>
      <c r="Q3237">
        <f>D3237/E3237*100</f>
        <v>1916.1676646706585</v>
      </c>
      <c r="R3237">
        <f>E3237/N3237</f>
        <v>37.954545454545453</v>
      </c>
      <c r="S3237" t="str">
        <f>LEFT(P3237,FIND("/",P3237)-1)</f>
        <v>publishing</v>
      </c>
      <c r="T3237" t="str">
        <f>RIGHT(P3237,LEN(P3237)-FIND("/",P3237))</f>
        <v>children's books</v>
      </c>
    </row>
    <row r="3238" spans="1:20" ht="44.25" x14ac:dyDescent="0.75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 s="9">
        <f>(((I3238/60)/60)/24)+DATE(1970,1,1)</f>
        <v>41104.988055555557</v>
      </c>
      <c r="K3238">
        <v>1337125368</v>
      </c>
      <c r="L3238" s="9">
        <f>(((K3238/60)/60)/24)+DATE(1970,1,1)</f>
        <v>41044.988055555557</v>
      </c>
      <c r="M3238" t="b">
        <v>0</v>
      </c>
      <c r="N3238">
        <v>49</v>
      </c>
      <c r="O3238" t="b">
        <v>0</v>
      </c>
      <c r="P3238" t="s">
        <v>8304</v>
      </c>
      <c r="Q3238">
        <f>D3238/E3238*100</f>
        <v>456.88178183894917</v>
      </c>
      <c r="R3238">
        <f>E3238/N3238</f>
        <v>35.734693877551024</v>
      </c>
      <c r="S3238" t="str">
        <f>LEFT(P3238,FIND("/",P3238)-1)</f>
        <v>publishing</v>
      </c>
      <c r="T3238" t="str">
        <f>RIGHT(P3238,LEN(P3238)-FIND("/",P3238))</f>
        <v>children's books</v>
      </c>
    </row>
    <row r="3239" spans="1:20" ht="44.25" x14ac:dyDescent="0.75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 s="9">
        <f>(((I3239/60)/60)/24)+DATE(1970,1,1)</f>
        <v>41880.781377314815</v>
      </c>
      <c r="K3239">
        <v>1406745911</v>
      </c>
      <c r="L3239" s="9">
        <f>(((K3239/60)/60)/24)+DATE(1970,1,1)</f>
        <v>41850.781377314815</v>
      </c>
      <c r="M3239" t="b">
        <v>0</v>
      </c>
      <c r="N3239">
        <v>19</v>
      </c>
      <c r="O3239" t="b">
        <v>0</v>
      </c>
      <c r="P3239" t="s">
        <v>8304</v>
      </c>
      <c r="Q3239">
        <f>D3239/E3239*100</f>
        <v>374.53183520599248</v>
      </c>
      <c r="R3239">
        <f>E3239/N3239</f>
        <v>42.157894736842103</v>
      </c>
      <c r="S3239" t="str">
        <f>LEFT(P3239,FIND("/",P3239)-1)</f>
        <v>publishing</v>
      </c>
      <c r="T3239" t="str">
        <f>RIGHT(P3239,LEN(P3239)-FIND("/",P3239))</f>
        <v>children's books</v>
      </c>
    </row>
    <row r="3240" spans="1:20" ht="44.25" x14ac:dyDescent="0.75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 s="9">
        <f>(((I3240/60)/60)/24)+DATE(1970,1,1)</f>
        <v>41076.131944444445</v>
      </c>
      <c r="K3240">
        <v>1337095997</v>
      </c>
      <c r="L3240" s="9">
        <f>(((K3240/60)/60)/24)+DATE(1970,1,1)</f>
        <v>41044.64811342593</v>
      </c>
      <c r="M3240" t="b">
        <v>0</v>
      </c>
      <c r="N3240">
        <v>4</v>
      </c>
      <c r="O3240" t="b">
        <v>0</v>
      </c>
      <c r="P3240" t="s">
        <v>8304</v>
      </c>
      <c r="Q3240">
        <f>D3240/E3240*100</f>
        <v>357.14285714285717</v>
      </c>
      <c r="R3240">
        <f>E3240/N3240</f>
        <v>35</v>
      </c>
      <c r="S3240" t="str">
        <f>LEFT(P3240,FIND("/",P3240)-1)</f>
        <v>publishing</v>
      </c>
      <c r="T3240" t="str">
        <f>RIGHT(P3240,LEN(P3240)-FIND("/",P3240))</f>
        <v>children's books</v>
      </c>
    </row>
    <row r="3241" spans="1:20" ht="44.25" x14ac:dyDescent="0.75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 s="9">
        <f>(((I3241/60)/60)/24)+DATE(1970,1,1)</f>
        <v>42615.7106712963</v>
      </c>
      <c r="K3241">
        <v>1470243802</v>
      </c>
      <c r="L3241" s="9">
        <f>(((K3241/60)/60)/24)+DATE(1970,1,1)</f>
        <v>42585.7106712963</v>
      </c>
      <c r="M3241" t="b">
        <v>0</v>
      </c>
      <c r="N3241">
        <v>4</v>
      </c>
      <c r="O3241" t="b">
        <v>0</v>
      </c>
      <c r="P3241" t="s">
        <v>8304</v>
      </c>
      <c r="Q3241">
        <f>D3241/E3241*100</f>
        <v>9433.9622641509432</v>
      </c>
      <c r="R3241">
        <f>E3241/N3241</f>
        <v>13.25</v>
      </c>
      <c r="S3241" t="str">
        <f>LEFT(P3241,FIND("/",P3241)-1)</f>
        <v>publishing</v>
      </c>
      <c r="T3241" t="str">
        <f>RIGHT(P3241,LEN(P3241)-FIND("/",P3241))</f>
        <v>children's books</v>
      </c>
    </row>
    <row r="3242" spans="1:20" ht="29.5" x14ac:dyDescent="0.75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 s="9">
        <f>(((I3242/60)/60)/24)+DATE(1970,1,1)</f>
        <v>42098.757372685184</v>
      </c>
      <c r="K3242">
        <v>1425582637</v>
      </c>
      <c r="L3242" s="9">
        <f>(((K3242/60)/60)/24)+DATE(1970,1,1)</f>
        <v>42068.799039351856</v>
      </c>
      <c r="M3242" t="b">
        <v>0</v>
      </c>
      <c r="N3242">
        <v>2</v>
      </c>
      <c r="O3242" t="b">
        <v>0</v>
      </c>
      <c r="P3242" t="s">
        <v>8304</v>
      </c>
      <c r="Q3242">
        <f>D3242/E3242*100</f>
        <v>9090.9090909090901</v>
      </c>
      <c r="R3242">
        <f>E3242/N3242</f>
        <v>55</v>
      </c>
      <c r="S3242" t="str">
        <f>LEFT(P3242,FIND("/",P3242)-1)</f>
        <v>publishing</v>
      </c>
      <c r="T3242" t="str">
        <f>RIGHT(P3242,LEN(P3242)-FIND("/",P3242))</f>
        <v>children's books</v>
      </c>
    </row>
    <row r="3243" spans="1:20" ht="44.25" x14ac:dyDescent="0.75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 s="9">
        <f>(((I3243/60)/60)/24)+DATE(1970,1,1)</f>
        <v>41090.833333333336</v>
      </c>
      <c r="K3243">
        <v>1340055345</v>
      </c>
      <c r="L3243" s="9">
        <f>(((K3243/60)/60)/24)+DATE(1970,1,1)</f>
        <v>41078.899826388886</v>
      </c>
      <c r="M3243" t="b">
        <v>0</v>
      </c>
      <c r="N3243">
        <v>0</v>
      </c>
      <c r="O3243" t="b">
        <v>0</v>
      </c>
      <c r="P3243" t="s">
        <v>8304</v>
      </c>
      <c r="Q3243" t="e">
        <f>D3243/E3243*100</f>
        <v>#DIV/0!</v>
      </c>
      <c r="R3243" t="e">
        <f>E3243/N3243</f>
        <v>#DIV/0!</v>
      </c>
      <c r="S3243" t="str">
        <f>LEFT(P3243,FIND("/",P3243)-1)</f>
        <v>publishing</v>
      </c>
      <c r="T3243" t="str">
        <f>RIGHT(P3243,LEN(P3243)-FIND("/",P3243))</f>
        <v>children's books</v>
      </c>
    </row>
    <row r="3244" spans="1:20" ht="44.25" x14ac:dyDescent="0.75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 s="9">
        <f>(((I3244/60)/60)/24)+DATE(1970,1,1)</f>
        <v>41807.887060185189</v>
      </c>
      <c r="K3244">
        <v>1397855842</v>
      </c>
      <c r="L3244" s="9">
        <f>(((K3244/60)/60)/24)+DATE(1970,1,1)</f>
        <v>41747.887060185189</v>
      </c>
      <c r="M3244" t="b">
        <v>0</v>
      </c>
      <c r="N3244">
        <v>0</v>
      </c>
      <c r="O3244" t="b">
        <v>0</v>
      </c>
      <c r="P3244" t="s">
        <v>8304</v>
      </c>
      <c r="Q3244" t="e">
        <f>D3244/E3244*100</f>
        <v>#DIV/0!</v>
      </c>
      <c r="R3244" t="e">
        <f>E3244/N3244</f>
        <v>#DIV/0!</v>
      </c>
      <c r="S3244" t="str">
        <f>LEFT(P3244,FIND("/",P3244)-1)</f>
        <v>publishing</v>
      </c>
      <c r="T3244" t="str">
        <f>RIGHT(P3244,LEN(P3244)-FIND("/",P3244))</f>
        <v>children's books</v>
      </c>
    </row>
    <row r="3245" spans="1:20" ht="44.25" x14ac:dyDescent="0.75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 s="9">
        <f>(((I3245/60)/60)/24)+DATE(1970,1,1)</f>
        <v>40895.765092592592</v>
      </c>
      <c r="K3245">
        <v>1320776504</v>
      </c>
      <c r="L3245" s="9">
        <f>(((K3245/60)/60)/24)+DATE(1970,1,1)</f>
        <v>40855.765092592592</v>
      </c>
      <c r="M3245" t="b">
        <v>0</v>
      </c>
      <c r="N3245">
        <v>14</v>
      </c>
      <c r="O3245" t="b">
        <v>0</v>
      </c>
      <c r="P3245" t="s">
        <v>8304</v>
      </c>
      <c r="Q3245">
        <f>D3245/E3245*100</f>
        <v>872.72727272727263</v>
      </c>
      <c r="R3245">
        <f>E3245/N3245</f>
        <v>39.285714285714285</v>
      </c>
      <c r="S3245" t="str">
        <f>LEFT(P3245,FIND("/",P3245)-1)</f>
        <v>publishing</v>
      </c>
      <c r="T3245" t="str">
        <f>RIGHT(P3245,LEN(P3245)-FIND("/",P3245))</f>
        <v>children's books</v>
      </c>
    </row>
    <row r="3246" spans="1:20" ht="44.25" x14ac:dyDescent="0.75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 s="9">
        <f>(((I3246/60)/60)/24)+DATE(1970,1,1)</f>
        <v>41147.900729166664</v>
      </c>
      <c r="K3246">
        <v>1343425023</v>
      </c>
      <c r="L3246" s="9">
        <f>(((K3246/60)/60)/24)+DATE(1970,1,1)</f>
        <v>41117.900729166664</v>
      </c>
      <c r="M3246" t="b">
        <v>0</v>
      </c>
      <c r="N3246">
        <v>8</v>
      </c>
      <c r="O3246" t="b">
        <v>0</v>
      </c>
      <c r="P3246" t="s">
        <v>8304</v>
      </c>
      <c r="Q3246">
        <f>D3246/E3246*100</f>
        <v>526.31578947368428</v>
      </c>
      <c r="R3246">
        <f>E3246/N3246</f>
        <v>47.5</v>
      </c>
      <c r="S3246" t="str">
        <f>LEFT(P3246,FIND("/",P3246)-1)</f>
        <v>publishing</v>
      </c>
      <c r="T3246" t="str">
        <f>RIGHT(P3246,LEN(P3246)-FIND("/",P3246))</f>
        <v>children's books</v>
      </c>
    </row>
    <row r="3247" spans="1:20" ht="44.25" x14ac:dyDescent="0.75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 s="9">
        <f>(((I3247/60)/60)/24)+DATE(1970,1,1)</f>
        <v>41893.636006944449</v>
      </c>
      <c r="K3247">
        <v>1407856551</v>
      </c>
      <c r="L3247" s="9">
        <f>(((K3247/60)/60)/24)+DATE(1970,1,1)</f>
        <v>41863.636006944449</v>
      </c>
      <c r="M3247" t="b">
        <v>0</v>
      </c>
      <c r="N3247">
        <v>0</v>
      </c>
      <c r="O3247" t="b">
        <v>0</v>
      </c>
      <c r="P3247" t="s">
        <v>8304</v>
      </c>
      <c r="Q3247" t="e">
        <f>D3247/E3247*100</f>
        <v>#DIV/0!</v>
      </c>
      <c r="R3247" t="e">
        <f>E3247/N3247</f>
        <v>#DIV/0!</v>
      </c>
      <c r="S3247" t="str">
        <f>LEFT(P3247,FIND("/",P3247)-1)</f>
        <v>publishing</v>
      </c>
      <c r="T3247" t="str">
        <f>RIGHT(P3247,LEN(P3247)-FIND("/",P3247))</f>
        <v>children's books</v>
      </c>
    </row>
    <row r="3248" spans="1:20" ht="44.25" x14ac:dyDescent="0.75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 s="9">
        <f>(((I3248/60)/60)/24)+DATE(1970,1,1)</f>
        <v>42102.790821759263</v>
      </c>
      <c r="K3248">
        <v>1425927527</v>
      </c>
      <c r="L3248" s="9">
        <f>(((K3248/60)/60)/24)+DATE(1970,1,1)</f>
        <v>42072.790821759263</v>
      </c>
      <c r="M3248" t="b">
        <v>0</v>
      </c>
      <c r="N3248">
        <v>15</v>
      </c>
      <c r="O3248" t="b">
        <v>0</v>
      </c>
      <c r="P3248" t="s">
        <v>8304</v>
      </c>
      <c r="Q3248">
        <f>D3248/E3248*100</f>
        <v>192.30769230769232</v>
      </c>
      <c r="R3248">
        <f>E3248/N3248</f>
        <v>17.333333333333332</v>
      </c>
      <c r="S3248" t="str">
        <f>LEFT(P3248,FIND("/",P3248)-1)</f>
        <v>publishing</v>
      </c>
      <c r="T3248" t="str">
        <f>RIGHT(P3248,LEN(P3248)-FIND("/",P3248))</f>
        <v>children's books</v>
      </c>
    </row>
    <row r="3249" spans="1:20" ht="44.25" x14ac:dyDescent="0.75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 s="9">
        <f>(((I3249/60)/60)/24)+DATE(1970,1,1)</f>
        <v>41650.90047453704</v>
      </c>
      <c r="K3249">
        <v>1386884201</v>
      </c>
      <c r="L3249" s="9">
        <f>(((K3249/60)/60)/24)+DATE(1970,1,1)</f>
        <v>41620.90047453704</v>
      </c>
      <c r="M3249" t="b">
        <v>0</v>
      </c>
      <c r="N3249">
        <v>33</v>
      </c>
      <c r="O3249" t="b">
        <v>0</v>
      </c>
      <c r="P3249" t="s">
        <v>8304</v>
      </c>
      <c r="Q3249">
        <f>D3249/E3249*100</f>
        <v>954.19847328244282</v>
      </c>
      <c r="R3249">
        <f>E3249/N3249</f>
        <v>31.757575757575758</v>
      </c>
      <c r="S3249" t="str">
        <f>LEFT(P3249,FIND("/",P3249)-1)</f>
        <v>publishing</v>
      </c>
      <c r="T3249" t="str">
        <f>RIGHT(P3249,LEN(P3249)-FIND("/",P3249))</f>
        <v>children's books</v>
      </c>
    </row>
    <row r="3250" spans="1:20" ht="29.5" x14ac:dyDescent="0.75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 s="9">
        <f>(((I3250/60)/60)/24)+DATE(1970,1,1)</f>
        <v>42588.65662037037</v>
      </c>
      <c r="K3250">
        <v>1469202332</v>
      </c>
      <c r="L3250" s="9">
        <f>(((K3250/60)/60)/24)+DATE(1970,1,1)</f>
        <v>42573.65662037037</v>
      </c>
      <c r="M3250" t="b">
        <v>0</v>
      </c>
      <c r="N3250">
        <v>2</v>
      </c>
      <c r="O3250" t="b">
        <v>0</v>
      </c>
      <c r="P3250" t="s">
        <v>8304</v>
      </c>
      <c r="Q3250">
        <f>D3250/E3250*100</f>
        <v>15000</v>
      </c>
      <c r="R3250">
        <f>E3250/N3250</f>
        <v>5</v>
      </c>
      <c r="S3250" t="str">
        <f>LEFT(P3250,FIND("/",P3250)-1)</f>
        <v>publishing</v>
      </c>
      <c r="T3250" t="str">
        <f>RIGHT(P3250,LEN(P3250)-FIND("/",P3250))</f>
        <v>children's books</v>
      </c>
    </row>
    <row r="3251" spans="1:20" ht="59" x14ac:dyDescent="0.75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 s="9">
        <f>(((I3251/60)/60)/24)+DATE(1970,1,1)</f>
        <v>42653.441932870366</v>
      </c>
      <c r="K3251">
        <v>1474886183</v>
      </c>
      <c r="L3251" s="9">
        <f>(((K3251/60)/60)/24)+DATE(1970,1,1)</f>
        <v>42639.441932870366</v>
      </c>
      <c r="M3251" t="b">
        <v>0</v>
      </c>
      <c r="N3251">
        <v>6</v>
      </c>
      <c r="O3251" t="b">
        <v>0</v>
      </c>
      <c r="P3251" t="s">
        <v>8304</v>
      </c>
      <c r="Q3251">
        <f>D3251/E3251*100</f>
        <v>854.70085470085473</v>
      </c>
      <c r="R3251">
        <f>E3251/N3251</f>
        <v>39</v>
      </c>
      <c r="S3251" t="str">
        <f>LEFT(P3251,FIND("/",P3251)-1)</f>
        <v>publishing</v>
      </c>
      <c r="T3251" t="str">
        <f>RIGHT(P3251,LEN(P3251)-FIND("/",P3251))</f>
        <v>children's books</v>
      </c>
    </row>
    <row r="3252" spans="1:20" ht="44.25" x14ac:dyDescent="0.75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 s="9">
        <f>(((I3252/60)/60)/24)+DATE(1970,1,1)</f>
        <v>42567.36650462963</v>
      </c>
      <c r="K3252">
        <v>1464943666</v>
      </c>
      <c r="L3252" s="9">
        <f>(((K3252/60)/60)/24)+DATE(1970,1,1)</f>
        <v>42524.36650462963</v>
      </c>
      <c r="M3252" t="b">
        <v>0</v>
      </c>
      <c r="N3252">
        <v>2</v>
      </c>
      <c r="O3252" t="b">
        <v>0</v>
      </c>
      <c r="P3252" t="s">
        <v>8304</v>
      </c>
      <c r="Q3252">
        <f>D3252/E3252*100</f>
        <v>952.38095238095241</v>
      </c>
      <c r="R3252">
        <f>E3252/N3252</f>
        <v>52.5</v>
      </c>
      <c r="S3252" t="str">
        <f>LEFT(P3252,FIND("/",P3252)-1)</f>
        <v>publishing</v>
      </c>
      <c r="T3252" t="str">
        <f>RIGHT(P3252,LEN(P3252)-FIND("/",P3252))</f>
        <v>children's books</v>
      </c>
    </row>
    <row r="3253" spans="1:20" ht="44.25" x14ac:dyDescent="0.75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 s="9">
        <f>(((I3253/60)/60)/24)+DATE(1970,1,1)</f>
        <v>41445.461319444446</v>
      </c>
      <c r="K3253">
        <v>1369134258</v>
      </c>
      <c r="L3253" s="9">
        <f>(((K3253/60)/60)/24)+DATE(1970,1,1)</f>
        <v>41415.461319444446</v>
      </c>
      <c r="M3253" t="b">
        <v>0</v>
      </c>
      <c r="N3253">
        <v>0</v>
      </c>
      <c r="O3253" t="b">
        <v>0</v>
      </c>
      <c r="P3253" t="s">
        <v>8304</v>
      </c>
      <c r="Q3253" t="e">
        <f>D3253/E3253*100</f>
        <v>#DIV/0!</v>
      </c>
      <c r="R3253" t="e">
        <f>E3253/N3253</f>
        <v>#DIV/0!</v>
      </c>
      <c r="S3253" t="str">
        <f>LEFT(P3253,FIND("/",P3253)-1)</f>
        <v>publishing</v>
      </c>
      <c r="T3253" t="str">
        <f>RIGHT(P3253,LEN(P3253)-FIND("/",P3253))</f>
        <v>children's books</v>
      </c>
    </row>
    <row r="3254" spans="1:20" ht="29.5" x14ac:dyDescent="0.75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 s="9">
        <f>(((I3254/60)/60)/24)+DATE(1970,1,1)</f>
        <v>41277.063576388886</v>
      </c>
      <c r="K3254">
        <v>1354584693</v>
      </c>
      <c r="L3254" s="9">
        <f>(((K3254/60)/60)/24)+DATE(1970,1,1)</f>
        <v>41247.063576388886</v>
      </c>
      <c r="M3254" t="b">
        <v>0</v>
      </c>
      <c r="N3254">
        <v>4</v>
      </c>
      <c r="O3254" t="b">
        <v>0</v>
      </c>
      <c r="P3254" t="s">
        <v>8304</v>
      </c>
      <c r="Q3254">
        <f>D3254/E3254*100</f>
        <v>13888.888888888889</v>
      </c>
      <c r="R3254">
        <f>E3254/N3254</f>
        <v>9</v>
      </c>
      <c r="S3254" t="str">
        <f>LEFT(P3254,FIND("/",P3254)-1)</f>
        <v>publishing</v>
      </c>
      <c r="T3254" t="str">
        <f>RIGHT(P3254,LEN(P3254)-FIND("/",P3254))</f>
        <v>children's books</v>
      </c>
    </row>
    <row r="3255" spans="1:20" ht="44.25" x14ac:dyDescent="0.75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 s="9">
        <f>(((I3255/60)/60)/24)+DATE(1970,1,1)</f>
        <v>40986.995312500003</v>
      </c>
      <c r="K3255">
        <v>1326934395</v>
      </c>
      <c r="L3255" s="9">
        <f>(((K3255/60)/60)/24)+DATE(1970,1,1)</f>
        <v>40927.036979166667</v>
      </c>
      <c r="M3255" t="b">
        <v>0</v>
      </c>
      <c r="N3255">
        <v>1</v>
      </c>
      <c r="O3255" t="b">
        <v>0</v>
      </c>
      <c r="P3255" t="s">
        <v>8304</v>
      </c>
      <c r="Q3255">
        <f>D3255/E3255*100</f>
        <v>13000</v>
      </c>
      <c r="R3255">
        <f>E3255/N3255</f>
        <v>25</v>
      </c>
      <c r="S3255" t="str">
        <f>LEFT(P3255,FIND("/",P3255)-1)</f>
        <v>publishing</v>
      </c>
      <c r="T3255" t="str">
        <f>RIGHT(P3255,LEN(P3255)-FIND("/",P3255))</f>
        <v>children's books</v>
      </c>
    </row>
    <row r="3256" spans="1:20" ht="29.5" x14ac:dyDescent="0.75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 s="9">
        <f>(((I3256/60)/60)/24)+DATE(1970,1,1)</f>
        <v>41418.579675925925</v>
      </c>
      <c r="K3256">
        <v>1365515684</v>
      </c>
      <c r="L3256" s="9">
        <f>(((K3256/60)/60)/24)+DATE(1970,1,1)</f>
        <v>41373.579675925925</v>
      </c>
      <c r="M3256" t="b">
        <v>0</v>
      </c>
      <c r="N3256">
        <v>3</v>
      </c>
      <c r="O3256" t="b">
        <v>0</v>
      </c>
      <c r="P3256" t="s">
        <v>8304</v>
      </c>
      <c r="Q3256">
        <f>D3256/E3256*100</f>
        <v>43777.777777777774</v>
      </c>
      <c r="R3256">
        <f>E3256/N3256</f>
        <v>30</v>
      </c>
      <c r="S3256" t="str">
        <f>LEFT(P3256,FIND("/",P3256)-1)</f>
        <v>publishing</v>
      </c>
      <c r="T3256" t="str">
        <f>RIGHT(P3256,LEN(P3256)-FIND("/",P3256))</f>
        <v>children's books</v>
      </c>
    </row>
    <row r="3257" spans="1:20" ht="44.25" x14ac:dyDescent="0.75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 s="9">
        <f>(((I3257/60)/60)/24)+DATE(1970,1,1)</f>
        <v>41059.791666666664</v>
      </c>
      <c r="K3257">
        <v>1335855631</v>
      </c>
      <c r="L3257" s="9">
        <f>(((K3257/60)/60)/24)+DATE(1970,1,1)</f>
        <v>41030.292025462964</v>
      </c>
      <c r="M3257" t="b">
        <v>0</v>
      </c>
      <c r="N3257">
        <v>4</v>
      </c>
      <c r="O3257" t="b">
        <v>0</v>
      </c>
      <c r="P3257" t="s">
        <v>8304</v>
      </c>
      <c r="Q3257">
        <f>D3257/E3257*100</f>
        <v>8888.8888888888887</v>
      </c>
      <c r="R3257">
        <f>E3257/N3257</f>
        <v>11.25</v>
      </c>
      <c r="S3257" t="str">
        <f>LEFT(P3257,FIND("/",P3257)-1)</f>
        <v>publishing</v>
      </c>
      <c r="T3257" t="str">
        <f>RIGHT(P3257,LEN(P3257)-FIND("/",P3257))</f>
        <v>children's books</v>
      </c>
    </row>
    <row r="3258" spans="1:20" ht="44.25" x14ac:dyDescent="0.75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 s="9">
        <f>(((I3258/60)/60)/24)+DATE(1970,1,1)</f>
        <v>41210.579027777778</v>
      </c>
      <c r="K3258">
        <v>1350050028</v>
      </c>
      <c r="L3258" s="9">
        <f>(((K3258/60)/60)/24)+DATE(1970,1,1)</f>
        <v>41194.579027777778</v>
      </c>
      <c r="M3258" t="b">
        <v>0</v>
      </c>
      <c r="N3258">
        <v>0</v>
      </c>
      <c r="O3258" t="b">
        <v>0</v>
      </c>
      <c r="P3258" t="s">
        <v>8304</v>
      </c>
      <c r="Q3258" t="e">
        <f>D3258/E3258*100</f>
        <v>#DIV/0!</v>
      </c>
      <c r="R3258" t="e">
        <f>E3258/N3258</f>
        <v>#DIV/0!</v>
      </c>
      <c r="S3258" t="str">
        <f>LEFT(P3258,FIND("/",P3258)-1)</f>
        <v>publishing</v>
      </c>
      <c r="T3258" t="str">
        <f>RIGHT(P3258,LEN(P3258)-FIND("/",P3258))</f>
        <v>children's books</v>
      </c>
    </row>
    <row r="3259" spans="1:20" ht="44.25" x14ac:dyDescent="0.75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 s="9">
        <f>(((I3259/60)/60)/24)+DATE(1970,1,1)</f>
        <v>40766.668032407404</v>
      </c>
      <c r="K3259">
        <v>1310486518</v>
      </c>
      <c r="L3259" s="9">
        <f>(((K3259/60)/60)/24)+DATE(1970,1,1)</f>
        <v>40736.668032407404</v>
      </c>
      <c r="M3259" t="b">
        <v>0</v>
      </c>
      <c r="N3259">
        <v>4</v>
      </c>
      <c r="O3259" t="b">
        <v>0</v>
      </c>
      <c r="P3259" t="s">
        <v>8304</v>
      </c>
      <c r="Q3259">
        <f>D3259/E3259*100</f>
        <v>5000</v>
      </c>
      <c r="R3259">
        <f>E3259/N3259</f>
        <v>25</v>
      </c>
      <c r="S3259" t="str">
        <f>LEFT(P3259,FIND("/",P3259)-1)</f>
        <v>publishing</v>
      </c>
      <c r="T3259" t="str">
        <f>RIGHT(P3259,LEN(P3259)-FIND("/",P3259))</f>
        <v>children's books</v>
      </c>
    </row>
    <row r="3260" spans="1:20" ht="44.25" x14ac:dyDescent="0.75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 s="9">
        <f>(((I3260/60)/60)/24)+DATE(1970,1,1)</f>
        <v>42232.958912037036</v>
      </c>
      <c r="K3260">
        <v>1434582050</v>
      </c>
      <c r="L3260" s="9">
        <f>(((K3260/60)/60)/24)+DATE(1970,1,1)</f>
        <v>42172.958912037036</v>
      </c>
      <c r="M3260" t="b">
        <v>0</v>
      </c>
      <c r="N3260">
        <v>3</v>
      </c>
      <c r="O3260" t="b">
        <v>0</v>
      </c>
      <c r="P3260" t="s">
        <v>8304</v>
      </c>
      <c r="Q3260">
        <f>D3260/E3260*100</f>
        <v>11764.705882352941</v>
      </c>
      <c r="R3260">
        <f>E3260/N3260</f>
        <v>11.333333333333334</v>
      </c>
      <c r="S3260" t="str">
        <f>LEFT(P3260,FIND("/",P3260)-1)</f>
        <v>publishing</v>
      </c>
      <c r="T3260" t="str">
        <f>RIGHT(P3260,LEN(P3260)-FIND("/",P3260))</f>
        <v>children's books</v>
      </c>
    </row>
    <row r="3261" spans="1:20" ht="44.25" x14ac:dyDescent="0.75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 s="9">
        <f>(((I3261/60)/60)/24)+DATE(1970,1,1)</f>
        <v>40997.573182870372</v>
      </c>
      <c r="K3261">
        <v>1330440323</v>
      </c>
      <c r="L3261" s="9">
        <f>(((K3261/60)/60)/24)+DATE(1970,1,1)</f>
        <v>40967.614849537036</v>
      </c>
      <c r="M3261" t="b">
        <v>0</v>
      </c>
      <c r="N3261">
        <v>34</v>
      </c>
      <c r="O3261" t="b">
        <v>0</v>
      </c>
      <c r="P3261" t="s">
        <v>8304</v>
      </c>
      <c r="Q3261">
        <f>D3261/E3261*100</f>
        <v>698.60279441117768</v>
      </c>
      <c r="R3261">
        <f>E3261/N3261</f>
        <v>29.470588235294116</v>
      </c>
      <c r="S3261" t="str">
        <f>LEFT(P3261,FIND("/",P3261)-1)</f>
        <v>publishing</v>
      </c>
      <c r="T3261" t="str">
        <f>RIGHT(P3261,LEN(P3261)-FIND("/",P3261))</f>
        <v>children's books</v>
      </c>
    </row>
    <row r="3262" spans="1:20" ht="44.25" x14ac:dyDescent="0.75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 s="9">
        <f>(((I3262/60)/60)/24)+DATE(1970,1,1)</f>
        <v>41795.826273148145</v>
      </c>
      <c r="K3262">
        <v>1397677790</v>
      </c>
      <c r="L3262" s="9">
        <f>(((K3262/60)/60)/24)+DATE(1970,1,1)</f>
        <v>41745.826273148145</v>
      </c>
      <c r="M3262" t="b">
        <v>0</v>
      </c>
      <c r="N3262">
        <v>2</v>
      </c>
      <c r="O3262" t="b">
        <v>0</v>
      </c>
      <c r="P3262" t="s">
        <v>8304</v>
      </c>
      <c r="Q3262">
        <f>D3262/E3262*100</f>
        <v>40000</v>
      </c>
      <c r="R3262">
        <f>E3262/N3262</f>
        <v>1</v>
      </c>
      <c r="S3262" t="str">
        <f>LEFT(P3262,FIND("/",P3262)-1)</f>
        <v>publishing</v>
      </c>
      <c r="T3262" t="str">
        <f>RIGHT(P3262,LEN(P3262)-FIND("/",P3262))</f>
        <v>children's books</v>
      </c>
    </row>
    <row r="3263" spans="1:20" ht="44.25" x14ac:dyDescent="0.75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 s="9">
        <f>(((I3263/60)/60)/24)+DATE(1970,1,1)</f>
        <v>41716.663541666669</v>
      </c>
      <c r="K3263">
        <v>1392569730</v>
      </c>
      <c r="L3263" s="9">
        <f>(((K3263/60)/60)/24)+DATE(1970,1,1)</f>
        <v>41686.705208333333</v>
      </c>
      <c r="M3263" t="b">
        <v>0</v>
      </c>
      <c r="N3263">
        <v>33</v>
      </c>
      <c r="O3263" t="b">
        <v>0</v>
      </c>
      <c r="P3263" t="s">
        <v>8304</v>
      </c>
      <c r="Q3263">
        <f>D3263/E3263*100</f>
        <v>960.49945971905379</v>
      </c>
      <c r="R3263">
        <f>E3263/N3263</f>
        <v>63.098484848484851</v>
      </c>
      <c r="S3263" t="str">
        <f>LEFT(P3263,FIND("/",P3263)-1)</f>
        <v>publishing</v>
      </c>
      <c r="T3263" t="str">
        <f>RIGHT(P3263,LEN(P3263)-FIND("/",P3263))</f>
        <v>children's books</v>
      </c>
    </row>
    <row r="3264" spans="1:20" ht="44.25" x14ac:dyDescent="0.75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 s="9">
        <f>(((I3264/60)/60)/24)+DATE(1970,1,1)</f>
        <v>41306.708333333336</v>
      </c>
      <c r="K3264">
        <v>1355489140</v>
      </c>
      <c r="L3264" s="9">
        <f>(((K3264/60)/60)/24)+DATE(1970,1,1)</f>
        <v>41257.531712962962</v>
      </c>
      <c r="M3264" t="b">
        <v>0</v>
      </c>
      <c r="N3264">
        <v>0</v>
      </c>
      <c r="O3264" t="b">
        <v>0</v>
      </c>
      <c r="P3264" t="s">
        <v>8304</v>
      </c>
      <c r="Q3264" t="e">
        <f>D3264/E3264*100</f>
        <v>#DIV/0!</v>
      </c>
      <c r="R3264" t="e">
        <f>E3264/N3264</f>
        <v>#DIV/0!</v>
      </c>
      <c r="S3264" t="str">
        <f>LEFT(P3264,FIND("/",P3264)-1)</f>
        <v>publishing</v>
      </c>
      <c r="T3264" t="str">
        <f>RIGHT(P3264,LEN(P3264)-FIND("/",P3264))</f>
        <v>children's books</v>
      </c>
    </row>
    <row r="3265" spans="1:20" ht="44.25" x14ac:dyDescent="0.75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 s="9">
        <f>(((I3265/60)/60)/24)+DATE(1970,1,1)</f>
        <v>41552.869143518517</v>
      </c>
      <c r="K3265">
        <v>1379710294</v>
      </c>
      <c r="L3265" s="9">
        <f>(((K3265/60)/60)/24)+DATE(1970,1,1)</f>
        <v>41537.869143518517</v>
      </c>
      <c r="M3265" t="b">
        <v>0</v>
      </c>
      <c r="N3265">
        <v>0</v>
      </c>
      <c r="O3265" t="b">
        <v>0</v>
      </c>
      <c r="P3265" t="s">
        <v>8304</v>
      </c>
      <c r="Q3265" t="e">
        <f>D3265/E3265*100</f>
        <v>#DIV/0!</v>
      </c>
      <c r="R3265" t="e">
        <f>E3265/N3265</f>
        <v>#DIV/0!</v>
      </c>
      <c r="S3265" t="str">
        <f>LEFT(P3265,FIND("/",P3265)-1)</f>
        <v>publishing</v>
      </c>
      <c r="T3265" t="str">
        <f>RIGHT(P3265,LEN(P3265)-FIND("/",P3265))</f>
        <v>children's books</v>
      </c>
    </row>
    <row r="3266" spans="1:20" ht="44.25" x14ac:dyDescent="0.75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 s="9">
        <f>(((I3266/60)/60)/24)+DATE(1970,1,1)</f>
        <v>42484.86482638889</v>
      </c>
      <c r="K3266">
        <v>1460666721</v>
      </c>
      <c r="L3266" s="9">
        <f>(((K3266/60)/60)/24)+DATE(1970,1,1)</f>
        <v>42474.86482638889</v>
      </c>
      <c r="M3266" t="b">
        <v>0</v>
      </c>
      <c r="N3266">
        <v>1</v>
      </c>
      <c r="O3266" t="b">
        <v>0</v>
      </c>
      <c r="P3266" t="s">
        <v>8304</v>
      </c>
      <c r="Q3266">
        <f>D3266/E3266*100</f>
        <v>53000</v>
      </c>
      <c r="R3266">
        <f>E3266/N3266</f>
        <v>1</v>
      </c>
      <c r="S3266" t="str">
        <f>LEFT(P3266,FIND("/",P3266)-1)</f>
        <v>publishing</v>
      </c>
      <c r="T3266" t="str">
        <f>RIGHT(P3266,LEN(P3266)-FIND("/",P3266))</f>
        <v>children's books</v>
      </c>
    </row>
    <row r="3267" spans="1:20" ht="44.25" x14ac:dyDescent="0.75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 s="9">
        <f>(((I3267/60)/60)/24)+DATE(1970,1,1)</f>
        <v>41341.126481481479</v>
      </c>
      <c r="K3267">
        <v>1360119728</v>
      </c>
      <c r="L3267" s="9">
        <f>(((K3267/60)/60)/24)+DATE(1970,1,1)</f>
        <v>41311.126481481479</v>
      </c>
      <c r="M3267" t="b">
        <v>0</v>
      </c>
      <c r="N3267">
        <v>13</v>
      </c>
      <c r="O3267" t="b">
        <v>0</v>
      </c>
      <c r="P3267" t="s">
        <v>8304</v>
      </c>
      <c r="Q3267">
        <f>D3267/E3267*100</f>
        <v>701.75438596491222</v>
      </c>
      <c r="R3267">
        <f>E3267/N3267</f>
        <v>43.846153846153847</v>
      </c>
      <c r="S3267" t="str">
        <f>LEFT(P3267,FIND("/",P3267)-1)</f>
        <v>publishing</v>
      </c>
      <c r="T3267" t="str">
        <f>RIGHT(P3267,LEN(P3267)-FIND("/",P3267))</f>
        <v>children's books</v>
      </c>
    </row>
    <row r="3268" spans="1:20" ht="44.25" x14ac:dyDescent="0.75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 s="9">
        <f>(((I3268/60)/60)/24)+DATE(1970,1,1)</f>
        <v>40893.013356481482</v>
      </c>
      <c r="K3268">
        <v>1321402754</v>
      </c>
      <c r="L3268" s="9">
        <f>(((K3268/60)/60)/24)+DATE(1970,1,1)</f>
        <v>40863.013356481482</v>
      </c>
      <c r="M3268" t="b">
        <v>0</v>
      </c>
      <c r="N3268">
        <v>2</v>
      </c>
      <c r="O3268" t="b">
        <v>0</v>
      </c>
      <c r="P3268" t="s">
        <v>8304</v>
      </c>
      <c r="Q3268">
        <f>D3268/E3268*100</f>
        <v>3333.3333333333335</v>
      </c>
      <c r="R3268">
        <f>E3268/N3268</f>
        <v>75</v>
      </c>
      <c r="S3268" t="str">
        <f>LEFT(P3268,FIND("/",P3268)-1)</f>
        <v>publishing</v>
      </c>
      <c r="T3268" t="str">
        <f>RIGHT(P3268,LEN(P3268)-FIND("/",P3268))</f>
        <v>children's books</v>
      </c>
    </row>
    <row r="3269" spans="1:20" ht="59" x14ac:dyDescent="0.75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 s="9">
        <f>(((I3269/60)/60)/24)+DATE(1970,1,1)</f>
        <v>42167.297175925924</v>
      </c>
      <c r="K3269">
        <v>1431414476</v>
      </c>
      <c r="L3269" s="9">
        <f>(((K3269/60)/60)/24)+DATE(1970,1,1)</f>
        <v>42136.297175925924</v>
      </c>
      <c r="M3269" t="b">
        <v>0</v>
      </c>
      <c r="N3269">
        <v>36</v>
      </c>
      <c r="O3269" t="b">
        <v>0</v>
      </c>
      <c r="P3269" t="s">
        <v>8304</v>
      </c>
      <c r="Q3269">
        <f>D3269/E3269*100</f>
        <v>1268.882175226586</v>
      </c>
      <c r="R3269">
        <f>E3269/N3269</f>
        <v>45.972222222222221</v>
      </c>
      <c r="S3269" t="str">
        <f>LEFT(P3269,FIND("/",P3269)-1)</f>
        <v>publishing</v>
      </c>
      <c r="T3269" t="str">
        <f>RIGHT(P3269,LEN(P3269)-FIND("/",P3269))</f>
        <v>children's books</v>
      </c>
    </row>
    <row r="3270" spans="1:20" ht="44.25" x14ac:dyDescent="0.75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 s="9">
        <f>(((I3270/60)/60)/24)+DATE(1970,1,1)</f>
        <v>42202.669027777782</v>
      </c>
      <c r="K3270">
        <v>1434557004</v>
      </c>
      <c r="L3270" s="9">
        <f>(((K3270/60)/60)/24)+DATE(1970,1,1)</f>
        <v>42172.669027777782</v>
      </c>
      <c r="M3270" t="b">
        <v>0</v>
      </c>
      <c r="N3270">
        <v>1</v>
      </c>
      <c r="O3270" t="b">
        <v>0</v>
      </c>
      <c r="P3270" t="s">
        <v>8304</v>
      </c>
      <c r="Q3270">
        <f>D3270/E3270*100</f>
        <v>30000</v>
      </c>
      <c r="R3270">
        <f>E3270/N3270</f>
        <v>10</v>
      </c>
      <c r="S3270" t="str">
        <f>LEFT(P3270,FIND("/",P3270)-1)</f>
        <v>publishing</v>
      </c>
      <c r="T3270" t="str">
        <f>RIGHT(P3270,LEN(P3270)-FIND("/",P3270))</f>
        <v>children's books</v>
      </c>
    </row>
    <row r="3271" spans="1:20" ht="59" x14ac:dyDescent="0.75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 s="9">
        <f>(((I3271/60)/60)/24)+DATE(1970,1,1)</f>
        <v>41876.978078703702</v>
      </c>
      <c r="K3271">
        <v>1406417306</v>
      </c>
      <c r="L3271" s="9">
        <f>(((K3271/60)/60)/24)+DATE(1970,1,1)</f>
        <v>41846.978078703702</v>
      </c>
      <c r="M3271" t="b">
        <v>0</v>
      </c>
      <c r="N3271">
        <v>15</v>
      </c>
      <c r="O3271" t="b">
        <v>0</v>
      </c>
      <c r="P3271" t="s">
        <v>8304</v>
      </c>
      <c r="Q3271">
        <f>D3271/E3271*100</f>
        <v>391.45907473309609</v>
      </c>
      <c r="R3271">
        <f>E3271/N3271</f>
        <v>93.666666666666671</v>
      </c>
      <c r="S3271" t="str">
        <f>LEFT(P3271,FIND("/",P3271)-1)</f>
        <v>publishing</v>
      </c>
      <c r="T3271" t="str">
        <f>RIGHT(P3271,LEN(P3271)-FIND("/",P3271))</f>
        <v>children's books</v>
      </c>
    </row>
    <row r="3272" spans="1:20" ht="44.25" x14ac:dyDescent="0.75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 s="9">
        <f>(((I3272/60)/60)/24)+DATE(1970,1,1)</f>
        <v>42330.627557870372</v>
      </c>
      <c r="K3272">
        <v>1445609021</v>
      </c>
      <c r="L3272" s="9">
        <f>(((K3272/60)/60)/24)+DATE(1970,1,1)</f>
        <v>42300.585891203707</v>
      </c>
      <c r="M3272" t="b">
        <v>0</v>
      </c>
      <c r="N3272">
        <v>1</v>
      </c>
      <c r="O3272" t="b">
        <v>0</v>
      </c>
      <c r="P3272" t="s">
        <v>8304</v>
      </c>
      <c r="Q3272">
        <f>D3272/E3272*100</f>
        <v>4716.9811320754716</v>
      </c>
      <c r="R3272">
        <f>E3272/N3272</f>
        <v>53</v>
      </c>
      <c r="S3272" t="str">
        <f>LEFT(P3272,FIND("/",P3272)-1)</f>
        <v>publishing</v>
      </c>
      <c r="T3272" t="str">
        <f>RIGHT(P3272,LEN(P3272)-FIND("/",P3272))</f>
        <v>children's books</v>
      </c>
    </row>
    <row r="3273" spans="1:20" ht="29.5" x14ac:dyDescent="0.75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 s="9">
        <f>(((I3273/60)/60)/24)+DATE(1970,1,1)</f>
        <v>42804.447777777779</v>
      </c>
      <c r="K3273">
        <v>1486550688</v>
      </c>
      <c r="L3273" s="9">
        <f>(((K3273/60)/60)/24)+DATE(1970,1,1)</f>
        <v>42774.447777777779</v>
      </c>
      <c r="M3273" t="b">
        <v>0</v>
      </c>
      <c r="N3273">
        <v>0</v>
      </c>
      <c r="O3273" t="b">
        <v>0</v>
      </c>
      <c r="P3273" t="s">
        <v>8304</v>
      </c>
      <c r="Q3273" t="e">
        <f>D3273/E3273*100</f>
        <v>#DIV/0!</v>
      </c>
      <c r="R3273" t="e">
        <f>E3273/N3273</f>
        <v>#DIV/0!</v>
      </c>
      <c r="S3273" t="str">
        <f>LEFT(P3273,FIND("/",P3273)-1)</f>
        <v>publishing</v>
      </c>
      <c r="T3273" t="str">
        <f>RIGHT(P3273,LEN(P3273)-FIND("/",P3273))</f>
        <v>children's books</v>
      </c>
    </row>
    <row r="3274" spans="1:20" ht="44.25" x14ac:dyDescent="0.7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 s="9">
        <f>(((I3274/60)/60)/24)+DATE(1970,1,1)</f>
        <v>42351.781215277777</v>
      </c>
      <c r="K3274">
        <v>1444844697</v>
      </c>
      <c r="L3274" s="9">
        <f>(((K3274/60)/60)/24)+DATE(1970,1,1)</f>
        <v>42291.739548611105</v>
      </c>
      <c r="M3274" t="b">
        <v>0</v>
      </c>
      <c r="N3274">
        <v>1</v>
      </c>
      <c r="O3274" t="b">
        <v>0</v>
      </c>
      <c r="P3274" t="s">
        <v>8271</v>
      </c>
      <c r="Q3274">
        <f>D3274/E3274*100</f>
        <v>10000</v>
      </c>
      <c r="R3274">
        <f>E3274/N3274</f>
        <v>10</v>
      </c>
      <c r="S3274" t="str">
        <f>LEFT(P3274,FIND("/",P3274)-1)</f>
        <v>theater</v>
      </c>
      <c r="T3274" t="str">
        <f>RIGHT(P3274,LEN(P3274)-FIND("/",P3274))</f>
        <v>plays</v>
      </c>
    </row>
    <row r="3275" spans="1:20" ht="44.25" x14ac:dyDescent="0.75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 s="9">
        <f>(((I3275/60)/60)/24)+DATE(1970,1,1)</f>
        <v>41811.458333333336</v>
      </c>
      <c r="K3275">
        <v>1401058295</v>
      </c>
      <c r="L3275" s="9">
        <f>(((K3275/60)/60)/24)+DATE(1970,1,1)</f>
        <v>41784.952488425923</v>
      </c>
      <c r="M3275" t="b">
        <v>0</v>
      </c>
      <c r="N3275">
        <v>0</v>
      </c>
      <c r="O3275" t="b">
        <v>0</v>
      </c>
      <c r="P3275" t="s">
        <v>8271</v>
      </c>
      <c r="Q3275" t="e">
        <f>D3275/E3275*100</f>
        <v>#DIV/0!</v>
      </c>
      <c r="R3275" t="e">
        <f>E3275/N3275</f>
        <v>#DIV/0!</v>
      </c>
      <c r="S3275" t="str">
        <f>LEFT(P3275,FIND("/",P3275)-1)</f>
        <v>theater</v>
      </c>
      <c r="T3275" t="str">
        <f>RIGHT(P3275,LEN(P3275)-FIND("/",P3275))</f>
        <v>plays</v>
      </c>
    </row>
    <row r="3276" spans="1:20" ht="44.25" x14ac:dyDescent="0.75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 s="9">
        <f>(((I3276/60)/60)/24)+DATE(1970,1,1)</f>
        <v>42534.166666666672</v>
      </c>
      <c r="K3276">
        <v>1462210950</v>
      </c>
      <c r="L3276" s="9">
        <f>(((K3276/60)/60)/24)+DATE(1970,1,1)</f>
        <v>42492.737847222219</v>
      </c>
      <c r="M3276" t="b">
        <v>0</v>
      </c>
      <c r="N3276">
        <v>0</v>
      </c>
      <c r="O3276" t="b">
        <v>0</v>
      </c>
      <c r="P3276" t="s">
        <v>8271</v>
      </c>
      <c r="Q3276" t="e">
        <f>D3276/E3276*100</f>
        <v>#DIV/0!</v>
      </c>
      <c r="R3276" t="e">
        <f>E3276/N3276</f>
        <v>#DIV/0!</v>
      </c>
      <c r="S3276" t="str">
        <f>LEFT(P3276,FIND("/",P3276)-1)</f>
        <v>theater</v>
      </c>
      <c r="T3276" t="str">
        <f>RIGHT(P3276,LEN(P3276)-FIND("/",P3276))</f>
        <v>plays</v>
      </c>
    </row>
    <row r="3277" spans="1:20" ht="44.25" x14ac:dyDescent="0.75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 s="9">
        <f>(((I3277/60)/60)/24)+DATE(1970,1,1)</f>
        <v>42739.546064814815</v>
      </c>
      <c r="K3277">
        <v>1480943180</v>
      </c>
      <c r="L3277" s="9">
        <f>(((K3277/60)/60)/24)+DATE(1970,1,1)</f>
        <v>42709.546064814815</v>
      </c>
      <c r="M3277" t="b">
        <v>0</v>
      </c>
      <c r="N3277">
        <v>1</v>
      </c>
      <c r="O3277" t="b">
        <v>0</v>
      </c>
      <c r="P3277" t="s">
        <v>8271</v>
      </c>
      <c r="Q3277">
        <f>D3277/E3277*100</f>
        <v>1833.3333333333333</v>
      </c>
      <c r="R3277">
        <f>E3277/N3277</f>
        <v>30</v>
      </c>
      <c r="S3277" t="str">
        <f>LEFT(P3277,FIND("/",P3277)-1)</f>
        <v>theater</v>
      </c>
      <c r="T3277" t="str">
        <f>RIGHT(P3277,LEN(P3277)-FIND("/",P3277))</f>
        <v>plays</v>
      </c>
    </row>
    <row r="3278" spans="1:20" ht="44.25" x14ac:dyDescent="0.75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 s="9">
        <f>(((I3278/60)/60)/24)+DATE(1970,1,1)</f>
        <v>42163.016585648147</v>
      </c>
      <c r="K3278">
        <v>1428539033</v>
      </c>
      <c r="L3278" s="9">
        <f>(((K3278/60)/60)/24)+DATE(1970,1,1)</f>
        <v>42103.016585648147</v>
      </c>
      <c r="M3278" t="b">
        <v>0</v>
      </c>
      <c r="N3278">
        <v>39</v>
      </c>
      <c r="O3278" t="b">
        <v>0</v>
      </c>
      <c r="P3278" t="s">
        <v>8271</v>
      </c>
      <c r="Q3278">
        <f>D3278/E3278*100</f>
        <v>316.99070160608625</v>
      </c>
      <c r="R3278">
        <f>E3278/N3278</f>
        <v>60.666666666666664</v>
      </c>
      <c r="S3278" t="str">
        <f>LEFT(P3278,FIND("/",P3278)-1)</f>
        <v>theater</v>
      </c>
      <c r="T3278" t="str">
        <f>RIGHT(P3278,LEN(P3278)-FIND("/",P3278))</f>
        <v>plays</v>
      </c>
    </row>
    <row r="3279" spans="1:20" ht="59" x14ac:dyDescent="0.75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 s="9">
        <f>(((I3279/60)/60)/24)+DATE(1970,1,1)</f>
        <v>42153.692060185189</v>
      </c>
      <c r="K3279">
        <v>1429029394</v>
      </c>
      <c r="L3279" s="9">
        <f>(((K3279/60)/60)/24)+DATE(1970,1,1)</f>
        <v>42108.692060185189</v>
      </c>
      <c r="M3279" t="b">
        <v>0</v>
      </c>
      <c r="N3279">
        <v>0</v>
      </c>
      <c r="O3279" t="b">
        <v>0</v>
      </c>
      <c r="P3279" t="s">
        <v>8271</v>
      </c>
      <c r="Q3279" t="e">
        <f>D3279/E3279*100</f>
        <v>#DIV/0!</v>
      </c>
      <c r="R3279" t="e">
        <f>E3279/N3279</f>
        <v>#DIV/0!</v>
      </c>
      <c r="S3279" t="str">
        <f>LEFT(P3279,FIND("/",P3279)-1)</f>
        <v>theater</v>
      </c>
      <c r="T3279" t="str">
        <f>RIGHT(P3279,LEN(P3279)-FIND("/",P3279))</f>
        <v>plays</v>
      </c>
    </row>
    <row r="3280" spans="1:20" ht="44.25" x14ac:dyDescent="0.75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 s="9">
        <f>(((I3280/60)/60)/24)+DATE(1970,1,1)</f>
        <v>42513.806307870371</v>
      </c>
      <c r="K3280">
        <v>1458847265</v>
      </c>
      <c r="L3280" s="9">
        <f>(((K3280/60)/60)/24)+DATE(1970,1,1)</f>
        <v>42453.806307870371</v>
      </c>
      <c r="M3280" t="b">
        <v>0</v>
      </c>
      <c r="N3280">
        <v>0</v>
      </c>
      <c r="O3280" t="b">
        <v>0</v>
      </c>
      <c r="P3280" t="s">
        <v>8271</v>
      </c>
      <c r="Q3280" t="e">
        <f>D3280/E3280*100</f>
        <v>#DIV/0!</v>
      </c>
      <c r="R3280" t="e">
        <f>E3280/N3280</f>
        <v>#DIV/0!</v>
      </c>
      <c r="S3280" t="str">
        <f>LEFT(P3280,FIND("/",P3280)-1)</f>
        <v>theater</v>
      </c>
      <c r="T3280" t="str">
        <f>RIGHT(P3280,LEN(P3280)-FIND("/",P3280))</f>
        <v>plays</v>
      </c>
    </row>
    <row r="3281" spans="1:20" ht="59" x14ac:dyDescent="0.75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 s="9">
        <f>(((I3281/60)/60)/24)+DATE(1970,1,1)</f>
        <v>42153.648831018523</v>
      </c>
      <c r="K3281">
        <v>1430321659</v>
      </c>
      <c r="L3281" s="9">
        <f>(((K3281/60)/60)/24)+DATE(1970,1,1)</f>
        <v>42123.648831018523</v>
      </c>
      <c r="M3281" t="b">
        <v>0</v>
      </c>
      <c r="N3281">
        <v>3</v>
      </c>
      <c r="O3281" t="b">
        <v>0</v>
      </c>
      <c r="P3281" t="s">
        <v>8271</v>
      </c>
      <c r="Q3281">
        <f>D3281/E3281*100</f>
        <v>50000</v>
      </c>
      <c r="R3281">
        <f>E3281/N3281</f>
        <v>23.333333333333332</v>
      </c>
      <c r="S3281" t="str">
        <f>LEFT(P3281,FIND("/",P3281)-1)</f>
        <v>theater</v>
      </c>
      <c r="T3281" t="str">
        <f>RIGHT(P3281,LEN(P3281)-FIND("/",P3281))</f>
        <v>plays</v>
      </c>
    </row>
    <row r="3282" spans="1:20" ht="44.25" x14ac:dyDescent="0.75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 s="9">
        <f>(((I3282/60)/60)/24)+DATE(1970,1,1)</f>
        <v>42483.428240740745</v>
      </c>
      <c r="K3282">
        <v>1458814600</v>
      </c>
      <c r="L3282" s="9">
        <f>(((K3282/60)/60)/24)+DATE(1970,1,1)</f>
        <v>42453.428240740745</v>
      </c>
      <c r="M3282" t="b">
        <v>0</v>
      </c>
      <c r="N3282">
        <v>1</v>
      </c>
      <c r="O3282" t="b">
        <v>0</v>
      </c>
      <c r="P3282" t="s">
        <v>8271</v>
      </c>
      <c r="Q3282">
        <f>D3282/E3282*100</f>
        <v>10000</v>
      </c>
      <c r="R3282">
        <f>E3282/N3282</f>
        <v>5</v>
      </c>
      <c r="S3282" t="str">
        <f>LEFT(P3282,FIND("/",P3282)-1)</f>
        <v>theater</v>
      </c>
      <c r="T3282" t="str">
        <f>RIGHT(P3282,LEN(P3282)-FIND("/",P3282))</f>
        <v>plays</v>
      </c>
    </row>
    <row r="3283" spans="1:20" ht="44.25" x14ac:dyDescent="0.75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 s="9">
        <f>(((I3283/60)/60)/24)+DATE(1970,1,1)</f>
        <v>41888.007071759261</v>
      </c>
      <c r="K3283">
        <v>1407370211</v>
      </c>
      <c r="L3283" s="9">
        <f>(((K3283/60)/60)/24)+DATE(1970,1,1)</f>
        <v>41858.007071759261</v>
      </c>
      <c r="M3283" t="b">
        <v>0</v>
      </c>
      <c r="N3283">
        <v>13</v>
      </c>
      <c r="O3283" t="b">
        <v>0</v>
      </c>
      <c r="P3283" t="s">
        <v>8271</v>
      </c>
      <c r="Q3283">
        <f>D3283/E3283*100</f>
        <v>2572.3472668810286</v>
      </c>
      <c r="R3283">
        <f>E3283/N3283</f>
        <v>23.923076923076923</v>
      </c>
      <c r="S3283" t="str">
        <f>LEFT(P3283,FIND("/",P3283)-1)</f>
        <v>theater</v>
      </c>
      <c r="T3283" t="str">
        <f>RIGHT(P3283,LEN(P3283)-FIND("/",P3283))</f>
        <v>plays</v>
      </c>
    </row>
    <row r="3284" spans="1:20" ht="44.25" x14ac:dyDescent="0.75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 s="9">
        <f>(((I3284/60)/60)/24)+DATE(1970,1,1)</f>
        <v>42398.970138888893</v>
      </c>
      <c r="K3284">
        <v>1453334629</v>
      </c>
      <c r="L3284" s="9">
        <f>(((K3284/60)/60)/24)+DATE(1970,1,1)</f>
        <v>42390.002650462964</v>
      </c>
      <c r="M3284" t="b">
        <v>0</v>
      </c>
      <c r="N3284">
        <v>0</v>
      </c>
      <c r="O3284" t="b">
        <v>0</v>
      </c>
      <c r="P3284" t="s">
        <v>8271</v>
      </c>
      <c r="Q3284" t="e">
        <f>D3284/E3284*100</f>
        <v>#DIV/0!</v>
      </c>
      <c r="R3284" t="e">
        <f>E3284/N3284</f>
        <v>#DIV/0!</v>
      </c>
      <c r="S3284" t="str">
        <f>LEFT(P3284,FIND("/",P3284)-1)</f>
        <v>theater</v>
      </c>
      <c r="T3284" t="str">
        <f>RIGHT(P3284,LEN(P3284)-FIND("/",P3284))</f>
        <v>plays</v>
      </c>
    </row>
    <row r="3285" spans="1:20" ht="44.25" x14ac:dyDescent="0.75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 s="9">
        <f>(((I3285/60)/60)/24)+DATE(1970,1,1)</f>
        <v>41811.045173611114</v>
      </c>
      <c r="K3285">
        <v>1400720703</v>
      </c>
      <c r="L3285" s="9">
        <f>(((K3285/60)/60)/24)+DATE(1970,1,1)</f>
        <v>41781.045173611114</v>
      </c>
      <c r="M3285" t="b">
        <v>0</v>
      </c>
      <c r="N3285">
        <v>6</v>
      </c>
      <c r="O3285" t="b">
        <v>0</v>
      </c>
      <c r="P3285" t="s">
        <v>8271</v>
      </c>
      <c r="Q3285">
        <f>D3285/E3285*100</f>
        <v>5263.1578947368416</v>
      </c>
      <c r="R3285">
        <f>E3285/N3285</f>
        <v>15.833333333333334</v>
      </c>
      <c r="S3285" t="str">
        <f>LEFT(P3285,FIND("/",P3285)-1)</f>
        <v>theater</v>
      </c>
      <c r="T3285" t="str">
        <f>RIGHT(P3285,LEN(P3285)-FIND("/",P3285))</f>
        <v>plays</v>
      </c>
    </row>
    <row r="3286" spans="1:20" ht="44.25" x14ac:dyDescent="0.75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 s="9">
        <f>(((I3286/60)/60)/24)+DATE(1970,1,1)</f>
        <v>41896.190937499996</v>
      </c>
      <c r="K3286">
        <v>1405485297</v>
      </c>
      <c r="L3286" s="9">
        <f>(((K3286/60)/60)/24)+DATE(1970,1,1)</f>
        <v>41836.190937499996</v>
      </c>
      <c r="M3286" t="b">
        <v>0</v>
      </c>
      <c r="N3286">
        <v>0</v>
      </c>
      <c r="O3286" t="b">
        <v>0</v>
      </c>
      <c r="P3286" t="s">
        <v>8271</v>
      </c>
      <c r="Q3286" t="e">
        <f>D3286/E3286*100</f>
        <v>#DIV/0!</v>
      </c>
      <c r="R3286" t="e">
        <f>E3286/N3286</f>
        <v>#DIV/0!</v>
      </c>
      <c r="S3286" t="str">
        <f>LEFT(P3286,FIND("/",P3286)-1)</f>
        <v>theater</v>
      </c>
      <c r="T3286" t="str">
        <f>RIGHT(P3286,LEN(P3286)-FIND("/",P3286))</f>
        <v>plays</v>
      </c>
    </row>
    <row r="3287" spans="1:20" ht="44.25" x14ac:dyDescent="0.75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 s="9">
        <f>(((I3287/60)/60)/24)+DATE(1970,1,1)</f>
        <v>42131.71665509259</v>
      </c>
      <c r="K3287">
        <v>1429290719</v>
      </c>
      <c r="L3287" s="9">
        <f>(((K3287/60)/60)/24)+DATE(1970,1,1)</f>
        <v>42111.71665509259</v>
      </c>
      <c r="M3287" t="b">
        <v>0</v>
      </c>
      <c r="N3287">
        <v>14</v>
      </c>
      <c r="O3287" t="b">
        <v>0</v>
      </c>
      <c r="P3287" t="s">
        <v>8271</v>
      </c>
      <c r="Q3287">
        <f>D3287/E3287*100</f>
        <v>239.80815347721824</v>
      </c>
      <c r="R3287">
        <f>E3287/N3287</f>
        <v>29.785714285714285</v>
      </c>
      <c r="S3287" t="str">
        <f>LEFT(P3287,FIND("/",P3287)-1)</f>
        <v>theater</v>
      </c>
      <c r="T3287" t="str">
        <f>RIGHT(P3287,LEN(P3287)-FIND("/",P3287))</f>
        <v>plays</v>
      </c>
    </row>
    <row r="3288" spans="1:20" ht="59" x14ac:dyDescent="0.75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 s="9">
        <f>(((I3288/60)/60)/24)+DATE(1970,1,1)</f>
        <v>42398.981944444444</v>
      </c>
      <c r="K3288">
        <v>1451607071</v>
      </c>
      <c r="L3288" s="9">
        <f>(((K3288/60)/60)/24)+DATE(1970,1,1)</f>
        <v>42370.007766203707</v>
      </c>
      <c r="M3288" t="b">
        <v>0</v>
      </c>
      <c r="N3288">
        <v>5</v>
      </c>
      <c r="O3288" t="b">
        <v>0</v>
      </c>
      <c r="P3288" t="s">
        <v>8271</v>
      </c>
      <c r="Q3288">
        <f>D3288/E3288*100</f>
        <v>200</v>
      </c>
      <c r="R3288">
        <f>E3288/N3288</f>
        <v>60</v>
      </c>
      <c r="S3288" t="str">
        <f>LEFT(P3288,FIND("/",P3288)-1)</f>
        <v>theater</v>
      </c>
      <c r="T3288" t="str">
        <f>RIGHT(P3288,LEN(P3288)-FIND("/",P3288))</f>
        <v>plays</v>
      </c>
    </row>
    <row r="3289" spans="1:20" ht="44.25" x14ac:dyDescent="0.75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 s="9">
        <f>(((I3289/60)/60)/24)+DATE(1970,1,1)</f>
        <v>42224.898611111115</v>
      </c>
      <c r="K3289">
        <v>1433897647</v>
      </c>
      <c r="L3289" s="9">
        <f>(((K3289/60)/60)/24)+DATE(1970,1,1)</f>
        <v>42165.037581018521</v>
      </c>
      <c r="M3289" t="b">
        <v>0</v>
      </c>
      <c r="N3289">
        <v>6</v>
      </c>
      <c r="O3289" t="b">
        <v>0</v>
      </c>
      <c r="P3289" t="s">
        <v>8271</v>
      </c>
      <c r="Q3289">
        <f>D3289/E3289*100</f>
        <v>2054.794520547945</v>
      </c>
      <c r="R3289">
        <f>E3289/N3289</f>
        <v>24.333333333333332</v>
      </c>
      <c r="S3289" t="str">
        <f>LEFT(P3289,FIND("/",P3289)-1)</f>
        <v>theater</v>
      </c>
      <c r="T3289" t="str">
        <f>RIGHT(P3289,LEN(P3289)-FIND("/",P3289))</f>
        <v>plays</v>
      </c>
    </row>
    <row r="3290" spans="1:20" ht="59" x14ac:dyDescent="0.75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 s="9">
        <f>(((I3290/60)/60)/24)+DATE(1970,1,1)</f>
        <v>42786.75</v>
      </c>
      <c r="K3290">
        <v>1482444295</v>
      </c>
      <c r="L3290" s="9">
        <f>(((K3290/60)/60)/24)+DATE(1970,1,1)</f>
        <v>42726.920081018514</v>
      </c>
      <c r="M3290" t="b">
        <v>0</v>
      </c>
      <c r="N3290">
        <v>15</v>
      </c>
      <c r="O3290" t="b">
        <v>0</v>
      </c>
      <c r="P3290" t="s">
        <v>8271</v>
      </c>
      <c r="Q3290">
        <f>D3290/E3290*100</f>
        <v>506.66666666666663</v>
      </c>
      <c r="R3290">
        <f>E3290/N3290</f>
        <v>500</v>
      </c>
      <c r="S3290" t="str">
        <f>LEFT(P3290,FIND("/",P3290)-1)</f>
        <v>theater</v>
      </c>
      <c r="T3290" t="str">
        <f>RIGHT(P3290,LEN(P3290)-FIND("/",P3290))</f>
        <v>plays</v>
      </c>
    </row>
    <row r="3291" spans="1:20" ht="44.25" x14ac:dyDescent="0.75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 s="9">
        <f>(((I3291/60)/60)/24)+DATE(1970,1,1)</f>
        <v>41978.477777777778</v>
      </c>
      <c r="K3291">
        <v>1415711095</v>
      </c>
      <c r="L3291" s="9">
        <f>(((K3291/60)/60)/24)+DATE(1970,1,1)</f>
        <v>41954.545081018514</v>
      </c>
      <c r="M3291" t="b">
        <v>0</v>
      </c>
      <c r="N3291">
        <v>0</v>
      </c>
      <c r="O3291" t="b">
        <v>0</v>
      </c>
      <c r="P3291" t="s">
        <v>8271</v>
      </c>
      <c r="Q3291" t="e">
        <f>D3291/E3291*100</f>
        <v>#DIV/0!</v>
      </c>
      <c r="R3291" t="e">
        <f>E3291/N3291</f>
        <v>#DIV/0!</v>
      </c>
      <c r="S3291" t="str">
        <f>LEFT(P3291,FIND("/",P3291)-1)</f>
        <v>theater</v>
      </c>
      <c r="T3291" t="str">
        <f>RIGHT(P3291,LEN(P3291)-FIND("/",P3291))</f>
        <v>plays</v>
      </c>
    </row>
    <row r="3292" spans="1:20" ht="44.25" x14ac:dyDescent="0.75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 s="9">
        <f>(((I3292/60)/60)/24)+DATE(1970,1,1)</f>
        <v>42293.362314814818</v>
      </c>
      <c r="K3292">
        <v>1439800904</v>
      </c>
      <c r="L3292" s="9">
        <f>(((K3292/60)/60)/24)+DATE(1970,1,1)</f>
        <v>42233.362314814818</v>
      </c>
      <c r="M3292" t="b">
        <v>0</v>
      </c>
      <c r="N3292">
        <v>1</v>
      </c>
      <c r="O3292" t="b">
        <v>0</v>
      </c>
      <c r="P3292" t="s">
        <v>8271</v>
      </c>
      <c r="Q3292">
        <f>D3292/E3292*100</f>
        <v>5714.2857142857147</v>
      </c>
      <c r="R3292">
        <f>E3292/N3292</f>
        <v>35</v>
      </c>
      <c r="S3292" t="str">
        <f>LEFT(P3292,FIND("/",P3292)-1)</f>
        <v>theater</v>
      </c>
      <c r="T3292" t="str">
        <f>RIGHT(P3292,LEN(P3292)-FIND("/",P3292))</f>
        <v>plays</v>
      </c>
    </row>
    <row r="3293" spans="1:20" ht="59" x14ac:dyDescent="0.75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 s="9">
        <f>(((I3293/60)/60)/24)+DATE(1970,1,1)</f>
        <v>42540.800648148142</v>
      </c>
      <c r="K3293">
        <v>1461179576</v>
      </c>
      <c r="L3293" s="9">
        <f>(((K3293/60)/60)/24)+DATE(1970,1,1)</f>
        <v>42480.800648148142</v>
      </c>
      <c r="M3293" t="b">
        <v>0</v>
      </c>
      <c r="N3293">
        <v>9</v>
      </c>
      <c r="O3293" t="b">
        <v>0</v>
      </c>
      <c r="P3293" t="s">
        <v>8271</v>
      </c>
      <c r="Q3293">
        <f>D3293/E3293*100</f>
        <v>1503.7593984962407</v>
      </c>
      <c r="R3293">
        <f>E3293/N3293</f>
        <v>29.555555555555557</v>
      </c>
      <c r="S3293" t="str">
        <f>LEFT(P3293,FIND("/",P3293)-1)</f>
        <v>theater</v>
      </c>
      <c r="T3293" t="str">
        <f>RIGHT(P3293,LEN(P3293)-FIND("/",P3293))</f>
        <v>plays</v>
      </c>
    </row>
    <row r="3294" spans="1:20" ht="44.25" x14ac:dyDescent="0.75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 s="9">
        <f>(((I3294/60)/60)/24)+DATE(1970,1,1)</f>
        <v>42271.590833333335</v>
      </c>
      <c r="K3294">
        <v>1441894248</v>
      </c>
      <c r="L3294" s="9">
        <f>(((K3294/60)/60)/24)+DATE(1970,1,1)</f>
        <v>42257.590833333335</v>
      </c>
      <c r="M3294" t="b">
        <v>0</v>
      </c>
      <c r="N3294">
        <v>3</v>
      </c>
      <c r="O3294" t="b">
        <v>0</v>
      </c>
      <c r="P3294" t="s">
        <v>8271</v>
      </c>
      <c r="Q3294">
        <f>D3294/E3294*100</f>
        <v>312.5</v>
      </c>
      <c r="R3294">
        <f>E3294/N3294</f>
        <v>26.666666666666668</v>
      </c>
      <c r="S3294" t="str">
        <f>LEFT(P3294,FIND("/",P3294)-1)</f>
        <v>theater</v>
      </c>
      <c r="T3294" t="str">
        <f>RIGHT(P3294,LEN(P3294)-FIND("/",P3294))</f>
        <v>plays</v>
      </c>
    </row>
    <row r="3295" spans="1:20" ht="44.25" x14ac:dyDescent="0.75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 s="9">
        <f>(((I3295/60)/60)/24)+DATE(1970,1,1)</f>
        <v>41814.789687500001</v>
      </c>
      <c r="K3295">
        <v>1401044229</v>
      </c>
      <c r="L3295" s="9">
        <f>(((K3295/60)/60)/24)+DATE(1970,1,1)</f>
        <v>41784.789687500001</v>
      </c>
      <c r="M3295" t="b">
        <v>0</v>
      </c>
      <c r="N3295">
        <v>3</v>
      </c>
      <c r="O3295" t="b">
        <v>0</v>
      </c>
      <c r="P3295" t="s">
        <v>8271</v>
      </c>
      <c r="Q3295">
        <f>D3295/E3295*100</f>
        <v>23090.909090909092</v>
      </c>
      <c r="R3295">
        <f>E3295/N3295</f>
        <v>18.333333333333332</v>
      </c>
      <c r="S3295" t="str">
        <f>LEFT(P3295,FIND("/",P3295)-1)</f>
        <v>theater</v>
      </c>
      <c r="T3295" t="str">
        <f>RIGHT(P3295,LEN(P3295)-FIND("/",P3295))</f>
        <v>plays</v>
      </c>
    </row>
    <row r="3296" spans="1:20" ht="44.25" x14ac:dyDescent="0.75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 s="9">
        <f>(((I3296/60)/60)/24)+DATE(1970,1,1)</f>
        <v>41891.675034722226</v>
      </c>
      <c r="K3296">
        <v>1405095123</v>
      </c>
      <c r="L3296" s="9">
        <f>(((K3296/60)/60)/24)+DATE(1970,1,1)</f>
        <v>41831.675034722226</v>
      </c>
      <c r="M3296" t="b">
        <v>0</v>
      </c>
      <c r="N3296">
        <v>1</v>
      </c>
      <c r="O3296" t="b">
        <v>0</v>
      </c>
      <c r="P3296" t="s">
        <v>8271</v>
      </c>
      <c r="Q3296">
        <f>D3296/E3296*100</f>
        <v>250000</v>
      </c>
      <c r="R3296">
        <f>E3296/N3296</f>
        <v>20</v>
      </c>
      <c r="S3296" t="str">
        <f>LEFT(P3296,FIND("/",P3296)-1)</f>
        <v>theater</v>
      </c>
      <c r="T3296" t="str">
        <f>RIGHT(P3296,LEN(P3296)-FIND("/",P3296))</f>
        <v>plays</v>
      </c>
    </row>
    <row r="3297" spans="1:20" x14ac:dyDescent="0.75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 s="9">
        <f>(((I3297/60)/60)/24)+DATE(1970,1,1)</f>
        <v>42202.554166666669</v>
      </c>
      <c r="K3297">
        <v>1434552207</v>
      </c>
      <c r="L3297" s="9">
        <f>(((K3297/60)/60)/24)+DATE(1970,1,1)</f>
        <v>42172.613506944443</v>
      </c>
      <c r="M3297" t="b">
        <v>0</v>
      </c>
      <c r="N3297">
        <v>3</v>
      </c>
      <c r="O3297" t="b">
        <v>0</v>
      </c>
      <c r="P3297" t="s">
        <v>8271</v>
      </c>
      <c r="Q3297">
        <f>D3297/E3297*100</f>
        <v>6250</v>
      </c>
      <c r="R3297">
        <f>E3297/N3297</f>
        <v>13.333333333333334</v>
      </c>
      <c r="S3297" t="str">
        <f>LEFT(P3297,FIND("/",P3297)-1)</f>
        <v>theater</v>
      </c>
      <c r="T3297" t="str">
        <f>RIGHT(P3297,LEN(P3297)-FIND("/",P3297))</f>
        <v>plays</v>
      </c>
    </row>
    <row r="3298" spans="1:20" ht="44.25" x14ac:dyDescent="0.75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 s="9">
        <f>(((I3298/60)/60)/24)+DATE(1970,1,1)</f>
        <v>42010.114108796297</v>
      </c>
      <c r="K3298">
        <v>1415328259</v>
      </c>
      <c r="L3298" s="9">
        <f>(((K3298/60)/60)/24)+DATE(1970,1,1)</f>
        <v>41950.114108796297</v>
      </c>
      <c r="M3298" t="b">
        <v>0</v>
      </c>
      <c r="N3298">
        <v>0</v>
      </c>
      <c r="O3298" t="b">
        <v>0</v>
      </c>
      <c r="P3298" t="s">
        <v>8271</v>
      </c>
      <c r="Q3298" t="e">
        <f>D3298/E3298*100</f>
        <v>#DIV/0!</v>
      </c>
      <c r="R3298" t="e">
        <f>E3298/N3298</f>
        <v>#DIV/0!</v>
      </c>
      <c r="S3298" t="str">
        <f>LEFT(P3298,FIND("/",P3298)-1)</f>
        <v>theater</v>
      </c>
      <c r="T3298" t="str">
        <f>RIGHT(P3298,LEN(P3298)-FIND("/",P3298))</f>
        <v>plays</v>
      </c>
    </row>
    <row r="3299" spans="1:20" ht="44.25" x14ac:dyDescent="0.75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 s="9">
        <f>(((I3299/60)/60)/24)+DATE(1970,1,1)</f>
        <v>42657.916666666672</v>
      </c>
      <c r="K3299">
        <v>1473893721</v>
      </c>
      <c r="L3299" s="9">
        <f>(((K3299/60)/60)/24)+DATE(1970,1,1)</f>
        <v>42627.955104166671</v>
      </c>
      <c r="M3299" t="b">
        <v>0</v>
      </c>
      <c r="N3299">
        <v>2</v>
      </c>
      <c r="O3299" t="b">
        <v>0</v>
      </c>
      <c r="P3299" t="s">
        <v>8271</v>
      </c>
      <c r="Q3299">
        <f>D3299/E3299*100</f>
        <v>11111.111111111111</v>
      </c>
      <c r="R3299">
        <f>E3299/N3299</f>
        <v>22.5</v>
      </c>
      <c r="S3299" t="str">
        <f>LEFT(P3299,FIND("/",P3299)-1)</f>
        <v>theater</v>
      </c>
      <c r="T3299" t="str">
        <f>RIGHT(P3299,LEN(P3299)-FIND("/",P3299))</f>
        <v>plays</v>
      </c>
    </row>
    <row r="3300" spans="1:20" ht="59" x14ac:dyDescent="0.75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 s="9">
        <f>(((I3300/60)/60)/24)+DATE(1970,1,1)</f>
        <v>42555.166666666672</v>
      </c>
      <c r="K3300">
        <v>1465533672</v>
      </c>
      <c r="L3300" s="9">
        <f>(((K3300/60)/60)/24)+DATE(1970,1,1)</f>
        <v>42531.195277777777</v>
      </c>
      <c r="M3300" t="b">
        <v>0</v>
      </c>
      <c r="N3300">
        <v>10</v>
      </c>
      <c r="O3300" t="b">
        <v>0</v>
      </c>
      <c r="P3300" t="s">
        <v>8271</v>
      </c>
      <c r="Q3300">
        <f>D3300/E3300*100</f>
        <v>496.03174603174602</v>
      </c>
      <c r="R3300">
        <f>E3300/N3300</f>
        <v>50.4</v>
      </c>
      <c r="S3300" t="str">
        <f>LEFT(P3300,FIND("/",P3300)-1)</f>
        <v>theater</v>
      </c>
      <c r="T3300" t="str">
        <f>RIGHT(P3300,LEN(P3300)-FIND("/",P3300))</f>
        <v>plays</v>
      </c>
    </row>
    <row r="3301" spans="1:20" ht="59" x14ac:dyDescent="0.75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 s="9">
        <f>(((I3301/60)/60)/24)+DATE(1970,1,1)</f>
        <v>42648.827013888891</v>
      </c>
      <c r="K3301">
        <v>1473105054</v>
      </c>
      <c r="L3301" s="9">
        <f>(((K3301/60)/60)/24)+DATE(1970,1,1)</f>
        <v>42618.827013888891</v>
      </c>
      <c r="M3301" t="b">
        <v>0</v>
      </c>
      <c r="N3301">
        <v>60</v>
      </c>
      <c r="O3301" t="b">
        <v>0</v>
      </c>
      <c r="P3301" t="s">
        <v>8271</v>
      </c>
      <c r="Q3301">
        <f>D3301/E3301*100</f>
        <v>238.02874117706799</v>
      </c>
      <c r="R3301">
        <f>E3301/N3301</f>
        <v>105.02933333333334</v>
      </c>
      <c r="S3301" t="str">
        <f>LEFT(P3301,FIND("/",P3301)-1)</f>
        <v>theater</v>
      </c>
      <c r="T3301" t="str">
        <f>RIGHT(P3301,LEN(P3301)-FIND("/",P3301))</f>
        <v>plays</v>
      </c>
    </row>
    <row r="3302" spans="1:20" ht="59" x14ac:dyDescent="0.75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 s="9">
        <f>(((I3302/60)/60)/24)+DATE(1970,1,1)</f>
        <v>42570.593530092592</v>
      </c>
      <c r="K3302">
        <v>1466345681</v>
      </c>
      <c r="L3302" s="9">
        <f>(((K3302/60)/60)/24)+DATE(1970,1,1)</f>
        <v>42540.593530092592</v>
      </c>
      <c r="M3302" t="b">
        <v>0</v>
      </c>
      <c r="N3302">
        <v>5</v>
      </c>
      <c r="O3302" t="b">
        <v>0</v>
      </c>
      <c r="P3302" t="s">
        <v>8271</v>
      </c>
      <c r="Q3302">
        <f>D3302/E3302*100</f>
        <v>11299.435028248588</v>
      </c>
      <c r="R3302">
        <f>E3302/N3302</f>
        <v>35.4</v>
      </c>
      <c r="S3302" t="str">
        <f>LEFT(P3302,FIND("/",P3302)-1)</f>
        <v>theater</v>
      </c>
      <c r="T3302" t="str">
        <f>RIGHT(P3302,LEN(P3302)-FIND("/",P3302))</f>
        <v>plays</v>
      </c>
    </row>
    <row r="3303" spans="1:20" ht="59" x14ac:dyDescent="0.75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 s="9">
        <f>(((I3303/60)/60)/24)+DATE(1970,1,1)</f>
        <v>41776.189409722225</v>
      </c>
      <c r="K3303">
        <v>1397709165</v>
      </c>
      <c r="L3303" s="9">
        <f>(((K3303/60)/60)/24)+DATE(1970,1,1)</f>
        <v>41746.189409722225</v>
      </c>
      <c r="M3303" t="b">
        <v>0</v>
      </c>
      <c r="N3303">
        <v>9</v>
      </c>
      <c r="O3303" t="b">
        <v>0</v>
      </c>
      <c r="P3303" t="s">
        <v>8271</v>
      </c>
      <c r="Q3303">
        <f>D3303/E3303*100</f>
        <v>666.66666666666674</v>
      </c>
      <c r="R3303">
        <f>E3303/N3303</f>
        <v>83.333333333333329</v>
      </c>
      <c r="S3303" t="str">
        <f>LEFT(P3303,FIND("/",P3303)-1)</f>
        <v>theater</v>
      </c>
      <c r="T3303" t="str">
        <f>RIGHT(P3303,LEN(P3303)-FIND("/",P3303))</f>
        <v>plays</v>
      </c>
    </row>
    <row r="3304" spans="1:20" ht="44.25" x14ac:dyDescent="0.75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 s="9">
        <f>(((I3304/60)/60)/24)+DATE(1970,1,1)</f>
        <v>41994.738576388889</v>
      </c>
      <c r="K3304">
        <v>1417455813</v>
      </c>
      <c r="L3304" s="9">
        <f>(((K3304/60)/60)/24)+DATE(1970,1,1)</f>
        <v>41974.738576388889</v>
      </c>
      <c r="M3304" t="b">
        <v>0</v>
      </c>
      <c r="N3304">
        <v>13</v>
      </c>
      <c r="O3304" t="b">
        <v>0</v>
      </c>
      <c r="P3304" t="s">
        <v>8271</v>
      </c>
      <c r="Q3304">
        <f>D3304/E3304*100</f>
        <v>2141.327623126338</v>
      </c>
      <c r="R3304">
        <f>E3304/N3304</f>
        <v>35.92307692307692</v>
      </c>
      <c r="S3304" t="str">
        <f>LEFT(P3304,FIND("/",P3304)-1)</f>
        <v>theater</v>
      </c>
      <c r="T3304" t="str">
        <f>RIGHT(P3304,LEN(P3304)-FIND("/",P3304))</f>
        <v>plays</v>
      </c>
    </row>
    <row r="3305" spans="1:20" ht="44.25" x14ac:dyDescent="0.75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 s="9">
        <f>(((I3305/60)/60)/24)+DATE(1970,1,1)</f>
        <v>42175.11618055556</v>
      </c>
      <c r="K3305">
        <v>1429584438</v>
      </c>
      <c r="L3305" s="9">
        <f>(((K3305/60)/60)/24)+DATE(1970,1,1)</f>
        <v>42115.11618055556</v>
      </c>
      <c r="M3305" t="b">
        <v>0</v>
      </c>
      <c r="N3305">
        <v>0</v>
      </c>
      <c r="O3305" t="b">
        <v>0</v>
      </c>
      <c r="P3305" t="s">
        <v>8271</v>
      </c>
      <c r="Q3305" t="e">
        <f>D3305/E3305*100</f>
        <v>#DIV/0!</v>
      </c>
      <c r="R3305" t="e">
        <f>E3305/N3305</f>
        <v>#DIV/0!</v>
      </c>
      <c r="S3305" t="str">
        <f>LEFT(P3305,FIND("/",P3305)-1)</f>
        <v>theater</v>
      </c>
      <c r="T3305" t="str">
        <f>RIGHT(P3305,LEN(P3305)-FIND("/",P3305))</f>
        <v>plays</v>
      </c>
    </row>
    <row r="3306" spans="1:20" ht="59" x14ac:dyDescent="0.75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 s="9">
        <f>(((I3306/60)/60)/24)+DATE(1970,1,1)</f>
        <v>42032.817488425921</v>
      </c>
      <c r="K3306">
        <v>1419881831</v>
      </c>
      <c r="L3306" s="9">
        <f>(((K3306/60)/60)/24)+DATE(1970,1,1)</f>
        <v>42002.817488425921</v>
      </c>
      <c r="M3306" t="b">
        <v>0</v>
      </c>
      <c r="N3306">
        <v>8</v>
      </c>
      <c r="O3306" t="b">
        <v>0</v>
      </c>
      <c r="P3306" t="s">
        <v>8271</v>
      </c>
      <c r="Q3306">
        <f>D3306/E3306*100</f>
        <v>262.32948583420773</v>
      </c>
      <c r="R3306">
        <f>E3306/N3306</f>
        <v>119.125</v>
      </c>
      <c r="S3306" t="str">
        <f>LEFT(P3306,FIND("/",P3306)-1)</f>
        <v>theater</v>
      </c>
      <c r="T3306" t="str">
        <f>RIGHT(P3306,LEN(P3306)-FIND("/",P3306))</f>
        <v>plays</v>
      </c>
    </row>
    <row r="3307" spans="1:20" ht="44.25" x14ac:dyDescent="0.75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 s="9">
        <f>(((I3307/60)/60)/24)+DATE(1970,1,1)</f>
        <v>42752.84474537037</v>
      </c>
      <c r="K3307">
        <v>1482092186</v>
      </c>
      <c r="L3307" s="9">
        <f>(((K3307/60)/60)/24)+DATE(1970,1,1)</f>
        <v>42722.84474537037</v>
      </c>
      <c r="M3307" t="b">
        <v>0</v>
      </c>
      <c r="N3307">
        <v>3</v>
      </c>
      <c r="O3307" t="b">
        <v>0</v>
      </c>
      <c r="P3307" t="s">
        <v>8271</v>
      </c>
      <c r="Q3307">
        <f>D3307/E3307*100</f>
        <v>1845.0184501845019</v>
      </c>
      <c r="R3307">
        <f>E3307/N3307</f>
        <v>90.333333333333329</v>
      </c>
      <c r="S3307" t="str">
        <f>LEFT(P3307,FIND("/",P3307)-1)</f>
        <v>theater</v>
      </c>
      <c r="T3307" t="str">
        <f>RIGHT(P3307,LEN(P3307)-FIND("/",P3307))</f>
        <v>plays</v>
      </c>
    </row>
    <row r="3308" spans="1:20" ht="44.25" x14ac:dyDescent="0.75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 s="9">
        <f>(((I3308/60)/60)/24)+DATE(1970,1,1)</f>
        <v>42495.128391203703</v>
      </c>
      <c r="K3308">
        <v>1459825493</v>
      </c>
      <c r="L3308" s="9">
        <f>(((K3308/60)/60)/24)+DATE(1970,1,1)</f>
        <v>42465.128391203703</v>
      </c>
      <c r="M3308" t="b">
        <v>0</v>
      </c>
      <c r="N3308">
        <v>3</v>
      </c>
      <c r="O3308" t="b">
        <v>0</v>
      </c>
      <c r="P3308" t="s">
        <v>8271</v>
      </c>
      <c r="Q3308">
        <f>D3308/E3308*100</f>
        <v>285714.28571428574</v>
      </c>
      <c r="R3308">
        <f>E3308/N3308</f>
        <v>2.3333333333333335</v>
      </c>
      <c r="S3308" t="str">
        <f>LEFT(P3308,FIND("/",P3308)-1)</f>
        <v>theater</v>
      </c>
      <c r="T3308" t="str">
        <f>RIGHT(P3308,LEN(P3308)-FIND("/",P3308))</f>
        <v>plays</v>
      </c>
    </row>
    <row r="3309" spans="1:20" ht="44.25" x14ac:dyDescent="0.75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 s="9">
        <f>(((I3309/60)/60)/24)+DATE(1970,1,1)</f>
        <v>42201.743969907402</v>
      </c>
      <c r="K3309">
        <v>1434477079</v>
      </c>
      <c r="L3309" s="9">
        <f>(((K3309/60)/60)/24)+DATE(1970,1,1)</f>
        <v>42171.743969907402</v>
      </c>
      <c r="M3309" t="b">
        <v>0</v>
      </c>
      <c r="N3309">
        <v>0</v>
      </c>
      <c r="O3309" t="b">
        <v>0</v>
      </c>
      <c r="P3309" t="s">
        <v>8271</v>
      </c>
      <c r="Q3309" t="e">
        <f>D3309/E3309*100</f>
        <v>#DIV/0!</v>
      </c>
      <c r="R3309" t="e">
        <f>E3309/N3309</f>
        <v>#DIV/0!</v>
      </c>
      <c r="S3309" t="str">
        <f>LEFT(P3309,FIND("/",P3309)-1)</f>
        <v>theater</v>
      </c>
      <c r="T3309" t="str">
        <f>RIGHT(P3309,LEN(P3309)-FIND("/",P3309))</f>
        <v>plays</v>
      </c>
    </row>
    <row r="3310" spans="1:20" ht="44.25" x14ac:dyDescent="0.75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 s="9">
        <f>(((I3310/60)/60)/24)+DATE(1970,1,1)</f>
        <v>42704.708333333328</v>
      </c>
      <c r="K3310">
        <v>1477781724</v>
      </c>
      <c r="L3310" s="9">
        <f>(((K3310/60)/60)/24)+DATE(1970,1,1)</f>
        <v>42672.955138888887</v>
      </c>
      <c r="M3310" t="b">
        <v>0</v>
      </c>
      <c r="N3310">
        <v>6</v>
      </c>
      <c r="O3310" t="b">
        <v>0</v>
      </c>
      <c r="P3310" t="s">
        <v>8271</v>
      </c>
      <c r="Q3310">
        <f>D3310/E3310*100</f>
        <v>923.07692307692298</v>
      </c>
      <c r="R3310">
        <f>E3310/N3310</f>
        <v>108.33333333333333</v>
      </c>
      <c r="S3310" t="str">
        <f>LEFT(P3310,FIND("/",P3310)-1)</f>
        <v>theater</v>
      </c>
      <c r="T3310" t="str">
        <f>RIGHT(P3310,LEN(P3310)-FIND("/",P3310))</f>
        <v>plays</v>
      </c>
    </row>
    <row r="3311" spans="1:20" ht="44.25" x14ac:dyDescent="0.75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 s="9">
        <f>(((I3311/60)/60)/24)+DATE(1970,1,1)</f>
        <v>42188.615682870368</v>
      </c>
      <c r="K3311">
        <v>1430750795</v>
      </c>
      <c r="L3311" s="9">
        <f>(((K3311/60)/60)/24)+DATE(1970,1,1)</f>
        <v>42128.615682870368</v>
      </c>
      <c r="M3311" t="b">
        <v>0</v>
      </c>
      <c r="N3311">
        <v>4</v>
      </c>
      <c r="O3311" t="b">
        <v>0</v>
      </c>
      <c r="P3311" t="s">
        <v>8271</v>
      </c>
      <c r="Q3311">
        <f>D3311/E3311*100</f>
        <v>4761.9047619047624</v>
      </c>
      <c r="R3311">
        <f>E3311/N3311</f>
        <v>15.75</v>
      </c>
      <c r="S3311" t="str">
        <f>LEFT(P3311,FIND("/",P3311)-1)</f>
        <v>theater</v>
      </c>
      <c r="T3311" t="str">
        <f>RIGHT(P3311,LEN(P3311)-FIND("/",P3311))</f>
        <v>plays</v>
      </c>
    </row>
    <row r="3312" spans="1:20" ht="44.25" x14ac:dyDescent="0.75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 s="9">
        <f>(((I3312/60)/60)/24)+DATE(1970,1,1)</f>
        <v>42389.725243055553</v>
      </c>
      <c r="K3312">
        <v>1450718661</v>
      </c>
      <c r="L3312" s="9">
        <f>(((K3312/60)/60)/24)+DATE(1970,1,1)</f>
        <v>42359.725243055553</v>
      </c>
      <c r="M3312" t="b">
        <v>0</v>
      </c>
      <c r="N3312">
        <v>1</v>
      </c>
      <c r="O3312" t="b">
        <v>0</v>
      </c>
      <c r="P3312" t="s">
        <v>8271</v>
      </c>
      <c r="Q3312">
        <f>D3312/E3312*100</f>
        <v>38620.689655172413</v>
      </c>
      <c r="R3312">
        <f>E3312/N3312</f>
        <v>29</v>
      </c>
      <c r="S3312" t="str">
        <f>LEFT(P3312,FIND("/",P3312)-1)</f>
        <v>theater</v>
      </c>
      <c r="T3312" t="str">
        <f>RIGHT(P3312,LEN(P3312)-FIND("/",P3312))</f>
        <v>plays</v>
      </c>
    </row>
    <row r="3313" spans="1:20" ht="44.25" x14ac:dyDescent="0.75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 s="9">
        <f>(((I3313/60)/60)/24)+DATE(1970,1,1)</f>
        <v>42236.711805555555</v>
      </c>
      <c r="K3313">
        <v>1436305452</v>
      </c>
      <c r="L3313" s="9">
        <f>(((K3313/60)/60)/24)+DATE(1970,1,1)</f>
        <v>42192.905694444446</v>
      </c>
      <c r="M3313" t="b">
        <v>0</v>
      </c>
      <c r="N3313">
        <v>29</v>
      </c>
      <c r="O3313" t="b">
        <v>0</v>
      </c>
      <c r="P3313" t="s">
        <v>8271</v>
      </c>
      <c r="Q3313">
        <f>D3313/E3313*100</f>
        <v>428.57142857142856</v>
      </c>
      <c r="R3313">
        <f>E3313/N3313</f>
        <v>96.551724137931032</v>
      </c>
      <c r="S3313" t="str">
        <f>LEFT(P3313,FIND("/",P3313)-1)</f>
        <v>theater</v>
      </c>
      <c r="T3313" t="str">
        <f>RIGHT(P3313,LEN(P3313)-FIND("/",P3313))</f>
        <v>plays</v>
      </c>
    </row>
    <row r="3314" spans="1:20" ht="44.25" x14ac:dyDescent="0.75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 s="9">
        <f>(((I3314/60)/60)/24)+DATE(1970,1,1)</f>
        <v>41976.639305555553</v>
      </c>
      <c r="K3314">
        <v>1412432436</v>
      </c>
      <c r="L3314" s="9">
        <f>(((K3314/60)/60)/24)+DATE(1970,1,1)</f>
        <v>41916.597638888888</v>
      </c>
      <c r="M3314" t="b">
        <v>0</v>
      </c>
      <c r="N3314">
        <v>0</v>
      </c>
      <c r="O3314" t="b">
        <v>0</v>
      </c>
      <c r="P3314" t="s">
        <v>8271</v>
      </c>
      <c r="Q3314" t="e">
        <f>D3314/E3314*100</f>
        <v>#DIV/0!</v>
      </c>
      <c r="R3314" t="e">
        <f>E3314/N3314</f>
        <v>#DIV/0!</v>
      </c>
      <c r="S3314" t="str">
        <f>LEFT(P3314,FIND("/",P3314)-1)</f>
        <v>theater</v>
      </c>
      <c r="T3314" t="str">
        <f>RIGHT(P3314,LEN(P3314)-FIND("/",P3314))</f>
        <v>plays</v>
      </c>
    </row>
    <row r="3315" spans="1:20" ht="44.25" x14ac:dyDescent="0.75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 s="9">
        <f>(((I3315/60)/60)/24)+DATE(1970,1,1)</f>
        <v>42491.596273148149</v>
      </c>
      <c r="K3315">
        <v>1459520318</v>
      </c>
      <c r="L3315" s="9">
        <f>(((K3315/60)/60)/24)+DATE(1970,1,1)</f>
        <v>42461.596273148149</v>
      </c>
      <c r="M3315" t="b">
        <v>0</v>
      </c>
      <c r="N3315">
        <v>4</v>
      </c>
      <c r="O3315" t="b">
        <v>0</v>
      </c>
      <c r="P3315" t="s">
        <v>8271</v>
      </c>
      <c r="Q3315">
        <f>D3315/E3315*100</f>
        <v>297.61904761904765</v>
      </c>
      <c r="R3315">
        <f>E3315/N3315</f>
        <v>63</v>
      </c>
      <c r="S3315" t="str">
        <f>LEFT(P3315,FIND("/",P3315)-1)</f>
        <v>theater</v>
      </c>
      <c r="T3315" t="str">
        <f>RIGHT(P3315,LEN(P3315)-FIND("/",P3315))</f>
        <v>plays</v>
      </c>
    </row>
    <row r="3316" spans="1:20" ht="59" x14ac:dyDescent="0.75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 s="9">
        <f>(((I3316/60)/60)/24)+DATE(1970,1,1)</f>
        <v>42406.207638888889</v>
      </c>
      <c r="K3316">
        <v>1451684437</v>
      </c>
      <c r="L3316" s="9">
        <f>(((K3316/60)/60)/24)+DATE(1970,1,1)</f>
        <v>42370.90320601852</v>
      </c>
      <c r="M3316" t="b">
        <v>0</v>
      </c>
      <c r="N3316">
        <v>5</v>
      </c>
      <c r="O3316" t="b">
        <v>0</v>
      </c>
      <c r="P3316" t="s">
        <v>8271</v>
      </c>
      <c r="Q3316">
        <f>D3316/E3316*100</f>
        <v>524.10901467505244</v>
      </c>
      <c r="R3316">
        <f>E3316/N3316</f>
        <v>381.6</v>
      </c>
      <c r="S3316" t="str">
        <f>LEFT(P3316,FIND("/",P3316)-1)</f>
        <v>theater</v>
      </c>
      <c r="T3316" t="str">
        <f>RIGHT(P3316,LEN(P3316)-FIND("/",P3316))</f>
        <v>plays</v>
      </c>
    </row>
    <row r="3317" spans="1:20" ht="29.5" x14ac:dyDescent="0.75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 s="9">
        <f>(((I3317/60)/60)/24)+DATE(1970,1,1)</f>
        <v>41978.727256944447</v>
      </c>
      <c r="K3317">
        <v>1415208435</v>
      </c>
      <c r="L3317" s="9">
        <f>(((K3317/60)/60)/24)+DATE(1970,1,1)</f>
        <v>41948.727256944447</v>
      </c>
      <c r="M3317" t="b">
        <v>0</v>
      </c>
      <c r="N3317">
        <v>4</v>
      </c>
      <c r="O3317" t="b">
        <v>0</v>
      </c>
      <c r="P3317" t="s">
        <v>8271</v>
      </c>
      <c r="Q3317">
        <f>D3317/E3317*100</f>
        <v>24324.324324324327</v>
      </c>
      <c r="R3317">
        <f>E3317/N3317</f>
        <v>46.25</v>
      </c>
      <c r="S3317" t="str">
        <f>LEFT(P3317,FIND("/",P3317)-1)</f>
        <v>theater</v>
      </c>
      <c r="T3317" t="str">
        <f>RIGHT(P3317,LEN(P3317)-FIND("/",P3317))</f>
        <v>plays</v>
      </c>
    </row>
    <row r="3318" spans="1:20" ht="29.5" x14ac:dyDescent="0.75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 s="9">
        <f>(((I3318/60)/60)/24)+DATE(1970,1,1)</f>
        <v>42077.034733796296</v>
      </c>
      <c r="K3318">
        <v>1423705801</v>
      </c>
      <c r="L3318" s="9">
        <f>(((K3318/60)/60)/24)+DATE(1970,1,1)</f>
        <v>42047.07640046296</v>
      </c>
      <c r="M3318" t="b">
        <v>0</v>
      </c>
      <c r="N3318">
        <v>5</v>
      </c>
      <c r="O3318" t="b">
        <v>0</v>
      </c>
      <c r="P3318" t="s">
        <v>8271</v>
      </c>
      <c r="Q3318">
        <f>D3318/E3318*100</f>
        <v>307.69230769230774</v>
      </c>
      <c r="R3318">
        <f>E3318/N3318</f>
        <v>26</v>
      </c>
      <c r="S3318" t="str">
        <f>LEFT(P3318,FIND("/",P3318)-1)</f>
        <v>theater</v>
      </c>
      <c r="T3318" t="str">
        <f>RIGHT(P3318,LEN(P3318)-FIND("/",P3318))</f>
        <v>plays</v>
      </c>
    </row>
    <row r="3319" spans="1:20" ht="44.25" x14ac:dyDescent="0.75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 s="9">
        <f>(((I3319/60)/60)/24)+DATE(1970,1,1)</f>
        <v>42266.165972222225</v>
      </c>
      <c r="K3319">
        <v>1442243484</v>
      </c>
      <c r="L3319" s="9">
        <f>(((K3319/60)/60)/24)+DATE(1970,1,1)</f>
        <v>42261.632916666669</v>
      </c>
      <c r="M3319" t="b">
        <v>0</v>
      </c>
      <c r="N3319">
        <v>1</v>
      </c>
      <c r="O3319" t="b">
        <v>0</v>
      </c>
      <c r="P3319" t="s">
        <v>8271</v>
      </c>
      <c r="Q3319">
        <f>D3319/E3319*100</f>
        <v>2000</v>
      </c>
      <c r="R3319">
        <f>E3319/N3319</f>
        <v>10</v>
      </c>
      <c r="S3319" t="str">
        <f>LEFT(P3319,FIND("/",P3319)-1)</f>
        <v>theater</v>
      </c>
      <c r="T3319" t="str">
        <f>RIGHT(P3319,LEN(P3319)-FIND("/",P3319))</f>
        <v>plays</v>
      </c>
    </row>
    <row r="3320" spans="1:20" ht="44.25" x14ac:dyDescent="0.75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 s="9">
        <f>(((I3320/60)/60)/24)+DATE(1970,1,1)</f>
        <v>42015.427361111113</v>
      </c>
      <c r="K3320">
        <v>1418379324</v>
      </c>
      <c r="L3320" s="9">
        <f>(((K3320/60)/60)/24)+DATE(1970,1,1)</f>
        <v>41985.427361111113</v>
      </c>
      <c r="M3320" t="b">
        <v>0</v>
      </c>
      <c r="N3320">
        <v>1</v>
      </c>
      <c r="O3320" t="b">
        <v>0</v>
      </c>
      <c r="P3320" t="s">
        <v>8271</v>
      </c>
      <c r="Q3320">
        <f>D3320/E3320*100</f>
        <v>60000</v>
      </c>
      <c r="R3320">
        <f>E3320/N3320</f>
        <v>5</v>
      </c>
      <c r="S3320" t="str">
        <f>LEFT(P3320,FIND("/",P3320)-1)</f>
        <v>theater</v>
      </c>
      <c r="T3320" t="str">
        <f>RIGHT(P3320,LEN(P3320)-FIND("/",P3320))</f>
        <v>plays</v>
      </c>
    </row>
    <row r="3321" spans="1:20" ht="44.25" x14ac:dyDescent="0.75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 s="9">
        <f>(((I3321/60)/60)/24)+DATE(1970,1,1)</f>
        <v>41930.207638888889</v>
      </c>
      <c r="K3321">
        <v>1412945440</v>
      </c>
      <c r="L3321" s="9">
        <f>(((K3321/60)/60)/24)+DATE(1970,1,1)</f>
        <v>41922.535185185188</v>
      </c>
      <c r="M3321" t="b">
        <v>0</v>
      </c>
      <c r="N3321">
        <v>0</v>
      </c>
      <c r="O3321" t="b">
        <v>0</v>
      </c>
      <c r="P3321" t="s">
        <v>8271</v>
      </c>
      <c r="Q3321" t="e">
        <f>D3321/E3321*100</f>
        <v>#DIV/0!</v>
      </c>
      <c r="R3321" t="e">
        <f>E3321/N3321</f>
        <v>#DIV/0!</v>
      </c>
      <c r="S3321" t="str">
        <f>LEFT(P3321,FIND("/",P3321)-1)</f>
        <v>theater</v>
      </c>
      <c r="T3321" t="str">
        <f>RIGHT(P3321,LEN(P3321)-FIND("/",P3321))</f>
        <v>plays</v>
      </c>
    </row>
    <row r="3322" spans="1:20" ht="44.25" x14ac:dyDescent="0.75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 s="9">
        <f>(((I3322/60)/60)/24)+DATE(1970,1,1)</f>
        <v>41880.863252314812</v>
      </c>
      <c r="K3322">
        <v>1406752985</v>
      </c>
      <c r="L3322" s="9">
        <f>(((K3322/60)/60)/24)+DATE(1970,1,1)</f>
        <v>41850.863252314812</v>
      </c>
      <c r="M3322" t="b">
        <v>0</v>
      </c>
      <c r="N3322">
        <v>14</v>
      </c>
      <c r="O3322" t="b">
        <v>0</v>
      </c>
      <c r="P3322" t="s">
        <v>8271</v>
      </c>
      <c r="Q3322">
        <f>D3322/E3322*100</f>
        <v>262.69702276707528</v>
      </c>
      <c r="R3322">
        <f>E3322/N3322</f>
        <v>81.571428571428569</v>
      </c>
      <c r="S3322" t="str">
        <f>LEFT(P3322,FIND("/",P3322)-1)</f>
        <v>theater</v>
      </c>
      <c r="T3322" t="str">
        <f>RIGHT(P3322,LEN(P3322)-FIND("/",P3322))</f>
        <v>plays</v>
      </c>
    </row>
    <row r="3323" spans="1:20" ht="44.25" x14ac:dyDescent="0.75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 s="9">
        <f>(((I3323/60)/60)/24)+DATE(1970,1,1)</f>
        <v>41860.125</v>
      </c>
      <c r="K3323">
        <v>1405100992</v>
      </c>
      <c r="L3323" s="9">
        <f>(((K3323/60)/60)/24)+DATE(1970,1,1)</f>
        <v>41831.742962962962</v>
      </c>
      <c r="M3323" t="b">
        <v>0</v>
      </c>
      <c r="N3323">
        <v>3</v>
      </c>
      <c r="O3323" t="b">
        <v>0</v>
      </c>
      <c r="P3323" t="s">
        <v>8271</v>
      </c>
      <c r="Q3323">
        <f>D3323/E3323*100</f>
        <v>9523.8095238095248</v>
      </c>
      <c r="R3323">
        <f>E3323/N3323</f>
        <v>7</v>
      </c>
      <c r="S3323" t="str">
        <f>LEFT(P3323,FIND("/",P3323)-1)</f>
        <v>theater</v>
      </c>
      <c r="T3323" t="str">
        <f>RIGHT(P3323,LEN(P3323)-FIND("/",P3323))</f>
        <v>plays</v>
      </c>
    </row>
    <row r="3324" spans="1:20" ht="44.25" x14ac:dyDescent="0.75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 s="9">
        <f>(((I3324/60)/60)/24)+DATE(1970,1,1)</f>
        <v>42475.84175925926</v>
      </c>
      <c r="K3324">
        <v>1455570728</v>
      </c>
      <c r="L3324" s="9">
        <f>(((K3324/60)/60)/24)+DATE(1970,1,1)</f>
        <v>42415.883425925931</v>
      </c>
      <c r="M3324" t="b">
        <v>0</v>
      </c>
      <c r="N3324">
        <v>10</v>
      </c>
      <c r="O3324" t="b">
        <v>0</v>
      </c>
      <c r="P3324" t="s">
        <v>8271</v>
      </c>
      <c r="Q3324">
        <f>D3324/E3324*100</f>
        <v>3663.003663003663</v>
      </c>
      <c r="R3324">
        <f>E3324/N3324</f>
        <v>27.3</v>
      </c>
      <c r="S3324" t="str">
        <f>LEFT(P3324,FIND("/",P3324)-1)</f>
        <v>theater</v>
      </c>
      <c r="T3324" t="str">
        <f>RIGHT(P3324,LEN(P3324)-FIND("/",P3324))</f>
        <v>plays</v>
      </c>
    </row>
    <row r="3325" spans="1:20" ht="44.25" x14ac:dyDescent="0.75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 s="9">
        <f>(((I3325/60)/60)/24)+DATE(1970,1,1)</f>
        <v>41876.875</v>
      </c>
      <c r="K3325">
        <v>1408381704</v>
      </c>
      <c r="L3325" s="9">
        <f>(((K3325/60)/60)/24)+DATE(1970,1,1)</f>
        <v>41869.714166666665</v>
      </c>
      <c r="M3325" t="b">
        <v>0</v>
      </c>
      <c r="N3325">
        <v>17</v>
      </c>
      <c r="O3325" t="b">
        <v>0</v>
      </c>
      <c r="P3325" t="s">
        <v>8271</v>
      </c>
      <c r="Q3325">
        <f>D3325/E3325*100</f>
        <v>1100</v>
      </c>
      <c r="R3325">
        <f>E3325/N3325</f>
        <v>29.411764705882351</v>
      </c>
      <c r="S3325" t="str">
        <f>LEFT(P3325,FIND("/",P3325)-1)</f>
        <v>theater</v>
      </c>
      <c r="T3325" t="str">
        <f>RIGHT(P3325,LEN(P3325)-FIND("/",P3325))</f>
        <v>plays</v>
      </c>
    </row>
    <row r="3326" spans="1:20" x14ac:dyDescent="0.75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 s="9">
        <f>(((I3326/60)/60)/24)+DATE(1970,1,1)</f>
        <v>42013.083333333328</v>
      </c>
      <c r="K3326">
        <v>1415644395</v>
      </c>
      <c r="L3326" s="9">
        <f>(((K3326/60)/60)/24)+DATE(1970,1,1)</f>
        <v>41953.773090277777</v>
      </c>
      <c r="M3326" t="b">
        <v>0</v>
      </c>
      <c r="N3326">
        <v>2</v>
      </c>
      <c r="O3326" t="b">
        <v>0</v>
      </c>
      <c r="P3326" t="s">
        <v>8271</v>
      </c>
      <c r="Q3326">
        <f>D3326/E3326*100</f>
        <v>20000</v>
      </c>
      <c r="R3326">
        <f>E3326/N3326</f>
        <v>12.5</v>
      </c>
      <c r="S3326" t="str">
        <f>LEFT(P3326,FIND("/",P3326)-1)</f>
        <v>theater</v>
      </c>
      <c r="T3326" t="str">
        <f>RIGHT(P3326,LEN(P3326)-FIND("/",P3326))</f>
        <v>plays</v>
      </c>
    </row>
    <row r="3327" spans="1:20" ht="29.5" x14ac:dyDescent="0.75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 s="9">
        <f>(((I3327/60)/60)/24)+DATE(1970,1,1)</f>
        <v>42097.944618055553</v>
      </c>
      <c r="K3327">
        <v>1422920415</v>
      </c>
      <c r="L3327" s="9">
        <f>(((K3327/60)/60)/24)+DATE(1970,1,1)</f>
        <v>42037.986284722225</v>
      </c>
      <c r="M3327" t="b">
        <v>0</v>
      </c>
      <c r="N3327">
        <v>0</v>
      </c>
      <c r="O3327" t="b">
        <v>0</v>
      </c>
      <c r="P3327" t="s">
        <v>8271</v>
      </c>
      <c r="Q3327" t="e">
        <f>D3327/E3327*100</f>
        <v>#DIV/0!</v>
      </c>
      <c r="R3327" t="e">
        <f>E3327/N3327</f>
        <v>#DIV/0!</v>
      </c>
      <c r="S3327" t="str">
        <f>LEFT(P3327,FIND("/",P3327)-1)</f>
        <v>theater</v>
      </c>
      <c r="T3327" t="str">
        <f>RIGHT(P3327,LEN(P3327)-FIND("/",P3327))</f>
        <v>plays</v>
      </c>
    </row>
    <row r="3328" spans="1:20" ht="44.25" x14ac:dyDescent="0.75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 s="9">
        <f>(((I3328/60)/60)/24)+DATE(1970,1,1)</f>
        <v>41812.875</v>
      </c>
      <c r="K3328">
        <v>1403356792</v>
      </c>
      <c r="L3328" s="9">
        <f>(((K3328/60)/60)/24)+DATE(1970,1,1)</f>
        <v>41811.555462962962</v>
      </c>
      <c r="M3328" t="b">
        <v>0</v>
      </c>
      <c r="N3328">
        <v>4</v>
      </c>
      <c r="O3328" t="b">
        <v>0</v>
      </c>
      <c r="P3328" t="s">
        <v>8271</v>
      </c>
      <c r="Q3328">
        <f>D3328/E3328*100</f>
        <v>2173.913043478261</v>
      </c>
      <c r="R3328">
        <f>E3328/N3328</f>
        <v>5.75</v>
      </c>
      <c r="S3328" t="str">
        <f>LEFT(P3328,FIND("/",P3328)-1)</f>
        <v>theater</v>
      </c>
      <c r="T3328" t="str">
        <f>RIGHT(P3328,LEN(P3328)-FIND("/",P3328))</f>
        <v>plays</v>
      </c>
    </row>
    <row r="3329" spans="1:20" ht="44.25" x14ac:dyDescent="0.75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 s="9">
        <f>(((I3329/60)/60)/24)+DATE(1970,1,1)</f>
        <v>42716.25</v>
      </c>
      <c r="K3329">
        <v>1480283321</v>
      </c>
      <c r="L3329" s="9">
        <f>(((K3329/60)/60)/24)+DATE(1970,1,1)</f>
        <v>42701.908807870372</v>
      </c>
      <c r="M3329" t="b">
        <v>0</v>
      </c>
      <c r="N3329">
        <v>12</v>
      </c>
      <c r="O3329" t="b">
        <v>0</v>
      </c>
      <c r="P3329" t="s">
        <v>8271</v>
      </c>
      <c r="Q3329">
        <f>D3329/E3329*100</f>
        <v>480</v>
      </c>
      <c r="R3329">
        <f>E3329/N3329</f>
        <v>52.083333333333336</v>
      </c>
      <c r="S3329" t="str">
        <f>LEFT(P3329,FIND("/",P3329)-1)</f>
        <v>theater</v>
      </c>
      <c r="T3329" t="str">
        <f>RIGHT(P3329,LEN(P3329)-FIND("/",P3329))</f>
        <v>plays</v>
      </c>
    </row>
    <row r="3330" spans="1:20" ht="44.25" x14ac:dyDescent="0.75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 s="9">
        <f>(((I3330/60)/60)/24)+DATE(1970,1,1)</f>
        <v>42288.645196759258</v>
      </c>
      <c r="K3330">
        <v>1441985458</v>
      </c>
      <c r="L3330" s="9">
        <f>(((K3330/60)/60)/24)+DATE(1970,1,1)</f>
        <v>42258.646504629629</v>
      </c>
      <c r="M3330" t="b">
        <v>0</v>
      </c>
      <c r="N3330">
        <v>3</v>
      </c>
      <c r="O3330" t="b">
        <v>0</v>
      </c>
      <c r="P3330" t="s">
        <v>8271</v>
      </c>
      <c r="Q3330">
        <f>D3330/E3330*100</f>
        <v>2181.8181818181815</v>
      </c>
      <c r="R3330">
        <f>E3330/N3330</f>
        <v>183.33333333333334</v>
      </c>
      <c r="S3330" t="str">
        <f>LEFT(P3330,FIND("/",P3330)-1)</f>
        <v>theater</v>
      </c>
      <c r="T3330" t="str">
        <f>RIGHT(P3330,LEN(P3330)-FIND("/",P3330))</f>
        <v>plays</v>
      </c>
    </row>
    <row r="3331" spans="1:20" ht="44.25" x14ac:dyDescent="0.75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 s="9">
        <f>(((I3331/60)/60)/24)+DATE(1970,1,1)</f>
        <v>42308.664965277778</v>
      </c>
      <c r="K3331">
        <v>1443715053</v>
      </c>
      <c r="L3331" s="9">
        <f>(((K3331/60)/60)/24)+DATE(1970,1,1)</f>
        <v>42278.664965277778</v>
      </c>
      <c r="M3331" t="b">
        <v>0</v>
      </c>
      <c r="N3331">
        <v>12</v>
      </c>
      <c r="O3331" t="b">
        <v>0</v>
      </c>
      <c r="P3331" t="s">
        <v>8271</v>
      </c>
      <c r="Q3331">
        <f>D3331/E3331*100</f>
        <v>2373.4177215189875</v>
      </c>
      <c r="R3331">
        <f>E3331/N3331</f>
        <v>26.333333333333332</v>
      </c>
      <c r="S3331" t="str">
        <f>LEFT(P3331,FIND("/",P3331)-1)</f>
        <v>theater</v>
      </c>
      <c r="T3331" t="str">
        <f>RIGHT(P3331,LEN(P3331)-FIND("/",P3331))</f>
        <v>plays</v>
      </c>
    </row>
    <row r="3332" spans="1:20" ht="44.25" x14ac:dyDescent="0.75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 s="9">
        <f>(((I3332/60)/60)/24)+DATE(1970,1,1)</f>
        <v>42575.078217592592</v>
      </c>
      <c r="K3332">
        <v>1464141158</v>
      </c>
      <c r="L3332" s="9">
        <f>(((K3332/60)/60)/24)+DATE(1970,1,1)</f>
        <v>42515.078217592592</v>
      </c>
      <c r="M3332" t="b">
        <v>0</v>
      </c>
      <c r="N3332">
        <v>0</v>
      </c>
      <c r="O3332" t="b">
        <v>0</v>
      </c>
      <c r="P3332" t="s">
        <v>8271</v>
      </c>
      <c r="Q3332" t="e">
        <f>D3332/E3332*100</f>
        <v>#DIV/0!</v>
      </c>
      <c r="R3332" t="e">
        <f>E3332/N3332</f>
        <v>#DIV/0!</v>
      </c>
      <c r="S3332" t="str">
        <f>LEFT(P3332,FIND("/",P3332)-1)</f>
        <v>theater</v>
      </c>
      <c r="T3332" t="str">
        <f>RIGHT(P3332,LEN(P3332)-FIND("/",P3332))</f>
        <v>plays</v>
      </c>
    </row>
    <row r="3333" spans="1:20" ht="59" x14ac:dyDescent="0.75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 s="9">
        <f>(((I3333/60)/60)/24)+DATE(1970,1,1)</f>
        <v>41860.234166666669</v>
      </c>
      <c r="K3333">
        <v>1404970632</v>
      </c>
      <c r="L3333" s="9">
        <f>(((K3333/60)/60)/24)+DATE(1970,1,1)</f>
        <v>41830.234166666669</v>
      </c>
      <c r="M3333" t="b">
        <v>0</v>
      </c>
      <c r="N3333">
        <v>7</v>
      </c>
      <c r="O3333" t="b">
        <v>0</v>
      </c>
      <c r="P3333" t="s">
        <v>8271</v>
      </c>
      <c r="Q3333">
        <f>D3333/E3333*100</f>
        <v>161.52716593245228</v>
      </c>
      <c r="R3333">
        <f>E3333/N3333</f>
        <v>486.42857142857144</v>
      </c>
      <c r="S3333" t="str">
        <f>LEFT(P3333,FIND("/",P3333)-1)</f>
        <v>theater</v>
      </c>
      <c r="T3333" t="str">
        <f>RIGHT(P3333,LEN(P3333)-FIND("/",P3333))</f>
        <v>plays</v>
      </c>
    </row>
    <row r="3334" spans="1:20" ht="44.25" x14ac:dyDescent="0.75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 s="9">
        <f>(((I3334/60)/60)/24)+DATE(1970,1,1)</f>
        <v>42042.904386574075</v>
      </c>
      <c r="K3334">
        <v>1418161339</v>
      </c>
      <c r="L3334" s="9">
        <f>(((K3334/60)/60)/24)+DATE(1970,1,1)</f>
        <v>41982.904386574075</v>
      </c>
      <c r="M3334" t="b">
        <v>0</v>
      </c>
      <c r="N3334">
        <v>2</v>
      </c>
      <c r="O3334" t="b">
        <v>0</v>
      </c>
      <c r="P3334" t="s">
        <v>8271</v>
      </c>
      <c r="Q3334">
        <f>D3334/E3334*100</f>
        <v>12500</v>
      </c>
      <c r="R3334">
        <f>E3334/N3334</f>
        <v>3</v>
      </c>
      <c r="S3334" t="str">
        <f>LEFT(P3334,FIND("/",P3334)-1)</f>
        <v>theater</v>
      </c>
      <c r="T3334" t="str">
        <f>RIGHT(P3334,LEN(P3334)-FIND("/",P3334))</f>
        <v>plays</v>
      </c>
    </row>
    <row r="3335" spans="1:20" ht="44.25" x14ac:dyDescent="0.75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 s="9">
        <f>(((I3335/60)/60)/24)+DATE(1970,1,1)</f>
        <v>42240.439768518518</v>
      </c>
      <c r="K3335">
        <v>1437820396</v>
      </c>
      <c r="L3335" s="9">
        <f>(((K3335/60)/60)/24)+DATE(1970,1,1)</f>
        <v>42210.439768518518</v>
      </c>
      <c r="M3335" t="b">
        <v>0</v>
      </c>
      <c r="N3335">
        <v>1</v>
      </c>
      <c r="O3335" t="b">
        <v>0</v>
      </c>
      <c r="P3335" t="s">
        <v>8271</v>
      </c>
      <c r="Q3335">
        <f>D3335/E3335*100</f>
        <v>600000</v>
      </c>
      <c r="R3335">
        <f>E3335/N3335</f>
        <v>25</v>
      </c>
      <c r="S3335" t="str">
        <f>LEFT(P3335,FIND("/",P3335)-1)</f>
        <v>theater</v>
      </c>
      <c r="T3335" t="str">
        <f>RIGHT(P3335,LEN(P3335)-FIND("/",P3335))</f>
        <v>plays</v>
      </c>
    </row>
    <row r="3336" spans="1:20" ht="44.25" x14ac:dyDescent="0.75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 s="9">
        <f>(((I3336/60)/60)/24)+DATE(1970,1,1)</f>
        <v>42256.166874999995</v>
      </c>
      <c r="K3336">
        <v>1436587218</v>
      </c>
      <c r="L3336" s="9">
        <f>(((K3336/60)/60)/24)+DATE(1970,1,1)</f>
        <v>42196.166874999995</v>
      </c>
      <c r="M3336" t="b">
        <v>0</v>
      </c>
      <c r="N3336">
        <v>4</v>
      </c>
      <c r="O3336" t="b">
        <v>0</v>
      </c>
      <c r="P3336" t="s">
        <v>8271</v>
      </c>
      <c r="Q3336">
        <f>D3336/E3336*100</f>
        <v>12820.51282051282</v>
      </c>
      <c r="R3336">
        <f>E3336/N3336</f>
        <v>9.75</v>
      </c>
      <c r="S3336" t="str">
        <f>LEFT(P3336,FIND("/",P3336)-1)</f>
        <v>theater</v>
      </c>
      <c r="T3336" t="str">
        <f>RIGHT(P3336,LEN(P3336)-FIND("/",P3336))</f>
        <v>plays</v>
      </c>
    </row>
    <row r="3337" spans="1:20" ht="44.25" x14ac:dyDescent="0.75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 s="9">
        <f>(((I3337/60)/60)/24)+DATE(1970,1,1)</f>
        <v>41952.5</v>
      </c>
      <c r="K3337">
        <v>1414538031</v>
      </c>
      <c r="L3337" s="9">
        <f>(((K3337/60)/60)/24)+DATE(1970,1,1)</f>
        <v>41940.967951388891</v>
      </c>
      <c r="M3337" t="b">
        <v>0</v>
      </c>
      <c r="N3337">
        <v>4</v>
      </c>
      <c r="O3337" t="b">
        <v>0</v>
      </c>
      <c r="P3337" t="s">
        <v>8271</v>
      </c>
      <c r="Q3337">
        <f>D3337/E3337*100</f>
        <v>2000</v>
      </c>
      <c r="R3337">
        <f>E3337/N3337</f>
        <v>18.75</v>
      </c>
      <c r="S3337" t="str">
        <f>LEFT(P3337,FIND("/",P3337)-1)</f>
        <v>theater</v>
      </c>
      <c r="T3337" t="str">
        <f>RIGHT(P3337,LEN(P3337)-FIND("/",P3337))</f>
        <v>plays</v>
      </c>
    </row>
    <row r="3338" spans="1:20" ht="44.25" x14ac:dyDescent="0.75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 s="9">
        <f>(((I3338/60)/60)/24)+DATE(1970,1,1)</f>
        <v>42620.056863425925</v>
      </c>
      <c r="K3338">
        <v>1472001713</v>
      </c>
      <c r="L3338" s="9">
        <f>(((K3338/60)/60)/24)+DATE(1970,1,1)</f>
        <v>42606.056863425925</v>
      </c>
      <c r="M3338" t="b">
        <v>0</v>
      </c>
      <c r="N3338">
        <v>17</v>
      </c>
      <c r="O3338" t="b">
        <v>0</v>
      </c>
      <c r="P3338" t="s">
        <v>8271</v>
      </c>
      <c r="Q3338">
        <f>D3338/E3338*100</f>
        <v>562.70096463022514</v>
      </c>
      <c r="R3338">
        <f>E3338/N3338</f>
        <v>36.588235294117645</v>
      </c>
      <c r="S3338" t="str">
        <f>LEFT(P3338,FIND("/",P3338)-1)</f>
        <v>theater</v>
      </c>
      <c r="T3338" t="str">
        <f>RIGHT(P3338,LEN(P3338)-FIND("/",P3338))</f>
        <v>plays</v>
      </c>
    </row>
    <row r="3339" spans="1:20" ht="59" x14ac:dyDescent="0.75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 s="9">
        <f>(((I3339/60)/60)/24)+DATE(1970,1,1)</f>
        <v>42217.041666666672</v>
      </c>
      <c r="K3339">
        <v>1436888066</v>
      </c>
      <c r="L3339" s="9">
        <f>(((K3339/60)/60)/24)+DATE(1970,1,1)</f>
        <v>42199.648912037039</v>
      </c>
      <c r="M3339" t="b">
        <v>0</v>
      </c>
      <c r="N3339">
        <v>7</v>
      </c>
      <c r="O3339" t="b">
        <v>0</v>
      </c>
      <c r="P3339" t="s">
        <v>8271</v>
      </c>
      <c r="Q3339">
        <f>D3339/E3339*100</f>
        <v>1061.9469026548672</v>
      </c>
      <c r="R3339">
        <f>E3339/N3339</f>
        <v>80.714285714285708</v>
      </c>
      <c r="S3339" t="str">
        <f>LEFT(P3339,FIND("/",P3339)-1)</f>
        <v>theater</v>
      </c>
      <c r="T3339" t="str">
        <f>RIGHT(P3339,LEN(P3339)-FIND("/",P3339))</f>
        <v>plays</v>
      </c>
    </row>
    <row r="3340" spans="1:20" ht="44.25" x14ac:dyDescent="0.75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 s="9">
        <f>(((I3340/60)/60)/24)+DATE(1970,1,1)</f>
        <v>42504.877743055549</v>
      </c>
      <c r="K3340">
        <v>1458075837</v>
      </c>
      <c r="L3340" s="9">
        <f>(((K3340/60)/60)/24)+DATE(1970,1,1)</f>
        <v>42444.877743055549</v>
      </c>
      <c r="M3340" t="b">
        <v>0</v>
      </c>
      <c r="N3340">
        <v>2</v>
      </c>
      <c r="O3340" t="b">
        <v>0</v>
      </c>
      <c r="P3340" t="s">
        <v>8271</v>
      </c>
      <c r="Q3340">
        <f>D3340/E3340*100</f>
        <v>125000</v>
      </c>
      <c r="R3340">
        <f>E3340/N3340</f>
        <v>1</v>
      </c>
      <c r="S3340" t="str">
        <f>LEFT(P3340,FIND("/",P3340)-1)</f>
        <v>theater</v>
      </c>
      <c r="T3340" t="str">
        <f>RIGHT(P3340,LEN(P3340)-FIND("/",P3340))</f>
        <v>plays</v>
      </c>
    </row>
    <row r="3341" spans="1:20" ht="59" x14ac:dyDescent="0.75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 s="9">
        <f>(((I3341/60)/60)/24)+DATE(1970,1,1)</f>
        <v>42529.731701388882</v>
      </c>
      <c r="K3341">
        <v>1462815219</v>
      </c>
      <c r="L3341" s="9">
        <f>(((K3341/60)/60)/24)+DATE(1970,1,1)</f>
        <v>42499.731701388882</v>
      </c>
      <c r="M3341" t="b">
        <v>0</v>
      </c>
      <c r="N3341">
        <v>5</v>
      </c>
      <c r="O3341" t="b">
        <v>0</v>
      </c>
      <c r="P3341" t="s">
        <v>8271</v>
      </c>
      <c r="Q3341">
        <f>D3341/E3341*100</f>
        <v>3636.3636363636365</v>
      </c>
      <c r="R3341">
        <f>E3341/N3341</f>
        <v>52.8</v>
      </c>
      <c r="S3341" t="str">
        <f>LEFT(P3341,FIND("/",P3341)-1)</f>
        <v>theater</v>
      </c>
      <c r="T3341" t="str">
        <f>RIGHT(P3341,LEN(P3341)-FIND("/",P3341))</f>
        <v>plays</v>
      </c>
    </row>
    <row r="3342" spans="1:20" ht="59" x14ac:dyDescent="0.75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 s="9">
        <f>(((I3342/60)/60)/24)+DATE(1970,1,1)</f>
        <v>41968.823611111111</v>
      </c>
      <c r="K3342">
        <v>1413527001</v>
      </c>
      <c r="L3342" s="9">
        <f>(((K3342/60)/60)/24)+DATE(1970,1,1)</f>
        <v>41929.266215277778</v>
      </c>
      <c r="M3342" t="b">
        <v>0</v>
      </c>
      <c r="N3342">
        <v>1</v>
      </c>
      <c r="O3342" t="b">
        <v>0</v>
      </c>
      <c r="P3342" t="s">
        <v>8271</v>
      </c>
      <c r="Q3342">
        <f>D3342/E3342*100</f>
        <v>900000</v>
      </c>
      <c r="R3342">
        <f>E3342/N3342</f>
        <v>20</v>
      </c>
      <c r="S3342" t="str">
        <f>LEFT(P3342,FIND("/",P3342)-1)</f>
        <v>theater</v>
      </c>
      <c r="T3342" t="str">
        <f>RIGHT(P3342,LEN(P3342)-FIND("/",P3342))</f>
        <v>plays</v>
      </c>
    </row>
    <row r="3343" spans="1:20" ht="44.25" x14ac:dyDescent="0.75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 s="9">
        <f>(((I3343/60)/60)/24)+DATE(1970,1,1)</f>
        <v>42167.841284722221</v>
      </c>
      <c r="K3343">
        <v>1428955887</v>
      </c>
      <c r="L3343" s="9">
        <f>(((K3343/60)/60)/24)+DATE(1970,1,1)</f>
        <v>42107.841284722221</v>
      </c>
      <c r="M3343" t="b">
        <v>0</v>
      </c>
      <c r="N3343">
        <v>1</v>
      </c>
      <c r="O3343" t="b">
        <v>0</v>
      </c>
      <c r="P3343" t="s">
        <v>8271</v>
      </c>
      <c r="Q3343">
        <f>D3343/E3343*100</f>
        <v>3000000</v>
      </c>
      <c r="R3343">
        <f>E3343/N3343</f>
        <v>1</v>
      </c>
      <c r="S3343" t="str">
        <f>LEFT(P3343,FIND("/",P3343)-1)</f>
        <v>theater</v>
      </c>
      <c r="T3343" t="str">
        <f>RIGHT(P3343,LEN(P3343)-FIND("/",P3343))</f>
        <v>plays</v>
      </c>
    </row>
    <row r="3344" spans="1:20" ht="59" x14ac:dyDescent="0.75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 s="9">
        <f>(((I3344/60)/60)/24)+DATE(1970,1,1)</f>
        <v>42182.768819444449</v>
      </c>
      <c r="K3344">
        <v>1431973626</v>
      </c>
      <c r="L3344" s="9">
        <f>(((K3344/60)/60)/24)+DATE(1970,1,1)</f>
        <v>42142.768819444449</v>
      </c>
      <c r="M3344" t="b">
        <v>0</v>
      </c>
      <c r="N3344">
        <v>14</v>
      </c>
      <c r="O3344" t="b">
        <v>0</v>
      </c>
      <c r="P3344" t="s">
        <v>8271</v>
      </c>
      <c r="Q3344">
        <f>D3344/E3344*100</f>
        <v>273.97260273972603</v>
      </c>
      <c r="R3344">
        <f>E3344/N3344</f>
        <v>46.928571428571431</v>
      </c>
      <c r="S3344" t="str">
        <f>LEFT(P3344,FIND("/",P3344)-1)</f>
        <v>theater</v>
      </c>
      <c r="T3344" t="str">
        <f>RIGHT(P3344,LEN(P3344)-FIND("/",P3344))</f>
        <v>plays</v>
      </c>
    </row>
    <row r="3345" spans="1:20" ht="44.25" x14ac:dyDescent="0.75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 s="9">
        <f>(((I3345/60)/60)/24)+DATE(1970,1,1)</f>
        <v>42384.131643518514</v>
      </c>
      <c r="K3345">
        <v>1450235374</v>
      </c>
      <c r="L3345" s="9">
        <f>(((K3345/60)/60)/24)+DATE(1970,1,1)</f>
        <v>42354.131643518514</v>
      </c>
      <c r="M3345" t="b">
        <v>0</v>
      </c>
      <c r="N3345">
        <v>26</v>
      </c>
      <c r="O3345" t="b">
        <v>0</v>
      </c>
      <c r="P3345" t="s">
        <v>8271</v>
      </c>
      <c r="Q3345">
        <f>D3345/E3345*100</f>
        <v>711.33004926108367</v>
      </c>
      <c r="R3345">
        <f>E3345/N3345</f>
        <v>78.07692307692308</v>
      </c>
      <c r="S3345" t="str">
        <f>LEFT(P3345,FIND("/",P3345)-1)</f>
        <v>theater</v>
      </c>
      <c r="T3345" t="str">
        <f>RIGHT(P3345,LEN(P3345)-FIND("/",P3345))</f>
        <v>plays</v>
      </c>
    </row>
    <row r="3346" spans="1:20" ht="44.25" x14ac:dyDescent="0.75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 s="9">
        <f>(((I3346/60)/60)/24)+DATE(1970,1,1)</f>
        <v>41888.922905092593</v>
      </c>
      <c r="K3346">
        <v>1404857339</v>
      </c>
      <c r="L3346" s="9">
        <f>(((K3346/60)/60)/24)+DATE(1970,1,1)</f>
        <v>41828.922905092593</v>
      </c>
      <c r="M3346" t="b">
        <v>0</v>
      </c>
      <c r="N3346">
        <v>2</v>
      </c>
      <c r="O3346" t="b">
        <v>0</v>
      </c>
      <c r="P3346" t="s">
        <v>8271</v>
      </c>
      <c r="Q3346">
        <f>D3346/E3346*100</f>
        <v>500000</v>
      </c>
      <c r="R3346">
        <f>E3346/N3346</f>
        <v>1</v>
      </c>
      <c r="S3346" t="str">
        <f>LEFT(P3346,FIND("/",P3346)-1)</f>
        <v>theater</v>
      </c>
      <c r="T3346" t="str">
        <f>RIGHT(P3346,LEN(P3346)-FIND("/",P3346))</f>
        <v>plays</v>
      </c>
    </row>
    <row r="3347" spans="1:20" ht="29.5" x14ac:dyDescent="0.7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 s="9">
        <f>(((I3347/60)/60)/24)+DATE(1970,1,1)</f>
        <v>42077.865671296298</v>
      </c>
      <c r="K3347">
        <v>1421185594</v>
      </c>
      <c r="L3347" s="9">
        <f>(((K3347/60)/60)/24)+DATE(1970,1,1)</f>
        <v>42017.907337962963</v>
      </c>
      <c r="M3347" t="b">
        <v>0</v>
      </c>
      <c r="N3347">
        <v>1</v>
      </c>
      <c r="O3347" t="b">
        <v>0</v>
      </c>
      <c r="P3347" t="s">
        <v>8271</v>
      </c>
      <c r="Q3347">
        <f>D3347/E3347*100</f>
        <v>2500000</v>
      </c>
      <c r="R3347">
        <f>E3347/N3347</f>
        <v>1</v>
      </c>
      <c r="S3347" t="str">
        <f>LEFT(P3347,FIND("/",P3347)-1)</f>
        <v>theater</v>
      </c>
      <c r="T3347" t="str">
        <f>RIGHT(P3347,LEN(P3347)-FIND("/",P3347))</f>
        <v>plays</v>
      </c>
    </row>
    <row r="3348" spans="1:20" ht="44.25" x14ac:dyDescent="0.75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 s="9">
        <f>(((I3348/60)/60)/24)+DATE(1970,1,1)</f>
        <v>42445.356365740736</v>
      </c>
      <c r="K3348">
        <v>1455528790</v>
      </c>
      <c r="L3348" s="9">
        <f>(((K3348/60)/60)/24)+DATE(1970,1,1)</f>
        <v>42415.398032407407</v>
      </c>
      <c r="M3348" t="b">
        <v>0</v>
      </c>
      <c r="N3348">
        <v>3</v>
      </c>
      <c r="O3348" t="b">
        <v>0</v>
      </c>
      <c r="P3348" t="s">
        <v>8271</v>
      </c>
      <c r="Q3348">
        <f>D3348/E3348*100</f>
        <v>163.66612111292963</v>
      </c>
      <c r="R3348">
        <f>E3348/N3348</f>
        <v>203.66666666666666</v>
      </c>
      <c r="S3348" t="str">
        <f>LEFT(P3348,FIND("/",P3348)-1)</f>
        <v>theater</v>
      </c>
      <c r="T3348" t="str">
        <f>RIGHT(P3348,LEN(P3348)-FIND("/",P3348))</f>
        <v>plays</v>
      </c>
    </row>
    <row r="3349" spans="1:20" ht="44.25" x14ac:dyDescent="0.75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 s="9">
        <f>(((I3349/60)/60)/24)+DATE(1970,1,1)</f>
        <v>41778.476724537039</v>
      </c>
      <c r="K3349">
        <v>1398511589</v>
      </c>
      <c r="L3349" s="9">
        <f>(((K3349/60)/60)/24)+DATE(1970,1,1)</f>
        <v>41755.476724537039</v>
      </c>
      <c r="M3349" t="b">
        <v>0</v>
      </c>
      <c r="N3349">
        <v>7</v>
      </c>
      <c r="O3349" t="b">
        <v>0</v>
      </c>
      <c r="P3349" t="s">
        <v>8271</v>
      </c>
      <c r="Q3349">
        <f>D3349/E3349*100</f>
        <v>1275.8620689655172</v>
      </c>
      <c r="R3349">
        <f>E3349/N3349</f>
        <v>20.714285714285715</v>
      </c>
      <c r="S3349" t="str">
        <f>LEFT(P3349,FIND("/",P3349)-1)</f>
        <v>theater</v>
      </c>
      <c r="T3349" t="str">
        <f>RIGHT(P3349,LEN(P3349)-FIND("/",P3349))</f>
        <v>plays</v>
      </c>
    </row>
    <row r="3350" spans="1:20" ht="44.25" x14ac:dyDescent="0.75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 s="9">
        <f>(((I3350/60)/60)/24)+DATE(1970,1,1)</f>
        <v>42263.234340277777</v>
      </c>
      <c r="K3350">
        <v>1440826647</v>
      </c>
      <c r="L3350" s="9">
        <f>(((K3350/60)/60)/24)+DATE(1970,1,1)</f>
        <v>42245.234340277777</v>
      </c>
      <c r="M3350" t="b">
        <v>0</v>
      </c>
      <c r="N3350">
        <v>9</v>
      </c>
      <c r="O3350" t="b">
        <v>0</v>
      </c>
      <c r="P3350" t="s">
        <v>8271</v>
      </c>
      <c r="Q3350">
        <f>D3350/E3350*100</f>
        <v>457.66590389016022</v>
      </c>
      <c r="R3350">
        <f>E3350/N3350</f>
        <v>48.555555555555557</v>
      </c>
      <c r="S3350" t="str">
        <f>LEFT(P3350,FIND("/",P3350)-1)</f>
        <v>theater</v>
      </c>
      <c r="T3350" t="str">
        <f>RIGHT(P3350,LEN(P3350)-FIND("/",P3350))</f>
        <v>plays</v>
      </c>
    </row>
    <row r="3351" spans="1:20" ht="44.25" x14ac:dyDescent="0.75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 s="9">
        <f>(((I3351/60)/60)/24)+DATE(1970,1,1)</f>
        <v>42306.629710648151</v>
      </c>
      <c r="K3351">
        <v>1443712007</v>
      </c>
      <c r="L3351" s="9">
        <f>(((K3351/60)/60)/24)+DATE(1970,1,1)</f>
        <v>42278.629710648151</v>
      </c>
      <c r="M3351" t="b">
        <v>0</v>
      </c>
      <c r="N3351">
        <v>20</v>
      </c>
      <c r="O3351" t="b">
        <v>0</v>
      </c>
      <c r="P3351" t="s">
        <v>8271</v>
      </c>
      <c r="Q3351">
        <f>D3351/E3351*100</f>
        <v>367.1071953010279</v>
      </c>
      <c r="R3351">
        <f>E3351/N3351</f>
        <v>68.099999999999994</v>
      </c>
      <c r="S3351" t="str">
        <f>LEFT(P3351,FIND("/",P3351)-1)</f>
        <v>theater</v>
      </c>
      <c r="T3351" t="str">
        <f>RIGHT(P3351,LEN(P3351)-FIND("/",P3351))</f>
        <v>plays</v>
      </c>
    </row>
    <row r="3352" spans="1:20" ht="44.25" x14ac:dyDescent="0.75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 s="9">
        <f>(((I3352/60)/60)/24)+DATE(1970,1,1)</f>
        <v>41856.61954861111</v>
      </c>
      <c r="K3352">
        <v>1404658329</v>
      </c>
      <c r="L3352" s="9">
        <f>(((K3352/60)/60)/24)+DATE(1970,1,1)</f>
        <v>41826.61954861111</v>
      </c>
      <c r="M3352" t="b">
        <v>0</v>
      </c>
      <c r="N3352">
        <v>6</v>
      </c>
      <c r="O3352" t="b">
        <v>0</v>
      </c>
      <c r="P3352" t="s">
        <v>8271</v>
      </c>
      <c r="Q3352">
        <f>D3352/E3352*100</f>
        <v>1176.4705882352941</v>
      </c>
      <c r="R3352">
        <f>E3352/N3352</f>
        <v>8.5</v>
      </c>
      <c r="S3352" t="str">
        <f>LEFT(P3352,FIND("/",P3352)-1)</f>
        <v>theater</v>
      </c>
      <c r="T3352" t="str">
        <f>RIGHT(P3352,LEN(P3352)-FIND("/",P3352))</f>
        <v>plays</v>
      </c>
    </row>
    <row r="3353" spans="1:20" ht="44.25" x14ac:dyDescent="0.75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 s="9">
        <f>(((I3353/60)/60)/24)+DATE(1970,1,1)</f>
        <v>42088.750810185185</v>
      </c>
      <c r="K3353">
        <v>1424718070</v>
      </c>
      <c r="L3353" s="9">
        <f>(((K3353/60)/60)/24)+DATE(1970,1,1)</f>
        <v>42058.792476851857</v>
      </c>
      <c r="M3353" t="b">
        <v>0</v>
      </c>
      <c r="N3353">
        <v>13</v>
      </c>
      <c r="O3353" t="b">
        <v>0</v>
      </c>
      <c r="P3353" t="s">
        <v>8271</v>
      </c>
      <c r="Q3353">
        <f>D3353/E3353*100</f>
        <v>372.57824143070042</v>
      </c>
      <c r="R3353">
        <f>E3353/N3353</f>
        <v>51.615384615384613</v>
      </c>
      <c r="S3353" t="str">
        <f>LEFT(P3353,FIND("/",P3353)-1)</f>
        <v>theater</v>
      </c>
      <c r="T3353" t="str">
        <f>RIGHT(P3353,LEN(P3353)-FIND("/",P3353))</f>
        <v>plays</v>
      </c>
    </row>
    <row r="3354" spans="1:20" ht="44.25" x14ac:dyDescent="0.75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 s="9">
        <f>(((I3354/60)/60)/24)+DATE(1970,1,1)</f>
        <v>42064.960127314815</v>
      </c>
      <c r="K3354">
        <v>1422658955</v>
      </c>
      <c r="L3354" s="9">
        <f>(((K3354/60)/60)/24)+DATE(1970,1,1)</f>
        <v>42034.960127314815</v>
      </c>
      <c r="M3354" t="b">
        <v>0</v>
      </c>
      <c r="N3354">
        <v>1</v>
      </c>
      <c r="O3354" t="b">
        <v>0</v>
      </c>
      <c r="P3354" t="s">
        <v>8303</v>
      </c>
      <c r="Q3354">
        <f>D3354/E3354*100</f>
        <v>2500000</v>
      </c>
      <c r="R3354">
        <f>E3354/N3354</f>
        <v>1</v>
      </c>
      <c r="S3354" t="str">
        <f>LEFT(P3354,FIND("/",P3354)-1)</f>
        <v>theater</v>
      </c>
      <c r="T3354" t="str">
        <f>RIGHT(P3354,LEN(P3354)-FIND("/",P3354))</f>
        <v>spaces</v>
      </c>
    </row>
    <row r="3355" spans="1:20" ht="44.25" x14ac:dyDescent="0.75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 s="9">
        <f>(((I3355/60)/60)/24)+DATE(1970,1,1)</f>
        <v>42354.845833333333</v>
      </c>
      <c r="K3355">
        <v>1448565459</v>
      </c>
      <c r="L3355" s="9">
        <f>(((K3355/60)/60)/24)+DATE(1970,1,1)</f>
        <v>42334.803923611107</v>
      </c>
      <c r="M3355" t="b">
        <v>0</v>
      </c>
      <c r="N3355">
        <v>202</v>
      </c>
      <c r="O3355" t="b">
        <v>0</v>
      </c>
      <c r="P3355" t="s">
        <v>8303</v>
      </c>
      <c r="Q3355">
        <f>D3355/E3355*100</f>
        <v>489.59608323133415</v>
      </c>
      <c r="R3355">
        <f>E3355/N3355</f>
        <v>202.22772277227722</v>
      </c>
      <c r="S3355" t="str">
        <f>LEFT(P3355,FIND("/",P3355)-1)</f>
        <v>theater</v>
      </c>
      <c r="T3355" t="str">
        <f>RIGHT(P3355,LEN(P3355)-FIND("/",P3355))</f>
        <v>spaces</v>
      </c>
    </row>
    <row r="3356" spans="1:20" ht="44.25" x14ac:dyDescent="0.75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 s="9">
        <f>(((I3356/60)/60)/24)+DATE(1970,1,1)</f>
        <v>42107.129398148143</v>
      </c>
      <c r="K3356">
        <v>1426302380</v>
      </c>
      <c r="L3356" s="9">
        <f>(((K3356/60)/60)/24)+DATE(1970,1,1)</f>
        <v>42077.129398148143</v>
      </c>
      <c r="M3356" t="b">
        <v>0</v>
      </c>
      <c r="N3356">
        <v>0</v>
      </c>
      <c r="O3356" t="b">
        <v>0</v>
      </c>
      <c r="P3356" t="s">
        <v>8303</v>
      </c>
      <c r="Q3356" t="e">
        <f>D3356/E3356*100</f>
        <v>#DIV/0!</v>
      </c>
      <c r="R3356" t="e">
        <f>E3356/N3356</f>
        <v>#DIV/0!</v>
      </c>
      <c r="S3356" t="str">
        <f>LEFT(P3356,FIND("/",P3356)-1)</f>
        <v>theater</v>
      </c>
      <c r="T3356" t="str">
        <f>RIGHT(P3356,LEN(P3356)-FIND("/",P3356))</f>
        <v>spaces</v>
      </c>
    </row>
    <row r="3357" spans="1:20" ht="44.25" x14ac:dyDescent="0.75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 s="9">
        <f>(((I3357/60)/60)/24)+DATE(1970,1,1)</f>
        <v>42162.9143287037</v>
      </c>
      <c r="K3357">
        <v>1431122198</v>
      </c>
      <c r="L3357" s="9">
        <f>(((K3357/60)/60)/24)+DATE(1970,1,1)</f>
        <v>42132.9143287037</v>
      </c>
      <c r="M3357" t="b">
        <v>0</v>
      </c>
      <c r="N3357">
        <v>1</v>
      </c>
      <c r="O3357" t="b">
        <v>0</v>
      </c>
      <c r="P3357" t="s">
        <v>8303</v>
      </c>
      <c r="Q3357">
        <f>D3357/E3357*100</f>
        <v>10000</v>
      </c>
      <c r="R3357">
        <f>E3357/N3357</f>
        <v>100</v>
      </c>
      <c r="S3357" t="str">
        <f>LEFT(P3357,FIND("/",P3357)-1)</f>
        <v>theater</v>
      </c>
      <c r="T3357" t="str">
        <f>RIGHT(P3357,LEN(P3357)-FIND("/",P3357))</f>
        <v>spaces</v>
      </c>
    </row>
    <row r="3358" spans="1:20" ht="59" x14ac:dyDescent="0.75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 s="9">
        <f>(((I3358/60)/60)/24)+DATE(1970,1,1)</f>
        <v>42148.139583333337</v>
      </c>
      <c r="K3358">
        <v>1429845660</v>
      </c>
      <c r="L3358" s="9">
        <f>(((K3358/60)/60)/24)+DATE(1970,1,1)</f>
        <v>42118.139583333337</v>
      </c>
      <c r="M3358" t="b">
        <v>0</v>
      </c>
      <c r="N3358">
        <v>0</v>
      </c>
      <c r="O3358" t="b">
        <v>0</v>
      </c>
      <c r="P3358" t="s">
        <v>8303</v>
      </c>
      <c r="Q3358" t="e">
        <f>D3358/E3358*100</f>
        <v>#DIV/0!</v>
      </c>
      <c r="R3358" t="e">
        <f>E3358/N3358</f>
        <v>#DIV/0!</v>
      </c>
      <c r="S3358" t="str">
        <f>LEFT(P3358,FIND("/",P3358)-1)</f>
        <v>theater</v>
      </c>
      <c r="T3358" t="str">
        <f>RIGHT(P3358,LEN(P3358)-FIND("/",P3358))</f>
        <v>spaces</v>
      </c>
    </row>
    <row r="3359" spans="1:20" ht="44.25" x14ac:dyDescent="0.75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 s="9">
        <f>(((I3359/60)/60)/24)+DATE(1970,1,1)</f>
        <v>42597.531157407408</v>
      </c>
      <c r="K3359">
        <v>1468673092</v>
      </c>
      <c r="L3359" s="9">
        <f>(((K3359/60)/60)/24)+DATE(1970,1,1)</f>
        <v>42567.531157407408</v>
      </c>
      <c r="M3359" t="b">
        <v>0</v>
      </c>
      <c r="N3359">
        <v>2</v>
      </c>
      <c r="O3359" t="b">
        <v>0</v>
      </c>
      <c r="P3359" t="s">
        <v>8303</v>
      </c>
      <c r="Q3359">
        <f>D3359/E3359*100</f>
        <v>100000</v>
      </c>
      <c r="R3359">
        <f>E3359/N3359</f>
        <v>1</v>
      </c>
      <c r="S3359" t="str">
        <f>LEFT(P3359,FIND("/",P3359)-1)</f>
        <v>theater</v>
      </c>
      <c r="T3359" t="str">
        <f>RIGHT(P3359,LEN(P3359)-FIND("/",P3359))</f>
        <v>spaces</v>
      </c>
    </row>
    <row r="3360" spans="1:20" ht="59" x14ac:dyDescent="0.75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 s="9">
        <f>(((I3360/60)/60)/24)+DATE(1970,1,1)</f>
        <v>42698.715972222228</v>
      </c>
      <c r="K3360">
        <v>1475760567</v>
      </c>
      <c r="L3360" s="9">
        <f>(((K3360/60)/60)/24)+DATE(1970,1,1)</f>
        <v>42649.562118055561</v>
      </c>
      <c r="M3360" t="b">
        <v>0</v>
      </c>
      <c r="N3360">
        <v>13</v>
      </c>
      <c r="O3360" t="b">
        <v>0</v>
      </c>
      <c r="P3360" t="s">
        <v>8303</v>
      </c>
      <c r="Q3360">
        <f>D3360/E3360*100</f>
        <v>2332.0895522388059</v>
      </c>
      <c r="R3360">
        <f>E3360/N3360</f>
        <v>82.461538461538467</v>
      </c>
      <c r="S3360" t="str">
        <f>LEFT(P3360,FIND("/",P3360)-1)</f>
        <v>theater</v>
      </c>
      <c r="T3360" t="str">
        <f>RIGHT(P3360,LEN(P3360)-FIND("/",P3360))</f>
        <v>spaces</v>
      </c>
    </row>
    <row r="3361" spans="1:20" ht="59" x14ac:dyDescent="0.7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 s="9">
        <f>(((I3361/60)/60)/24)+DATE(1970,1,1)</f>
        <v>42157.649224537032</v>
      </c>
      <c r="K3361">
        <v>1428075293</v>
      </c>
      <c r="L3361" s="9">
        <f>(((K3361/60)/60)/24)+DATE(1970,1,1)</f>
        <v>42097.649224537032</v>
      </c>
      <c r="M3361" t="b">
        <v>0</v>
      </c>
      <c r="N3361">
        <v>9</v>
      </c>
      <c r="O3361" t="b">
        <v>0</v>
      </c>
      <c r="P3361" t="s">
        <v>8303</v>
      </c>
      <c r="Q3361">
        <f>D3361/E3361*100</f>
        <v>2083333.3333333333</v>
      </c>
      <c r="R3361">
        <f>E3361/N3361</f>
        <v>2.6666666666666665</v>
      </c>
      <c r="S3361" t="str">
        <f>LEFT(P3361,FIND("/",P3361)-1)</f>
        <v>theater</v>
      </c>
      <c r="T3361" t="str">
        <f>RIGHT(P3361,LEN(P3361)-FIND("/",P3361))</f>
        <v>spaces</v>
      </c>
    </row>
    <row r="3362" spans="1:20" ht="44.25" x14ac:dyDescent="0.75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 s="9">
        <f>(((I3362/60)/60)/24)+DATE(1970,1,1)</f>
        <v>42327.864780092597</v>
      </c>
      <c r="K3362">
        <v>1445370317</v>
      </c>
      <c r="L3362" s="9">
        <f>(((K3362/60)/60)/24)+DATE(1970,1,1)</f>
        <v>42297.823113425926</v>
      </c>
      <c r="M3362" t="b">
        <v>0</v>
      </c>
      <c r="N3362">
        <v>2</v>
      </c>
      <c r="O3362" t="b">
        <v>0</v>
      </c>
      <c r="P3362" t="s">
        <v>8303</v>
      </c>
      <c r="Q3362">
        <f>D3362/E3362*100</f>
        <v>4000</v>
      </c>
      <c r="R3362">
        <f>E3362/N3362</f>
        <v>12.5</v>
      </c>
      <c r="S3362" t="str">
        <f>LEFT(P3362,FIND("/",P3362)-1)</f>
        <v>theater</v>
      </c>
      <c r="T3362" t="str">
        <f>RIGHT(P3362,LEN(P3362)-FIND("/",P3362))</f>
        <v>spaces</v>
      </c>
    </row>
    <row r="3363" spans="1:20" ht="44.25" x14ac:dyDescent="0.75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 s="9">
        <f>(((I3363/60)/60)/24)+DATE(1970,1,1)</f>
        <v>42392.36518518519</v>
      </c>
      <c r="K3363">
        <v>1450946752</v>
      </c>
      <c r="L3363" s="9">
        <f>(((K3363/60)/60)/24)+DATE(1970,1,1)</f>
        <v>42362.36518518519</v>
      </c>
      <c r="M3363" t="b">
        <v>0</v>
      </c>
      <c r="N3363">
        <v>0</v>
      </c>
      <c r="O3363" t="b">
        <v>0</v>
      </c>
      <c r="P3363" t="s">
        <v>8303</v>
      </c>
      <c r="Q3363" t="e">
        <f>D3363/E3363*100</f>
        <v>#DIV/0!</v>
      </c>
      <c r="R3363" t="e">
        <f>E3363/N3363</f>
        <v>#DIV/0!</v>
      </c>
      <c r="S3363" t="str">
        <f>LEFT(P3363,FIND("/",P3363)-1)</f>
        <v>theater</v>
      </c>
      <c r="T3363" t="str">
        <f>RIGHT(P3363,LEN(P3363)-FIND("/",P3363))</f>
        <v>spaces</v>
      </c>
    </row>
    <row r="3364" spans="1:20" ht="59" x14ac:dyDescent="0.75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 s="9">
        <f>(((I3364/60)/60)/24)+DATE(1970,1,1)</f>
        <v>42774.416030092587</v>
      </c>
      <c r="K3364">
        <v>1483955945</v>
      </c>
      <c r="L3364" s="9">
        <f>(((K3364/60)/60)/24)+DATE(1970,1,1)</f>
        <v>42744.416030092587</v>
      </c>
      <c r="M3364" t="b">
        <v>1</v>
      </c>
      <c r="N3364">
        <v>35</v>
      </c>
      <c r="O3364" t="b">
        <v>0</v>
      </c>
      <c r="P3364" t="s">
        <v>8303</v>
      </c>
      <c r="Q3364">
        <f>D3364/E3364*100</f>
        <v>423.21644498186214</v>
      </c>
      <c r="R3364">
        <f>E3364/N3364</f>
        <v>23.62857142857143</v>
      </c>
      <c r="S3364" t="str">
        <f>LEFT(P3364,FIND("/",P3364)-1)</f>
        <v>theater</v>
      </c>
      <c r="T3364" t="str">
        <f>RIGHT(P3364,LEN(P3364)-FIND("/",P3364))</f>
        <v>spaces</v>
      </c>
    </row>
    <row r="3365" spans="1:20" ht="44.25" x14ac:dyDescent="0.75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 s="9">
        <f>(((I3365/60)/60)/24)+DATE(1970,1,1)</f>
        <v>42152.665972222225</v>
      </c>
      <c r="K3365">
        <v>1430237094</v>
      </c>
      <c r="L3365" s="9">
        <f>(((K3365/60)/60)/24)+DATE(1970,1,1)</f>
        <v>42122.670069444444</v>
      </c>
      <c r="M3365" t="b">
        <v>0</v>
      </c>
      <c r="N3365">
        <v>2</v>
      </c>
      <c r="O3365" t="b">
        <v>0</v>
      </c>
      <c r="P3365" t="s">
        <v>8303</v>
      </c>
      <c r="Q3365">
        <f>D3365/E3365*100</f>
        <v>66666.666666666657</v>
      </c>
      <c r="R3365">
        <f>E3365/N3365</f>
        <v>37.5</v>
      </c>
      <c r="S3365" t="str">
        <f>LEFT(P3365,FIND("/",P3365)-1)</f>
        <v>theater</v>
      </c>
      <c r="T3365" t="str">
        <f>RIGHT(P3365,LEN(P3365)-FIND("/",P3365))</f>
        <v>spaces</v>
      </c>
    </row>
    <row r="3366" spans="1:20" ht="59" x14ac:dyDescent="0.75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 s="9">
        <f>(((I3366/60)/60)/24)+DATE(1970,1,1)</f>
        <v>41914.165972222225</v>
      </c>
      <c r="K3366">
        <v>1407781013</v>
      </c>
      <c r="L3366" s="9">
        <f>(((K3366/60)/60)/24)+DATE(1970,1,1)</f>
        <v>41862.761724537035</v>
      </c>
      <c r="M3366" t="b">
        <v>0</v>
      </c>
      <c r="N3366">
        <v>3</v>
      </c>
      <c r="O3366" t="b">
        <v>0</v>
      </c>
      <c r="P3366" t="s">
        <v>8303</v>
      </c>
      <c r="Q3366">
        <f>D3366/E3366*100</f>
        <v>25000</v>
      </c>
      <c r="R3366">
        <f>E3366/N3366</f>
        <v>13.333333333333334</v>
      </c>
      <c r="S3366" t="str">
        <f>LEFT(P3366,FIND("/",P3366)-1)</f>
        <v>theater</v>
      </c>
      <c r="T3366" t="str">
        <f>RIGHT(P3366,LEN(P3366)-FIND("/",P3366))</f>
        <v>spaces</v>
      </c>
    </row>
    <row r="3367" spans="1:20" ht="59" x14ac:dyDescent="0.75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 s="9">
        <f>(((I3367/60)/60)/24)+DATE(1970,1,1)</f>
        <v>42065.044444444444</v>
      </c>
      <c r="K3367">
        <v>1422043154</v>
      </c>
      <c r="L3367" s="9">
        <f>(((K3367/60)/60)/24)+DATE(1970,1,1)</f>
        <v>42027.832800925928</v>
      </c>
      <c r="M3367" t="b">
        <v>0</v>
      </c>
      <c r="N3367">
        <v>0</v>
      </c>
      <c r="O3367" t="b">
        <v>0</v>
      </c>
      <c r="P3367" t="s">
        <v>8303</v>
      </c>
      <c r="Q3367" t="e">
        <f>D3367/E3367*100</f>
        <v>#DIV/0!</v>
      </c>
      <c r="R3367" t="e">
        <f>E3367/N3367</f>
        <v>#DIV/0!</v>
      </c>
      <c r="S3367" t="str">
        <f>LEFT(P3367,FIND("/",P3367)-1)</f>
        <v>theater</v>
      </c>
      <c r="T3367" t="str">
        <f>RIGHT(P3367,LEN(P3367)-FIND("/",P3367))</f>
        <v>spaces</v>
      </c>
    </row>
    <row r="3368" spans="1:20" ht="44.25" x14ac:dyDescent="0.75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 s="9">
        <f>(((I3368/60)/60)/24)+DATE(1970,1,1)</f>
        <v>42013.95821759259</v>
      </c>
      <c r="K3368">
        <v>1415660390</v>
      </c>
      <c r="L3368" s="9">
        <f>(((K3368/60)/60)/24)+DATE(1970,1,1)</f>
        <v>41953.95821759259</v>
      </c>
      <c r="M3368" t="b">
        <v>0</v>
      </c>
      <c r="N3368">
        <v>1</v>
      </c>
      <c r="O3368" t="b">
        <v>0</v>
      </c>
      <c r="P3368" t="s">
        <v>8303</v>
      </c>
      <c r="Q3368">
        <f>D3368/E3368*100</f>
        <v>2000000</v>
      </c>
      <c r="R3368">
        <f>E3368/N3368</f>
        <v>1</v>
      </c>
      <c r="S3368" t="str">
        <f>LEFT(P3368,FIND("/",P3368)-1)</f>
        <v>theater</v>
      </c>
      <c r="T3368" t="str">
        <f>RIGHT(P3368,LEN(P3368)-FIND("/",P3368))</f>
        <v>spaces</v>
      </c>
    </row>
    <row r="3369" spans="1:20" ht="44.25" x14ac:dyDescent="0.75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 s="9">
        <f>(((I3369/60)/60)/24)+DATE(1970,1,1)</f>
        <v>41911.636388888888</v>
      </c>
      <c r="K3369">
        <v>1406819784</v>
      </c>
      <c r="L3369" s="9">
        <f>(((K3369/60)/60)/24)+DATE(1970,1,1)</f>
        <v>41851.636388888888</v>
      </c>
      <c r="M3369" t="b">
        <v>0</v>
      </c>
      <c r="N3369">
        <v>0</v>
      </c>
      <c r="O3369" t="b">
        <v>0</v>
      </c>
      <c r="P3369" t="s">
        <v>8303</v>
      </c>
      <c r="Q3369" t="e">
        <f>D3369/E3369*100</f>
        <v>#DIV/0!</v>
      </c>
      <c r="R3369" t="e">
        <f>E3369/N3369</f>
        <v>#DIV/0!</v>
      </c>
      <c r="S3369" t="str">
        <f>LEFT(P3369,FIND("/",P3369)-1)</f>
        <v>theater</v>
      </c>
      <c r="T3369" t="str">
        <f>RIGHT(P3369,LEN(P3369)-FIND("/",P3369))</f>
        <v>spaces</v>
      </c>
    </row>
    <row r="3370" spans="1:20" ht="44.25" x14ac:dyDescent="0.75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 s="9">
        <f>(((I3370/60)/60)/24)+DATE(1970,1,1)</f>
        <v>42463.608923611115</v>
      </c>
      <c r="K3370">
        <v>1457105811</v>
      </c>
      <c r="L3370" s="9">
        <f>(((K3370/60)/60)/24)+DATE(1970,1,1)</f>
        <v>42433.650590277779</v>
      </c>
      <c r="M3370" t="b">
        <v>0</v>
      </c>
      <c r="N3370">
        <v>0</v>
      </c>
      <c r="O3370" t="b">
        <v>0</v>
      </c>
      <c r="P3370" t="s">
        <v>8303</v>
      </c>
      <c r="Q3370" t="e">
        <f>D3370/E3370*100</f>
        <v>#DIV/0!</v>
      </c>
      <c r="R3370" t="e">
        <f>E3370/N3370</f>
        <v>#DIV/0!</v>
      </c>
      <c r="S3370" t="str">
        <f>LEFT(P3370,FIND("/",P3370)-1)</f>
        <v>theater</v>
      </c>
      <c r="T3370" t="str">
        <f>RIGHT(P3370,LEN(P3370)-FIND("/",P3370))</f>
        <v>spaces</v>
      </c>
    </row>
    <row r="3371" spans="1:20" ht="59" x14ac:dyDescent="0.75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 s="9">
        <f>(((I3371/60)/60)/24)+DATE(1970,1,1)</f>
        <v>42510.374305555553</v>
      </c>
      <c r="K3371">
        <v>1459414740</v>
      </c>
      <c r="L3371" s="9">
        <f>(((K3371/60)/60)/24)+DATE(1970,1,1)</f>
        <v>42460.374305555553</v>
      </c>
      <c r="M3371" t="b">
        <v>0</v>
      </c>
      <c r="N3371">
        <v>3</v>
      </c>
      <c r="O3371" t="b">
        <v>0</v>
      </c>
      <c r="P3371" t="s">
        <v>8303</v>
      </c>
      <c r="Q3371">
        <f>D3371/E3371*100</f>
        <v>600000</v>
      </c>
      <c r="R3371">
        <f>E3371/N3371</f>
        <v>1</v>
      </c>
      <c r="S3371" t="str">
        <f>LEFT(P3371,FIND("/",P3371)-1)</f>
        <v>theater</v>
      </c>
      <c r="T3371" t="str">
        <f>RIGHT(P3371,LEN(P3371)-FIND("/",P3371))</f>
        <v>spaces</v>
      </c>
    </row>
    <row r="3372" spans="1:20" ht="44.25" x14ac:dyDescent="0.75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 s="9">
        <f>(((I3372/60)/60)/24)+DATE(1970,1,1)</f>
        <v>41859.935717592591</v>
      </c>
      <c r="K3372">
        <v>1404944846</v>
      </c>
      <c r="L3372" s="9">
        <f>(((K3372/60)/60)/24)+DATE(1970,1,1)</f>
        <v>41829.935717592591</v>
      </c>
      <c r="M3372" t="b">
        <v>0</v>
      </c>
      <c r="N3372">
        <v>11</v>
      </c>
      <c r="O3372" t="b">
        <v>0</v>
      </c>
      <c r="P3372" t="s">
        <v>8303</v>
      </c>
      <c r="Q3372">
        <f>D3372/E3372*100</f>
        <v>3325.9423503325943</v>
      </c>
      <c r="R3372">
        <f>E3372/N3372</f>
        <v>41</v>
      </c>
      <c r="S3372" t="str">
        <f>LEFT(P3372,FIND("/",P3372)-1)</f>
        <v>theater</v>
      </c>
      <c r="T3372" t="str">
        <f>RIGHT(P3372,LEN(P3372)-FIND("/",P3372))</f>
        <v>spaces</v>
      </c>
    </row>
    <row r="3373" spans="1:20" ht="29.5" x14ac:dyDescent="0.75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 s="9">
        <f>(((I3373/60)/60)/24)+DATE(1970,1,1)</f>
        <v>42275.274699074071</v>
      </c>
      <c r="K3373">
        <v>1440830134</v>
      </c>
      <c r="L3373" s="9">
        <f>(((K3373/60)/60)/24)+DATE(1970,1,1)</f>
        <v>42245.274699074071</v>
      </c>
      <c r="M3373" t="b">
        <v>0</v>
      </c>
      <c r="N3373">
        <v>6</v>
      </c>
      <c r="O3373" t="b">
        <v>0</v>
      </c>
      <c r="P3373" t="s">
        <v>8303</v>
      </c>
      <c r="Q3373">
        <f>D3373/E3373*100</f>
        <v>65671.641791044778</v>
      </c>
      <c r="R3373">
        <f>E3373/N3373</f>
        <v>55.833333333333336</v>
      </c>
      <c r="S3373" t="str">
        <f>LEFT(P3373,FIND("/",P3373)-1)</f>
        <v>theater</v>
      </c>
      <c r="T3373" t="str">
        <f>RIGHT(P3373,LEN(P3373)-FIND("/",P3373))</f>
        <v>spaces</v>
      </c>
    </row>
    <row r="3374" spans="1:20" x14ac:dyDescent="0.75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 s="9">
        <f>(((I3374/60)/60)/24)+DATE(1970,1,1)</f>
        <v>41864.784120370372</v>
      </c>
      <c r="K3374">
        <v>1405363748</v>
      </c>
      <c r="L3374" s="9">
        <f>(((K3374/60)/60)/24)+DATE(1970,1,1)</f>
        <v>41834.784120370372</v>
      </c>
      <c r="M3374" t="b">
        <v>0</v>
      </c>
      <c r="N3374">
        <v>0</v>
      </c>
      <c r="O3374" t="b">
        <v>0</v>
      </c>
      <c r="P3374" t="s">
        <v>8303</v>
      </c>
      <c r="Q3374" t="e">
        <f>D3374/E3374*100</f>
        <v>#DIV/0!</v>
      </c>
      <c r="R3374" t="e">
        <f>E3374/N3374</f>
        <v>#DIV/0!</v>
      </c>
      <c r="S3374" t="str">
        <f>LEFT(P3374,FIND("/",P3374)-1)</f>
        <v>theater</v>
      </c>
      <c r="T3374" t="str">
        <f>RIGHT(P3374,LEN(P3374)-FIND("/",P3374))</f>
        <v>spaces</v>
      </c>
    </row>
    <row r="3375" spans="1:20" ht="44.25" x14ac:dyDescent="0.75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 s="9">
        <f>(((I3375/60)/60)/24)+DATE(1970,1,1)</f>
        <v>42277.75</v>
      </c>
      <c r="K3375">
        <v>1441111892</v>
      </c>
      <c r="L3375" s="9">
        <f>(((K3375/60)/60)/24)+DATE(1970,1,1)</f>
        <v>42248.535787037035</v>
      </c>
      <c r="M3375" t="b">
        <v>0</v>
      </c>
      <c r="N3375">
        <v>67</v>
      </c>
      <c r="O3375" t="b">
        <v>0</v>
      </c>
      <c r="P3375" t="s">
        <v>8303</v>
      </c>
      <c r="Q3375">
        <f>D3375/E3375*100</f>
        <v>149.61101137043687</v>
      </c>
      <c r="R3375">
        <f>E3375/N3375</f>
        <v>99.761194029850742</v>
      </c>
      <c r="S3375" t="str">
        <f>LEFT(P3375,FIND("/",P3375)-1)</f>
        <v>theater</v>
      </c>
      <c r="T3375" t="str">
        <f>RIGHT(P3375,LEN(P3375)-FIND("/",P3375))</f>
        <v>spaces</v>
      </c>
    </row>
    <row r="3376" spans="1:20" ht="44.25" x14ac:dyDescent="0.75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 s="9">
        <f>(((I3376/60)/60)/24)+DATE(1970,1,1)</f>
        <v>42665.922893518517</v>
      </c>
      <c r="K3376">
        <v>1474150138</v>
      </c>
      <c r="L3376" s="9">
        <f>(((K3376/60)/60)/24)+DATE(1970,1,1)</f>
        <v>42630.922893518517</v>
      </c>
      <c r="M3376" t="b">
        <v>0</v>
      </c>
      <c r="N3376">
        <v>23</v>
      </c>
      <c r="O3376" t="b">
        <v>0</v>
      </c>
      <c r="P3376" t="s">
        <v>8303</v>
      </c>
      <c r="Q3376">
        <f>D3376/E3376*100</f>
        <v>511.07325383304942</v>
      </c>
      <c r="R3376">
        <f>E3376/N3376</f>
        <v>25.521739130434781</v>
      </c>
      <c r="S3376" t="str">
        <f>LEFT(P3376,FIND("/",P3376)-1)</f>
        <v>theater</v>
      </c>
      <c r="T3376" t="str">
        <f>RIGHT(P3376,LEN(P3376)-FIND("/",P3376))</f>
        <v>spaces</v>
      </c>
    </row>
    <row r="3377" spans="1:20" ht="29.5" x14ac:dyDescent="0.75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 s="9">
        <f>(((I3377/60)/60)/24)+DATE(1970,1,1)</f>
        <v>42330.290972222225</v>
      </c>
      <c r="K3377">
        <v>1445483246</v>
      </c>
      <c r="L3377" s="9">
        <f>(((K3377/60)/60)/24)+DATE(1970,1,1)</f>
        <v>42299.130162037036</v>
      </c>
      <c r="M3377" t="b">
        <v>0</v>
      </c>
      <c r="N3377">
        <v>72</v>
      </c>
      <c r="O3377" t="b">
        <v>0</v>
      </c>
      <c r="P3377" t="s">
        <v>8303</v>
      </c>
      <c r="Q3377">
        <f>D3377/E3377*100</f>
        <v>885.37362767087711</v>
      </c>
      <c r="R3377">
        <f>E3377/N3377</f>
        <v>117.65277777777777</v>
      </c>
      <c r="S3377" t="str">
        <f>LEFT(P3377,FIND("/",P3377)-1)</f>
        <v>theater</v>
      </c>
      <c r="T3377" t="str">
        <f>RIGHT(P3377,LEN(P3377)-FIND("/",P3377))</f>
        <v>spaces</v>
      </c>
    </row>
    <row r="3378" spans="1:20" ht="44.25" x14ac:dyDescent="0.75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 s="9">
        <f>(((I3378/60)/60)/24)+DATE(1970,1,1)</f>
        <v>41850.055231481485</v>
      </c>
      <c r="K3378">
        <v>1404523172</v>
      </c>
      <c r="L3378" s="9">
        <f>(((K3378/60)/60)/24)+DATE(1970,1,1)</f>
        <v>41825.055231481485</v>
      </c>
      <c r="M3378" t="b">
        <v>0</v>
      </c>
      <c r="N3378">
        <v>2</v>
      </c>
      <c r="O3378" t="b">
        <v>0</v>
      </c>
      <c r="P3378" t="s">
        <v>8303</v>
      </c>
      <c r="Q3378">
        <f>D3378/E3378*100</f>
        <v>250000</v>
      </c>
      <c r="R3378">
        <f>E3378/N3378</f>
        <v>5</v>
      </c>
      <c r="S3378" t="str">
        <f>LEFT(P3378,FIND("/",P3378)-1)</f>
        <v>theater</v>
      </c>
      <c r="T3378" t="str">
        <f>RIGHT(P3378,LEN(P3378)-FIND("/",P3378))</f>
        <v>spaces</v>
      </c>
    </row>
    <row r="3379" spans="1:20" ht="44.25" x14ac:dyDescent="0.75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 s="9">
        <f>(((I3379/60)/60)/24)+DATE(1970,1,1)</f>
        <v>42561.228437500002</v>
      </c>
      <c r="K3379">
        <v>1465536537</v>
      </c>
      <c r="L3379" s="9">
        <f>(((K3379/60)/60)/24)+DATE(1970,1,1)</f>
        <v>42531.228437500002</v>
      </c>
      <c r="M3379" t="b">
        <v>0</v>
      </c>
      <c r="N3379">
        <v>15</v>
      </c>
      <c r="O3379" t="b">
        <v>0</v>
      </c>
      <c r="P3379" t="s">
        <v>8303</v>
      </c>
      <c r="Q3379">
        <f>D3379/E3379*100</f>
        <v>834.32657926102502</v>
      </c>
      <c r="R3379">
        <f>E3379/N3379</f>
        <v>2796.6666666666665</v>
      </c>
      <c r="S3379" t="str">
        <f>LEFT(P3379,FIND("/",P3379)-1)</f>
        <v>theater</v>
      </c>
      <c r="T3379" t="str">
        <f>RIGHT(P3379,LEN(P3379)-FIND("/",P3379))</f>
        <v>spaces</v>
      </c>
    </row>
    <row r="3380" spans="1:20" ht="44.25" x14ac:dyDescent="0.75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 s="9">
        <f>(((I3380/60)/60)/24)+DATE(1970,1,1)</f>
        <v>42256.938414351855</v>
      </c>
      <c r="K3380">
        <v>1439245879</v>
      </c>
      <c r="L3380" s="9">
        <f>(((K3380/60)/60)/24)+DATE(1970,1,1)</f>
        <v>42226.938414351855</v>
      </c>
      <c r="M3380" t="b">
        <v>0</v>
      </c>
      <c r="N3380">
        <v>1</v>
      </c>
      <c r="O3380" t="b">
        <v>0</v>
      </c>
      <c r="P3380" t="s">
        <v>8303</v>
      </c>
      <c r="Q3380">
        <f>D3380/E3380*100</f>
        <v>4000</v>
      </c>
      <c r="R3380">
        <f>E3380/N3380</f>
        <v>200</v>
      </c>
      <c r="S3380" t="str">
        <f>LEFT(P3380,FIND("/",P3380)-1)</f>
        <v>theater</v>
      </c>
      <c r="T3380" t="str">
        <f>RIGHT(P3380,LEN(P3380)-FIND("/",P3380))</f>
        <v>spaces</v>
      </c>
    </row>
    <row r="3381" spans="1:20" ht="59" x14ac:dyDescent="0.75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 s="9">
        <f>(((I3381/60)/60)/24)+DATE(1970,1,1)</f>
        <v>42293.691574074073</v>
      </c>
      <c r="K3381">
        <v>1442421352</v>
      </c>
      <c r="L3381" s="9">
        <f>(((K3381/60)/60)/24)+DATE(1970,1,1)</f>
        <v>42263.691574074073</v>
      </c>
      <c r="M3381" t="b">
        <v>0</v>
      </c>
      <c r="N3381">
        <v>2</v>
      </c>
      <c r="O3381" t="b">
        <v>0</v>
      </c>
      <c r="P3381" t="s">
        <v>8303</v>
      </c>
      <c r="Q3381">
        <f>D3381/E3381*100</f>
        <v>142857.14285714287</v>
      </c>
      <c r="R3381">
        <f>E3381/N3381</f>
        <v>87.5</v>
      </c>
      <c r="S3381" t="str">
        <f>LEFT(P3381,FIND("/",P3381)-1)</f>
        <v>theater</v>
      </c>
      <c r="T3381" t="str">
        <f>RIGHT(P3381,LEN(P3381)-FIND("/",P3381))</f>
        <v>spaces</v>
      </c>
    </row>
    <row r="3382" spans="1:20" ht="44.25" x14ac:dyDescent="0.75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 s="9">
        <f>(((I3382/60)/60)/24)+DATE(1970,1,1)</f>
        <v>41987.833726851852</v>
      </c>
      <c r="K3382">
        <v>1415995234</v>
      </c>
      <c r="L3382" s="9">
        <f>(((K3382/60)/60)/24)+DATE(1970,1,1)</f>
        <v>41957.833726851852</v>
      </c>
      <c r="M3382" t="b">
        <v>0</v>
      </c>
      <c r="N3382">
        <v>7</v>
      </c>
      <c r="O3382" t="b">
        <v>0</v>
      </c>
      <c r="P3382" t="s">
        <v>8303</v>
      </c>
      <c r="Q3382">
        <f>D3382/E3382*100</f>
        <v>709.21985815602829</v>
      </c>
      <c r="R3382">
        <f>E3382/N3382</f>
        <v>20.142857142857142</v>
      </c>
      <c r="S3382" t="str">
        <f>LEFT(P3382,FIND("/",P3382)-1)</f>
        <v>theater</v>
      </c>
      <c r="T3382" t="str">
        <f>RIGHT(P3382,LEN(P3382)-FIND("/",P3382))</f>
        <v>spaces</v>
      </c>
    </row>
    <row r="3383" spans="1:20" ht="44.25" x14ac:dyDescent="0.75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 s="9">
        <f>(((I3383/60)/60)/24)+DATE(1970,1,1)</f>
        <v>42711.733437499999</v>
      </c>
      <c r="K3383">
        <v>1479317769</v>
      </c>
      <c r="L3383" s="9">
        <f>(((K3383/60)/60)/24)+DATE(1970,1,1)</f>
        <v>42690.733437499999</v>
      </c>
      <c r="M3383" t="b">
        <v>0</v>
      </c>
      <c r="N3383">
        <v>16</v>
      </c>
      <c r="O3383" t="b">
        <v>0</v>
      </c>
      <c r="P3383" t="s">
        <v>8303</v>
      </c>
      <c r="Q3383">
        <f>D3383/E3383*100</f>
        <v>2994.0119760479042</v>
      </c>
      <c r="R3383">
        <f>E3383/N3383</f>
        <v>20.875</v>
      </c>
      <c r="S3383" t="str">
        <f>LEFT(P3383,FIND("/",P3383)-1)</f>
        <v>theater</v>
      </c>
      <c r="T3383" t="str">
        <f>RIGHT(P3383,LEN(P3383)-FIND("/",P3383))</f>
        <v>spaces</v>
      </c>
    </row>
    <row r="3384" spans="1:20" ht="44.25" x14ac:dyDescent="0.75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 s="9">
        <f>(((I3384/60)/60)/24)+DATE(1970,1,1)</f>
        <v>42115.249305555553</v>
      </c>
      <c r="K3384">
        <v>1428082481</v>
      </c>
      <c r="L3384" s="9">
        <f>(((K3384/60)/60)/24)+DATE(1970,1,1)</f>
        <v>42097.732418981483</v>
      </c>
      <c r="M3384" t="b">
        <v>0</v>
      </c>
      <c r="N3384">
        <v>117</v>
      </c>
      <c r="O3384" t="b">
        <v>0</v>
      </c>
      <c r="P3384" t="s">
        <v>8303</v>
      </c>
      <c r="Q3384">
        <f>D3384/E3384*100</f>
        <v>167.29401923881221</v>
      </c>
      <c r="R3384">
        <f>E3384/N3384</f>
        <v>61.307692307692307</v>
      </c>
      <c r="S3384" t="str">
        <f>LEFT(P3384,FIND("/",P3384)-1)</f>
        <v>theater</v>
      </c>
      <c r="T3384" t="str">
        <f>RIGHT(P3384,LEN(P3384)-FIND("/",P3384))</f>
        <v>spaces</v>
      </c>
    </row>
    <row r="3385" spans="1:20" ht="59" x14ac:dyDescent="0.75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 s="9">
        <f>(((I3385/60)/60)/24)+DATE(1970,1,1)</f>
        <v>42673.073611111111</v>
      </c>
      <c r="K3385">
        <v>1476549262</v>
      </c>
      <c r="L3385" s="9">
        <f>(((K3385/60)/60)/24)+DATE(1970,1,1)</f>
        <v>42658.690532407403</v>
      </c>
      <c r="M3385" t="b">
        <v>0</v>
      </c>
      <c r="N3385">
        <v>2</v>
      </c>
      <c r="O3385" t="b">
        <v>0</v>
      </c>
      <c r="P3385" t="s">
        <v>8303</v>
      </c>
      <c r="Q3385">
        <f>D3385/E3385*100</f>
        <v>600000</v>
      </c>
      <c r="R3385">
        <f>E3385/N3385</f>
        <v>1</v>
      </c>
      <c r="S3385" t="str">
        <f>LEFT(P3385,FIND("/",P3385)-1)</f>
        <v>theater</v>
      </c>
      <c r="T3385" t="str">
        <f>RIGHT(P3385,LEN(P3385)-FIND("/",P3385))</f>
        <v>spaces</v>
      </c>
    </row>
    <row r="3386" spans="1:20" ht="44.25" x14ac:dyDescent="0.75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 s="9">
        <f>(((I3386/60)/60)/24)+DATE(1970,1,1)</f>
        <v>42169.804861111115</v>
      </c>
      <c r="K3386">
        <v>1429287900</v>
      </c>
      <c r="L3386" s="9">
        <f>(((K3386/60)/60)/24)+DATE(1970,1,1)</f>
        <v>42111.684027777781</v>
      </c>
      <c r="M3386" t="b">
        <v>0</v>
      </c>
      <c r="N3386">
        <v>7</v>
      </c>
      <c r="O3386" t="b">
        <v>0</v>
      </c>
      <c r="P3386" t="s">
        <v>8303</v>
      </c>
      <c r="Q3386">
        <f>D3386/E3386*100</f>
        <v>434108.5271317829</v>
      </c>
      <c r="R3386">
        <f>E3386/N3386</f>
        <v>92.142857142857139</v>
      </c>
      <c r="S3386" t="str">
        <f>LEFT(P3386,FIND("/",P3386)-1)</f>
        <v>theater</v>
      </c>
      <c r="T3386" t="str">
        <f>RIGHT(P3386,LEN(P3386)-FIND("/",P3386))</f>
        <v>spaces</v>
      </c>
    </row>
    <row r="3387" spans="1:20" ht="59" x14ac:dyDescent="0.75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 s="9">
        <f>(((I3387/60)/60)/24)+DATE(1970,1,1)</f>
        <v>42439.571284722217</v>
      </c>
      <c r="K3387">
        <v>1455025359</v>
      </c>
      <c r="L3387" s="9">
        <f>(((K3387/60)/60)/24)+DATE(1970,1,1)</f>
        <v>42409.571284722217</v>
      </c>
      <c r="M3387" t="b">
        <v>0</v>
      </c>
      <c r="N3387">
        <v>3</v>
      </c>
      <c r="O3387" t="b">
        <v>0</v>
      </c>
      <c r="P3387" t="s">
        <v>8303</v>
      </c>
      <c r="Q3387">
        <f>D3387/E3387*100</f>
        <v>113636.36363636363</v>
      </c>
      <c r="R3387">
        <f>E3387/N3387</f>
        <v>7.333333333333333</v>
      </c>
      <c r="S3387" t="str">
        <f>LEFT(P3387,FIND("/",P3387)-1)</f>
        <v>theater</v>
      </c>
      <c r="T3387" t="str">
        <f>RIGHT(P3387,LEN(P3387)-FIND("/",P3387))</f>
        <v>spaces</v>
      </c>
    </row>
    <row r="3388" spans="1:20" ht="44.25" x14ac:dyDescent="0.75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 s="9">
        <f>(((I3388/60)/60)/24)+DATE(1970,1,1)</f>
        <v>42601.102314814809</v>
      </c>
      <c r="K3388">
        <v>1467253640</v>
      </c>
      <c r="L3388" s="9">
        <f>(((K3388/60)/60)/24)+DATE(1970,1,1)</f>
        <v>42551.102314814809</v>
      </c>
      <c r="M3388" t="b">
        <v>0</v>
      </c>
      <c r="N3388">
        <v>20</v>
      </c>
      <c r="O3388" t="b">
        <v>0</v>
      </c>
      <c r="P3388" t="s">
        <v>8303</v>
      </c>
      <c r="Q3388">
        <f>D3388/E3388*100</f>
        <v>1157.4074074074074</v>
      </c>
      <c r="R3388">
        <f>E3388/N3388</f>
        <v>64.8</v>
      </c>
      <c r="S3388" t="str">
        <f>LEFT(P3388,FIND("/",P3388)-1)</f>
        <v>theater</v>
      </c>
      <c r="T3388" t="str">
        <f>RIGHT(P3388,LEN(P3388)-FIND("/",P3388))</f>
        <v>spaces</v>
      </c>
    </row>
    <row r="3389" spans="1:20" ht="29.5" x14ac:dyDescent="0.75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 s="9">
        <f>(((I3389/60)/60)/24)+DATE(1970,1,1)</f>
        <v>42286.651886574073</v>
      </c>
      <c r="K3389">
        <v>1439221123</v>
      </c>
      <c r="L3389" s="9">
        <f>(((K3389/60)/60)/24)+DATE(1970,1,1)</f>
        <v>42226.651886574073</v>
      </c>
      <c r="M3389" t="b">
        <v>0</v>
      </c>
      <c r="N3389">
        <v>50</v>
      </c>
      <c r="O3389" t="b">
        <v>0</v>
      </c>
      <c r="P3389" t="s">
        <v>8303</v>
      </c>
      <c r="Q3389">
        <f>D3389/E3389*100</f>
        <v>664.01062416998673</v>
      </c>
      <c r="R3389">
        <f>E3389/N3389</f>
        <v>30.12</v>
      </c>
      <c r="S3389" t="str">
        <f>LEFT(P3389,FIND("/",P3389)-1)</f>
        <v>theater</v>
      </c>
      <c r="T3389" t="str">
        <f>RIGHT(P3389,LEN(P3389)-FIND("/",P3389))</f>
        <v>spaces</v>
      </c>
    </row>
    <row r="3390" spans="1:20" ht="44.25" x14ac:dyDescent="0.75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 s="9">
        <f>(((I3390/60)/60)/24)+DATE(1970,1,1)</f>
        <v>42796.956921296296</v>
      </c>
      <c r="K3390">
        <v>1485903478</v>
      </c>
      <c r="L3390" s="9">
        <f>(((K3390/60)/60)/24)+DATE(1970,1,1)</f>
        <v>42766.956921296296</v>
      </c>
      <c r="M3390" t="b">
        <v>0</v>
      </c>
      <c r="N3390">
        <v>2</v>
      </c>
      <c r="O3390" t="b">
        <v>0</v>
      </c>
      <c r="P3390" t="s">
        <v>8303</v>
      </c>
      <c r="Q3390">
        <f>D3390/E3390*100</f>
        <v>20952.38095238095</v>
      </c>
      <c r="R3390">
        <f>E3390/N3390</f>
        <v>52.5</v>
      </c>
      <c r="S3390" t="str">
        <f>LEFT(P3390,FIND("/",P3390)-1)</f>
        <v>theater</v>
      </c>
      <c r="T3390" t="str">
        <f>RIGHT(P3390,LEN(P3390)-FIND("/",P3390))</f>
        <v>spaces</v>
      </c>
    </row>
    <row r="3391" spans="1:20" ht="44.25" x14ac:dyDescent="0.75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 s="9">
        <f>(((I3391/60)/60)/24)+DATE(1970,1,1)</f>
        <v>42061.138831018514</v>
      </c>
      <c r="K3391">
        <v>1422328795</v>
      </c>
      <c r="L3391" s="9">
        <f>(((K3391/60)/60)/24)+DATE(1970,1,1)</f>
        <v>42031.138831018514</v>
      </c>
      <c r="M3391" t="b">
        <v>0</v>
      </c>
      <c r="N3391">
        <v>3</v>
      </c>
      <c r="O3391" t="b">
        <v>0</v>
      </c>
      <c r="P3391" t="s">
        <v>8303</v>
      </c>
      <c r="Q3391">
        <f>D3391/E3391*100</f>
        <v>84507.042253521126</v>
      </c>
      <c r="R3391">
        <f>E3391/N3391</f>
        <v>23.666666666666668</v>
      </c>
      <c r="S3391" t="str">
        <f>LEFT(P3391,FIND("/",P3391)-1)</f>
        <v>theater</v>
      </c>
      <c r="T3391" t="str">
        <f>RIGHT(P3391,LEN(P3391)-FIND("/",P3391))</f>
        <v>spaces</v>
      </c>
    </row>
    <row r="3392" spans="1:20" ht="44.25" x14ac:dyDescent="0.75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 s="9">
        <f>(((I3392/60)/60)/24)+DATE(1970,1,1)</f>
        <v>42085.671701388885</v>
      </c>
      <c r="K3392">
        <v>1424452035</v>
      </c>
      <c r="L3392" s="9">
        <f>(((K3392/60)/60)/24)+DATE(1970,1,1)</f>
        <v>42055.713368055556</v>
      </c>
      <c r="M3392" t="b">
        <v>0</v>
      </c>
      <c r="N3392">
        <v>27</v>
      </c>
      <c r="O3392" t="b">
        <v>0</v>
      </c>
      <c r="P3392" t="s">
        <v>8303</v>
      </c>
      <c r="Q3392">
        <f>D3392/E3392*100</f>
        <v>11880.153215749153</v>
      </c>
      <c r="R3392">
        <f>E3392/N3392</f>
        <v>415.77777777777777</v>
      </c>
      <c r="S3392" t="str">
        <f>LEFT(P3392,FIND("/",P3392)-1)</f>
        <v>theater</v>
      </c>
      <c r="T3392" t="str">
        <f>RIGHT(P3392,LEN(P3392)-FIND("/",P3392))</f>
        <v>spaces</v>
      </c>
    </row>
    <row r="3393" spans="1:20" ht="44.25" x14ac:dyDescent="0.75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 s="9">
        <f>(((I3393/60)/60)/24)+DATE(1970,1,1)</f>
        <v>42000.0699537037</v>
      </c>
      <c r="K3393">
        <v>1414456844</v>
      </c>
      <c r="L3393" s="9">
        <f>(((K3393/60)/60)/24)+DATE(1970,1,1)</f>
        <v>41940.028287037036</v>
      </c>
      <c r="M3393" t="b">
        <v>0</v>
      </c>
      <c r="N3393">
        <v>7</v>
      </c>
      <c r="O3393" t="b">
        <v>0</v>
      </c>
      <c r="P3393" t="s">
        <v>8303</v>
      </c>
      <c r="Q3393">
        <f>D3393/E3393*100</f>
        <v>531914.89361702127</v>
      </c>
      <c r="R3393">
        <f>E3393/N3393</f>
        <v>53.714285714285715</v>
      </c>
      <c r="S3393" t="str">
        <f>LEFT(P3393,FIND("/",P3393)-1)</f>
        <v>theater</v>
      </c>
      <c r="T3393" t="str">
        <f>RIGHT(P3393,LEN(P3393)-FIND("/",P3393))</f>
        <v>spaces</v>
      </c>
    </row>
    <row r="3394" spans="1:20" ht="44.25" x14ac:dyDescent="0.75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 s="9">
        <f>(((I3394/60)/60)/24)+DATE(1970,1,1)</f>
        <v>42267.181608796294</v>
      </c>
      <c r="K3394">
        <v>1440130891</v>
      </c>
      <c r="L3394" s="9">
        <f>(((K3394/60)/60)/24)+DATE(1970,1,1)</f>
        <v>42237.181608796294</v>
      </c>
      <c r="M3394" t="b">
        <v>0</v>
      </c>
      <c r="N3394">
        <v>5</v>
      </c>
      <c r="O3394" t="b">
        <v>0</v>
      </c>
      <c r="P3394" t="s">
        <v>8303</v>
      </c>
      <c r="Q3394">
        <f>D3394/E3394*100</f>
        <v>47551.117451260106</v>
      </c>
      <c r="R3394">
        <f>E3394/N3394</f>
        <v>420.6</v>
      </c>
      <c r="S3394" t="str">
        <f>LEFT(P3394,FIND("/",P3394)-1)</f>
        <v>theater</v>
      </c>
      <c r="T3394" t="str">
        <f>RIGHT(P3394,LEN(P3394)-FIND("/",P3394))</f>
        <v>spaces</v>
      </c>
    </row>
    <row r="3395" spans="1:20" ht="44.25" x14ac:dyDescent="0.75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 s="9">
        <f>(((I3395/60)/60)/24)+DATE(1970,1,1)</f>
        <v>42323.96465277778</v>
      </c>
      <c r="K3395">
        <v>1445033346</v>
      </c>
      <c r="L3395" s="9">
        <f>(((K3395/60)/60)/24)+DATE(1970,1,1)</f>
        <v>42293.922986111109</v>
      </c>
      <c r="M3395" t="b">
        <v>0</v>
      </c>
      <c r="N3395">
        <v>0</v>
      </c>
      <c r="O3395" t="b">
        <v>0</v>
      </c>
      <c r="P3395" t="s">
        <v>8303</v>
      </c>
      <c r="Q3395" t="e">
        <f>D3395/E3395*100</f>
        <v>#DIV/0!</v>
      </c>
      <c r="R3395" t="e">
        <f>E3395/N3395</f>
        <v>#DIV/0!</v>
      </c>
      <c r="S3395" t="str">
        <f>LEFT(P3395,FIND("/",P3395)-1)</f>
        <v>theater</v>
      </c>
      <c r="T3395" t="str">
        <f>RIGHT(P3395,LEN(P3395)-FIND("/",P3395))</f>
        <v>spaces</v>
      </c>
    </row>
    <row r="3396" spans="1:20" ht="59" x14ac:dyDescent="0.75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 s="9">
        <f>(((I3396/60)/60)/24)+DATE(1970,1,1)</f>
        <v>41883.208333333336</v>
      </c>
      <c r="K3396">
        <v>1406986278</v>
      </c>
      <c r="L3396" s="9">
        <f>(((K3396/60)/60)/24)+DATE(1970,1,1)</f>
        <v>41853.563402777778</v>
      </c>
      <c r="M3396" t="b">
        <v>0</v>
      </c>
      <c r="N3396">
        <v>3</v>
      </c>
      <c r="O3396" t="b">
        <v>0</v>
      </c>
      <c r="P3396" t="s">
        <v>8303</v>
      </c>
      <c r="Q3396">
        <f>D3396/E3396*100</f>
        <v>35714.285714285717</v>
      </c>
      <c r="R3396">
        <f>E3396/N3396</f>
        <v>18.666666666666668</v>
      </c>
      <c r="S3396" t="str">
        <f>LEFT(P3396,FIND("/",P3396)-1)</f>
        <v>theater</v>
      </c>
      <c r="T3396" t="str">
        <f>RIGHT(P3396,LEN(P3396)-FIND("/",P3396))</f>
        <v>spaces</v>
      </c>
    </row>
    <row r="3397" spans="1:20" ht="59" x14ac:dyDescent="0.75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 s="9">
        <f>(((I3397/60)/60)/24)+DATE(1970,1,1)</f>
        <v>42129.783333333333</v>
      </c>
      <c r="K3397">
        <v>1428340931</v>
      </c>
      <c r="L3397" s="9">
        <f>(((K3397/60)/60)/24)+DATE(1970,1,1)</f>
        <v>42100.723738425921</v>
      </c>
      <c r="M3397" t="b">
        <v>0</v>
      </c>
      <c r="N3397">
        <v>6</v>
      </c>
      <c r="O3397" t="b">
        <v>0</v>
      </c>
      <c r="P3397" t="s">
        <v>8303</v>
      </c>
      <c r="Q3397">
        <f>D3397/E3397*100</f>
        <v>863.61702127659578</v>
      </c>
      <c r="R3397">
        <f>E3397/N3397</f>
        <v>78.333333333333329</v>
      </c>
      <c r="S3397" t="str">
        <f>LEFT(P3397,FIND("/",P3397)-1)</f>
        <v>theater</v>
      </c>
      <c r="T3397" t="str">
        <f>RIGHT(P3397,LEN(P3397)-FIND("/",P3397))</f>
        <v>spaces</v>
      </c>
    </row>
    <row r="3398" spans="1:20" ht="44.25" x14ac:dyDescent="0.75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 s="9">
        <f>(((I3398/60)/60)/24)+DATE(1970,1,1)</f>
        <v>42276.883784722217</v>
      </c>
      <c r="K3398">
        <v>1440969159</v>
      </c>
      <c r="L3398" s="9">
        <f>(((K3398/60)/60)/24)+DATE(1970,1,1)</f>
        <v>42246.883784722217</v>
      </c>
      <c r="M3398" t="b">
        <v>0</v>
      </c>
      <c r="N3398">
        <v>9</v>
      </c>
      <c r="O3398" t="b">
        <v>0</v>
      </c>
      <c r="P3398" t="s">
        <v>8303</v>
      </c>
      <c r="Q3398">
        <f>D3398/E3398*100</f>
        <v>4098.3606557377052</v>
      </c>
      <c r="R3398">
        <f>E3398/N3398</f>
        <v>67.777777777777771</v>
      </c>
      <c r="S3398" t="str">
        <f>LEFT(P3398,FIND("/",P3398)-1)</f>
        <v>theater</v>
      </c>
      <c r="T3398" t="str">
        <f>RIGHT(P3398,LEN(P3398)-FIND("/",P3398))</f>
        <v>spaces</v>
      </c>
    </row>
    <row r="3399" spans="1:20" ht="59" x14ac:dyDescent="0.75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 s="9">
        <f>(((I3399/60)/60)/24)+DATE(1970,1,1)</f>
        <v>42233.67082175926</v>
      </c>
      <c r="K3399">
        <v>1434643559</v>
      </c>
      <c r="L3399" s="9">
        <f>(((K3399/60)/60)/24)+DATE(1970,1,1)</f>
        <v>42173.67082175926</v>
      </c>
      <c r="M3399" t="b">
        <v>0</v>
      </c>
      <c r="N3399">
        <v>3</v>
      </c>
      <c r="O3399" t="b">
        <v>0</v>
      </c>
      <c r="P3399" t="s">
        <v>8303</v>
      </c>
      <c r="Q3399">
        <f>D3399/E3399*100</f>
        <v>40000</v>
      </c>
      <c r="R3399">
        <f>E3399/N3399</f>
        <v>16.666666666666668</v>
      </c>
      <c r="S3399" t="str">
        <f>LEFT(P3399,FIND("/",P3399)-1)</f>
        <v>theater</v>
      </c>
      <c r="T3399" t="str">
        <f>RIGHT(P3399,LEN(P3399)-FIND("/",P3399))</f>
        <v>spaces</v>
      </c>
    </row>
    <row r="3400" spans="1:20" ht="44.25" x14ac:dyDescent="0.75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 s="9">
        <f>(((I3400/60)/60)/24)+DATE(1970,1,1)</f>
        <v>42725.192013888889</v>
      </c>
      <c r="K3400">
        <v>1477107390</v>
      </c>
      <c r="L3400" s="9">
        <f>(((K3400/60)/60)/24)+DATE(1970,1,1)</f>
        <v>42665.150347222225</v>
      </c>
      <c r="M3400" t="b">
        <v>0</v>
      </c>
      <c r="N3400">
        <v>2</v>
      </c>
      <c r="O3400" t="b">
        <v>0</v>
      </c>
      <c r="P3400" t="s">
        <v>8303</v>
      </c>
      <c r="Q3400">
        <f>D3400/E3400*100</f>
        <v>16000</v>
      </c>
      <c r="R3400">
        <f>E3400/N3400</f>
        <v>62.5</v>
      </c>
      <c r="S3400" t="str">
        <f>LEFT(P3400,FIND("/",P3400)-1)</f>
        <v>theater</v>
      </c>
      <c r="T3400" t="str">
        <f>RIGHT(P3400,LEN(P3400)-FIND("/",P3400))</f>
        <v>spaces</v>
      </c>
    </row>
    <row r="3401" spans="1:20" ht="44.25" x14ac:dyDescent="0.75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 s="9">
        <f>(((I3401/60)/60)/24)+DATE(1970,1,1)</f>
        <v>42012.570138888885</v>
      </c>
      <c r="K3401">
        <v>1418046247</v>
      </c>
      <c r="L3401" s="9">
        <f>(((K3401/60)/60)/24)+DATE(1970,1,1)</f>
        <v>41981.57230324074</v>
      </c>
      <c r="M3401" t="b">
        <v>0</v>
      </c>
      <c r="N3401">
        <v>3</v>
      </c>
      <c r="O3401" t="b">
        <v>0</v>
      </c>
      <c r="P3401" t="s">
        <v>8303</v>
      </c>
      <c r="Q3401">
        <f>D3401/E3401*100</f>
        <v>51587.30158730159</v>
      </c>
      <c r="R3401">
        <f>E3401/N3401</f>
        <v>42</v>
      </c>
      <c r="S3401" t="str">
        <f>LEFT(P3401,FIND("/",P3401)-1)</f>
        <v>theater</v>
      </c>
      <c r="T3401" t="str">
        <f>RIGHT(P3401,LEN(P3401)-FIND("/",P3401))</f>
        <v>spaces</v>
      </c>
    </row>
    <row r="3402" spans="1:20" ht="44.25" x14ac:dyDescent="0.75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 s="9">
        <f>(((I3402/60)/60)/24)+DATE(1970,1,1)</f>
        <v>42560.082638888889</v>
      </c>
      <c r="K3402">
        <v>1465304483</v>
      </c>
      <c r="L3402" s="9">
        <f>(((K3402/60)/60)/24)+DATE(1970,1,1)</f>
        <v>42528.542627314819</v>
      </c>
      <c r="M3402" t="b">
        <v>0</v>
      </c>
      <c r="N3402">
        <v>45</v>
      </c>
      <c r="O3402" t="b">
        <v>0</v>
      </c>
      <c r="P3402" t="s">
        <v>8303</v>
      </c>
      <c r="Q3402">
        <f>D3402/E3402*100</f>
        <v>427.05842159207378</v>
      </c>
      <c r="R3402">
        <f>E3402/N3402</f>
        <v>130.0888888888889</v>
      </c>
      <c r="S3402" t="str">
        <f>LEFT(P3402,FIND("/",P3402)-1)</f>
        <v>theater</v>
      </c>
      <c r="T3402" t="str">
        <f>RIGHT(P3402,LEN(P3402)-FIND("/",P3402))</f>
        <v>spaces</v>
      </c>
    </row>
    <row r="3403" spans="1:20" ht="44.25" x14ac:dyDescent="0.75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 s="9">
        <f>(((I3403/60)/60)/24)+DATE(1970,1,1)</f>
        <v>42125.777141203704</v>
      </c>
      <c r="K3403">
        <v>1425325145</v>
      </c>
      <c r="L3403" s="9">
        <f>(((K3403/60)/60)/24)+DATE(1970,1,1)</f>
        <v>42065.818807870368</v>
      </c>
      <c r="M3403" t="b">
        <v>0</v>
      </c>
      <c r="N3403">
        <v>9</v>
      </c>
      <c r="O3403" t="b">
        <v>0</v>
      </c>
      <c r="P3403" t="s">
        <v>8303</v>
      </c>
      <c r="Q3403">
        <f>D3403/E3403*100</f>
        <v>1968.1595521343595</v>
      </c>
      <c r="R3403">
        <f>E3403/N3403</f>
        <v>1270.2222222222222</v>
      </c>
      <c r="S3403" t="str">
        <f>LEFT(P3403,FIND("/",P3403)-1)</f>
        <v>theater</v>
      </c>
      <c r="T3403" t="str">
        <f>RIGHT(P3403,LEN(P3403)-FIND("/",P3403))</f>
        <v>spaces</v>
      </c>
    </row>
    <row r="3404" spans="1:20" ht="59" x14ac:dyDescent="0.75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 s="9">
        <f>(((I3404/60)/60)/24)+DATE(1970,1,1)</f>
        <v>42596.948414351849</v>
      </c>
      <c r="K3404">
        <v>1468622743</v>
      </c>
      <c r="L3404" s="9">
        <f>(((K3404/60)/60)/24)+DATE(1970,1,1)</f>
        <v>42566.948414351849</v>
      </c>
      <c r="M3404" t="b">
        <v>0</v>
      </c>
      <c r="N3404">
        <v>9</v>
      </c>
      <c r="O3404" t="b">
        <v>0</v>
      </c>
      <c r="P3404" t="s">
        <v>8303</v>
      </c>
      <c r="Q3404">
        <f>D3404/E3404*100</f>
        <v>628.14070351758801</v>
      </c>
      <c r="R3404">
        <f>E3404/N3404</f>
        <v>88.444444444444443</v>
      </c>
      <c r="S3404" t="str">
        <f>LEFT(P3404,FIND("/",P3404)-1)</f>
        <v>theater</v>
      </c>
      <c r="T3404" t="str">
        <f>RIGHT(P3404,LEN(P3404)-FIND("/",P3404))</f>
        <v>spaces</v>
      </c>
    </row>
    <row r="3405" spans="1:20" ht="44.25" x14ac:dyDescent="0.75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 s="9">
        <f>(((I3405/60)/60)/24)+DATE(1970,1,1)</f>
        <v>42292.916666666672</v>
      </c>
      <c r="K3405">
        <v>1441723912</v>
      </c>
      <c r="L3405" s="9">
        <f>(((K3405/60)/60)/24)+DATE(1970,1,1)</f>
        <v>42255.619351851856</v>
      </c>
      <c r="M3405" t="b">
        <v>0</v>
      </c>
      <c r="N3405">
        <v>21</v>
      </c>
      <c r="O3405" t="b">
        <v>0</v>
      </c>
      <c r="P3405" t="s">
        <v>8303</v>
      </c>
      <c r="Q3405">
        <f>D3405/E3405*100</f>
        <v>8451.7279557805596</v>
      </c>
      <c r="R3405">
        <f>E3405/N3405</f>
        <v>56.342380952380957</v>
      </c>
      <c r="S3405" t="str">
        <f>LEFT(P3405,FIND("/",P3405)-1)</f>
        <v>theater</v>
      </c>
      <c r="T3405" t="str">
        <f>RIGHT(P3405,LEN(P3405)-FIND("/",P3405))</f>
        <v>spaces</v>
      </c>
    </row>
    <row r="3406" spans="1:20" ht="59" x14ac:dyDescent="0.75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 s="9">
        <f>(((I3406/60)/60)/24)+DATE(1970,1,1)</f>
        <v>41791.165972222225</v>
      </c>
      <c r="K3406">
        <v>1398980941</v>
      </c>
      <c r="L3406" s="9">
        <f>(((K3406/60)/60)/24)+DATE(1970,1,1)</f>
        <v>41760.909039351849</v>
      </c>
      <c r="M3406" t="b">
        <v>0</v>
      </c>
      <c r="N3406">
        <v>17</v>
      </c>
      <c r="O3406" t="b">
        <v>0</v>
      </c>
      <c r="P3406" t="s">
        <v>8303</v>
      </c>
      <c r="Q3406">
        <f>D3406/E3406*100</f>
        <v>439.56043956043959</v>
      </c>
      <c r="R3406">
        <f>E3406/N3406</f>
        <v>53.529411764705884</v>
      </c>
      <c r="S3406" t="str">
        <f>LEFT(P3406,FIND("/",P3406)-1)</f>
        <v>theater</v>
      </c>
      <c r="T3406" t="str">
        <f>RIGHT(P3406,LEN(P3406)-FIND("/",P3406))</f>
        <v>spaces</v>
      </c>
    </row>
    <row r="3407" spans="1:20" ht="44.25" x14ac:dyDescent="0.75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 s="9">
        <f>(((I3407/60)/60)/24)+DATE(1970,1,1)</f>
        <v>42267.795787037037</v>
      </c>
      <c r="K3407">
        <v>1437591956</v>
      </c>
      <c r="L3407" s="9">
        <f>(((K3407/60)/60)/24)+DATE(1970,1,1)</f>
        <v>42207.795787037037</v>
      </c>
      <c r="M3407" t="b">
        <v>0</v>
      </c>
      <c r="N3407">
        <v>1</v>
      </c>
      <c r="O3407" t="b">
        <v>0</v>
      </c>
      <c r="P3407" t="s">
        <v>8303</v>
      </c>
      <c r="Q3407">
        <f>D3407/E3407*100</f>
        <v>400000</v>
      </c>
      <c r="R3407">
        <f>E3407/N3407</f>
        <v>25</v>
      </c>
      <c r="S3407" t="str">
        <f>LEFT(P3407,FIND("/",P3407)-1)</f>
        <v>theater</v>
      </c>
      <c r="T3407" t="str">
        <f>RIGHT(P3407,LEN(P3407)-FIND("/",P3407))</f>
        <v>spaces</v>
      </c>
    </row>
    <row r="3408" spans="1:20" ht="44.25" x14ac:dyDescent="0.75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 s="9">
        <f>(((I3408/60)/60)/24)+DATE(1970,1,1)</f>
        <v>42583.025231481486</v>
      </c>
      <c r="K3408">
        <v>1464827780</v>
      </c>
      <c r="L3408" s="9">
        <f>(((K3408/60)/60)/24)+DATE(1970,1,1)</f>
        <v>42523.025231481486</v>
      </c>
      <c r="M3408" t="b">
        <v>0</v>
      </c>
      <c r="N3408">
        <v>1</v>
      </c>
      <c r="O3408" t="b">
        <v>0</v>
      </c>
      <c r="P3408" t="s">
        <v>8303</v>
      </c>
      <c r="Q3408">
        <f>D3408/E3408*100</f>
        <v>29839.999999999996</v>
      </c>
      <c r="R3408">
        <f>E3408/N3408</f>
        <v>50</v>
      </c>
      <c r="S3408" t="str">
        <f>LEFT(P3408,FIND("/",P3408)-1)</f>
        <v>theater</v>
      </c>
      <c r="T3408" t="str">
        <f>RIGHT(P3408,LEN(P3408)-FIND("/",P3408))</f>
        <v>spaces</v>
      </c>
    </row>
    <row r="3409" spans="1:20" ht="44.25" x14ac:dyDescent="0.75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 s="9">
        <f>(((I3409/60)/60)/24)+DATE(1970,1,1)</f>
        <v>42144.825532407413</v>
      </c>
      <c r="K3409">
        <v>1429559326</v>
      </c>
      <c r="L3409" s="9">
        <f>(((K3409/60)/60)/24)+DATE(1970,1,1)</f>
        <v>42114.825532407413</v>
      </c>
      <c r="M3409" t="b">
        <v>0</v>
      </c>
      <c r="N3409">
        <v>14</v>
      </c>
      <c r="O3409" t="b">
        <v>0</v>
      </c>
      <c r="P3409" t="s">
        <v>8303</v>
      </c>
      <c r="Q3409">
        <f>D3409/E3409*100</f>
        <v>2515.7232704402518</v>
      </c>
      <c r="R3409">
        <f>E3409/N3409</f>
        <v>56.785714285714285</v>
      </c>
      <c r="S3409" t="str">
        <f>LEFT(P3409,FIND("/",P3409)-1)</f>
        <v>theater</v>
      </c>
      <c r="T3409" t="str">
        <f>RIGHT(P3409,LEN(P3409)-FIND("/",P3409))</f>
        <v>spaces</v>
      </c>
    </row>
    <row r="3410" spans="1:20" ht="44.25" x14ac:dyDescent="0.75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 s="9">
        <f>(((I3410/60)/60)/24)+DATE(1970,1,1)</f>
        <v>42650.583333333328</v>
      </c>
      <c r="K3410">
        <v>1474027501</v>
      </c>
      <c r="L3410" s="9">
        <f>(((K3410/60)/60)/24)+DATE(1970,1,1)</f>
        <v>42629.503483796296</v>
      </c>
      <c r="M3410" t="b">
        <v>0</v>
      </c>
      <c r="N3410">
        <v>42</v>
      </c>
      <c r="O3410" t="b">
        <v>0</v>
      </c>
      <c r="P3410" t="s">
        <v>8303</v>
      </c>
      <c r="Q3410">
        <f>D3410/E3410*100</f>
        <v>583.09037900874637</v>
      </c>
      <c r="R3410">
        <f>E3410/N3410</f>
        <v>40.833333333333336</v>
      </c>
      <c r="S3410" t="str">
        <f>LEFT(P3410,FIND("/",P3410)-1)</f>
        <v>theater</v>
      </c>
      <c r="T3410" t="str">
        <f>RIGHT(P3410,LEN(P3410)-FIND("/",P3410))</f>
        <v>spaces</v>
      </c>
    </row>
    <row r="3411" spans="1:20" ht="59" x14ac:dyDescent="0.75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 s="9">
        <f>(((I3411/60)/60)/24)+DATE(1970,1,1)</f>
        <v>42408.01180555555</v>
      </c>
      <c r="K3411">
        <v>1450724449</v>
      </c>
      <c r="L3411" s="9">
        <f>(((K3411/60)/60)/24)+DATE(1970,1,1)</f>
        <v>42359.792233796295</v>
      </c>
      <c r="M3411" t="b">
        <v>0</v>
      </c>
      <c r="N3411">
        <v>27</v>
      </c>
      <c r="O3411" t="b">
        <v>0</v>
      </c>
      <c r="P3411" t="s">
        <v>8303</v>
      </c>
      <c r="Q3411">
        <f>D3411/E3411*100</f>
        <v>2771.6154721274174</v>
      </c>
      <c r="R3411">
        <f>E3411/N3411</f>
        <v>65.111111111111114</v>
      </c>
      <c r="S3411" t="str">
        <f>LEFT(P3411,FIND("/",P3411)-1)</f>
        <v>theater</v>
      </c>
      <c r="T3411" t="str">
        <f>RIGHT(P3411,LEN(P3411)-FIND("/",P3411))</f>
        <v>spaces</v>
      </c>
    </row>
    <row r="3412" spans="1:20" ht="44.25" x14ac:dyDescent="0.75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 s="9">
        <f>(((I3412/60)/60)/24)+DATE(1970,1,1)</f>
        <v>42412.189710648148</v>
      </c>
      <c r="K3412">
        <v>1452659591</v>
      </c>
      <c r="L3412" s="9">
        <f>(((K3412/60)/60)/24)+DATE(1970,1,1)</f>
        <v>42382.189710648148</v>
      </c>
      <c r="M3412" t="b">
        <v>0</v>
      </c>
      <c r="N3412">
        <v>5</v>
      </c>
      <c r="O3412" t="b">
        <v>0</v>
      </c>
      <c r="P3412" t="s">
        <v>8303</v>
      </c>
      <c r="Q3412">
        <f>D3412/E3412*100</f>
        <v>719.42446043165467</v>
      </c>
      <c r="R3412">
        <f>E3412/N3412</f>
        <v>55.6</v>
      </c>
      <c r="S3412" t="str">
        <f>LEFT(P3412,FIND("/",P3412)-1)</f>
        <v>theater</v>
      </c>
      <c r="T3412" t="str">
        <f>RIGHT(P3412,LEN(P3412)-FIND("/",P3412))</f>
        <v>spaces</v>
      </c>
    </row>
    <row r="3413" spans="1:20" ht="44.25" x14ac:dyDescent="0.75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 s="9">
        <f>(((I3413/60)/60)/24)+DATE(1970,1,1)</f>
        <v>41932.622395833336</v>
      </c>
      <c r="K3413">
        <v>1411224975</v>
      </c>
      <c r="L3413" s="9">
        <f>(((K3413/60)/60)/24)+DATE(1970,1,1)</f>
        <v>41902.622395833336</v>
      </c>
      <c r="M3413" t="b">
        <v>0</v>
      </c>
      <c r="N3413">
        <v>13</v>
      </c>
      <c r="O3413" t="b">
        <v>0</v>
      </c>
      <c r="P3413" t="s">
        <v>8303</v>
      </c>
      <c r="Q3413">
        <f>D3413/E3413*100</f>
        <v>656.81444991789817</v>
      </c>
      <c r="R3413">
        <f>E3413/N3413</f>
        <v>140.53846153846155</v>
      </c>
      <c r="S3413" t="str">
        <f>LEFT(P3413,FIND("/",P3413)-1)</f>
        <v>theater</v>
      </c>
      <c r="T3413" t="str">
        <f>RIGHT(P3413,LEN(P3413)-FIND("/",P3413))</f>
        <v>spaces</v>
      </c>
    </row>
    <row r="3414" spans="1:20" ht="59" x14ac:dyDescent="0.75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 s="9">
        <f>(((I3414/60)/60)/24)+DATE(1970,1,1)</f>
        <v>42201.330555555556</v>
      </c>
      <c r="K3414">
        <v>1434445937</v>
      </c>
      <c r="L3414" s="9">
        <f>(((K3414/60)/60)/24)+DATE(1970,1,1)</f>
        <v>42171.383530092593</v>
      </c>
      <c r="M3414" t="b">
        <v>0</v>
      </c>
      <c r="N3414">
        <v>12</v>
      </c>
      <c r="O3414" t="b">
        <v>0</v>
      </c>
      <c r="P3414" t="s">
        <v>8303</v>
      </c>
      <c r="Q3414">
        <f>D3414/E3414*100</f>
        <v>833.33333333333337</v>
      </c>
      <c r="R3414">
        <f>E3414/N3414</f>
        <v>25</v>
      </c>
      <c r="S3414" t="str">
        <f>LEFT(P3414,FIND("/",P3414)-1)</f>
        <v>theater</v>
      </c>
      <c r="T3414" t="str">
        <f>RIGHT(P3414,LEN(P3414)-FIND("/",P3414))</f>
        <v>spaces</v>
      </c>
    </row>
    <row r="3415" spans="1:20" ht="59" x14ac:dyDescent="0.75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 s="9">
        <f>(((I3415/60)/60)/24)+DATE(1970,1,1)</f>
        <v>42605.340486111112</v>
      </c>
      <c r="K3415">
        <v>1467619818</v>
      </c>
      <c r="L3415" s="9">
        <f>(((K3415/60)/60)/24)+DATE(1970,1,1)</f>
        <v>42555.340486111112</v>
      </c>
      <c r="M3415" t="b">
        <v>0</v>
      </c>
      <c r="N3415">
        <v>90</v>
      </c>
      <c r="O3415" t="b">
        <v>0</v>
      </c>
      <c r="P3415" t="s">
        <v>8303</v>
      </c>
      <c r="Q3415">
        <f>D3415/E3415*100</f>
        <v>255.6727388942154</v>
      </c>
      <c r="R3415">
        <f>E3415/N3415</f>
        <v>69.533333333333331</v>
      </c>
      <c r="S3415" t="str">
        <f>LEFT(P3415,FIND("/",P3415)-1)</f>
        <v>theater</v>
      </c>
      <c r="T3415" t="str">
        <f>RIGHT(P3415,LEN(P3415)-FIND("/",P3415))</f>
        <v>spaces</v>
      </c>
    </row>
    <row r="3416" spans="1:20" ht="29.5" x14ac:dyDescent="0.75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 s="9">
        <f>(((I3416/60)/60)/24)+DATE(1970,1,1)</f>
        <v>42167.156319444446</v>
      </c>
      <c r="K3416">
        <v>1428896706</v>
      </c>
      <c r="L3416" s="9">
        <f>(((K3416/60)/60)/24)+DATE(1970,1,1)</f>
        <v>42107.156319444446</v>
      </c>
      <c r="M3416" t="b">
        <v>0</v>
      </c>
      <c r="N3416">
        <v>2</v>
      </c>
      <c r="O3416" t="b">
        <v>0</v>
      </c>
      <c r="P3416" t="s">
        <v>8303</v>
      </c>
      <c r="Q3416">
        <f>D3416/E3416*100</f>
        <v>37272.727272727272</v>
      </c>
      <c r="R3416">
        <f>E3416/N3416</f>
        <v>5.5</v>
      </c>
      <c r="S3416" t="str">
        <f>LEFT(P3416,FIND("/",P3416)-1)</f>
        <v>theater</v>
      </c>
      <c r="T3416" t="str">
        <f>RIGHT(P3416,LEN(P3416)-FIND("/",P3416))</f>
        <v>spaces</v>
      </c>
    </row>
    <row r="3417" spans="1:20" ht="44.25" x14ac:dyDescent="0.75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 s="9">
        <f>(((I3417/60)/60)/24)+DATE(1970,1,1)</f>
        <v>42038.083333333328</v>
      </c>
      <c r="K3417">
        <v>1420235311</v>
      </c>
      <c r="L3417" s="9">
        <f>(((K3417/60)/60)/24)+DATE(1970,1,1)</f>
        <v>42006.908692129626</v>
      </c>
      <c r="M3417" t="b">
        <v>0</v>
      </c>
      <c r="N3417">
        <v>5</v>
      </c>
      <c r="O3417" t="b">
        <v>0</v>
      </c>
      <c r="P3417" t="s">
        <v>8303</v>
      </c>
      <c r="Q3417">
        <f>D3417/E3417*100</f>
        <v>337.55274261603375</v>
      </c>
      <c r="R3417">
        <f>E3417/N3417</f>
        <v>237</v>
      </c>
      <c r="S3417" t="str">
        <f>LEFT(P3417,FIND("/",P3417)-1)</f>
        <v>theater</v>
      </c>
      <c r="T3417" t="str">
        <f>RIGHT(P3417,LEN(P3417)-FIND("/",P3417))</f>
        <v>spaces</v>
      </c>
    </row>
    <row r="3418" spans="1:20" ht="44.25" x14ac:dyDescent="0.75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 s="9">
        <f>(((I3418/60)/60)/24)+DATE(1970,1,1)</f>
        <v>41931.208333333336</v>
      </c>
      <c r="K3418">
        <v>1408986916</v>
      </c>
      <c r="L3418" s="9">
        <f>(((K3418/60)/60)/24)+DATE(1970,1,1)</f>
        <v>41876.718935185185</v>
      </c>
      <c r="M3418" t="b">
        <v>0</v>
      </c>
      <c r="N3418">
        <v>31</v>
      </c>
      <c r="O3418" t="b">
        <v>0</v>
      </c>
      <c r="P3418" t="s">
        <v>8303</v>
      </c>
      <c r="Q3418">
        <f>D3418/E3418*100</f>
        <v>236.06623586429725</v>
      </c>
      <c r="R3418">
        <f>E3418/N3418</f>
        <v>79.870967741935488</v>
      </c>
      <c r="S3418" t="str">
        <f>LEFT(P3418,FIND("/",P3418)-1)</f>
        <v>theater</v>
      </c>
      <c r="T3418" t="str">
        <f>RIGHT(P3418,LEN(P3418)-FIND("/",P3418))</f>
        <v>spaces</v>
      </c>
    </row>
    <row r="3419" spans="1:20" ht="59" x14ac:dyDescent="0.75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 s="9">
        <f>(((I3419/60)/60)/24)+DATE(1970,1,1)</f>
        <v>42263.916666666672</v>
      </c>
      <c r="K3419">
        <v>1440497876</v>
      </c>
      <c r="L3419" s="9">
        <f>(((K3419/60)/60)/24)+DATE(1970,1,1)</f>
        <v>42241.429120370376</v>
      </c>
      <c r="M3419" t="b">
        <v>0</v>
      </c>
      <c r="N3419">
        <v>4</v>
      </c>
      <c r="O3419" t="b">
        <v>0</v>
      </c>
      <c r="P3419" t="s">
        <v>8303</v>
      </c>
      <c r="Q3419">
        <f>D3419/E3419*100</f>
        <v>2439.0243902439024</v>
      </c>
      <c r="R3419">
        <f>E3419/N3419</f>
        <v>10.25</v>
      </c>
      <c r="S3419" t="str">
        <f>LEFT(P3419,FIND("/",P3419)-1)</f>
        <v>theater</v>
      </c>
      <c r="T3419" t="str">
        <f>RIGHT(P3419,LEN(P3419)-FIND("/",P3419))</f>
        <v>spaces</v>
      </c>
    </row>
    <row r="3420" spans="1:20" ht="44.25" x14ac:dyDescent="0.75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 s="9">
        <f>(((I3420/60)/60)/24)+DATE(1970,1,1)</f>
        <v>42135.814247685179</v>
      </c>
      <c r="K3420">
        <v>1430767951</v>
      </c>
      <c r="L3420" s="9">
        <f>(((K3420/60)/60)/24)+DATE(1970,1,1)</f>
        <v>42128.814247685179</v>
      </c>
      <c r="M3420" t="b">
        <v>0</v>
      </c>
      <c r="N3420">
        <v>29</v>
      </c>
      <c r="O3420" t="b">
        <v>0</v>
      </c>
      <c r="P3420" t="s">
        <v>8303</v>
      </c>
      <c r="Q3420">
        <f>D3420/E3420*100</f>
        <v>506.00885515496526</v>
      </c>
      <c r="R3420">
        <f>E3420/N3420</f>
        <v>272.58620689655174</v>
      </c>
      <c r="S3420" t="str">
        <f>LEFT(P3420,FIND("/",P3420)-1)</f>
        <v>theater</v>
      </c>
      <c r="T3420" t="str">
        <f>RIGHT(P3420,LEN(P3420)-FIND("/",P3420))</f>
        <v>spaces</v>
      </c>
    </row>
    <row r="3421" spans="1:20" x14ac:dyDescent="0.75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 s="9">
        <f>(((I3421/60)/60)/24)+DATE(1970,1,1)</f>
        <v>42122.638819444444</v>
      </c>
      <c r="K3421">
        <v>1425053994</v>
      </c>
      <c r="L3421" s="9">
        <f>(((K3421/60)/60)/24)+DATE(1970,1,1)</f>
        <v>42062.680486111116</v>
      </c>
      <c r="M3421" t="b">
        <v>0</v>
      </c>
      <c r="N3421">
        <v>2</v>
      </c>
      <c r="O3421" t="b">
        <v>0</v>
      </c>
      <c r="P3421" t="s">
        <v>8303</v>
      </c>
      <c r="Q3421">
        <f>D3421/E3421*100</f>
        <v>192307.69230769231</v>
      </c>
      <c r="R3421">
        <f>E3421/N3421</f>
        <v>13</v>
      </c>
      <c r="S3421" t="str">
        <f>LEFT(P3421,FIND("/",P3421)-1)</f>
        <v>theater</v>
      </c>
      <c r="T3421" t="str">
        <f>RIGHT(P3421,LEN(P3421)-FIND("/",P3421))</f>
        <v>spaces</v>
      </c>
    </row>
    <row r="3422" spans="1:20" ht="44.25" x14ac:dyDescent="0.75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 s="9">
        <f>(((I3422/60)/60)/24)+DATE(1970,1,1)</f>
        <v>41879.125115740739</v>
      </c>
      <c r="K3422">
        <v>1406170810</v>
      </c>
      <c r="L3422" s="9">
        <f>(((K3422/60)/60)/24)+DATE(1970,1,1)</f>
        <v>41844.125115740739</v>
      </c>
      <c r="M3422" t="b">
        <v>0</v>
      </c>
      <c r="N3422">
        <v>114</v>
      </c>
      <c r="O3422" t="b">
        <v>0</v>
      </c>
      <c r="P3422" t="s">
        <v>8303</v>
      </c>
      <c r="Q3422">
        <f>D3422/E3422*100</f>
        <v>399.51756369666816</v>
      </c>
      <c r="R3422">
        <f>E3422/N3422</f>
        <v>58.184210526315788</v>
      </c>
      <c r="S3422" t="str">
        <f>LEFT(P3422,FIND("/",P3422)-1)</f>
        <v>theater</v>
      </c>
      <c r="T3422" t="str">
        <f>RIGHT(P3422,LEN(P3422)-FIND("/",P3422))</f>
        <v>spaces</v>
      </c>
    </row>
    <row r="3423" spans="1:20" ht="44.25" x14ac:dyDescent="0.75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 s="9">
        <f>(((I3423/60)/60)/24)+DATE(1970,1,1)</f>
        <v>42785.031469907408</v>
      </c>
      <c r="K3423">
        <v>1484009119</v>
      </c>
      <c r="L3423" s="9">
        <f>(((K3423/60)/60)/24)+DATE(1970,1,1)</f>
        <v>42745.031469907408</v>
      </c>
      <c r="M3423" t="b">
        <v>0</v>
      </c>
      <c r="N3423">
        <v>1</v>
      </c>
      <c r="O3423" t="b">
        <v>0</v>
      </c>
      <c r="P3423" t="s">
        <v>8303</v>
      </c>
      <c r="Q3423">
        <f>D3423/E3423*100</f>
        <v>250000</v>
      </c>
      <c r="R3423">
        <f>E3423/N3423</f>
        <v>10</v>
      </c>
      <c r="S3423" t="str">
        <f>LEFT(P3423,FIND("/",P3423)-1)</f>
        <v>theater</v>
      </c>
      <c r="T3423" t="str">
        <f>RIGHT(P3423,LEN(P3423)-FIND("/",P3423))</f>
        <v>spaces</v>
      </c>
    </row>
    <row r="3424" spans="1:20" ht="44.25" x14ac:dyDescent="0.75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 s="9">
        <f>(((I3424/60)/60)/24)+DATE(1970,1,1)</f>
        <v>41916.595138888886</v>
      </c>
      <c r="K3424">
        <v>1409753820</v>
      </c>
      <c r="L3424" s="9">
        <f>(((K3424/60)/60)/24)+DATE(1970,1,1)</f>
        <v>41885.595138888886</v>
      </c>
      <c r="M3424" t="b">
        <v>0</v>
      </c>
      <c r="N3424">
        <v>76</v>
      </c>
      <c r="O3424" t="b">
        <v>0</v>
      </c>
      <c r="P3424" t="s">
        <v>8303</v>
      </c>
      <c r="Q3424">
        <f>D3424/E3424*100</f>
        <v>375.37537537537537</v>
      </c>
      <c r="R3424">
        <f>E3424/N3424</f>
        <v>70.10526315789474</v>
      </c>
      <c r="S3424" t="str">
        <f>LEFT(P3424,FIND("/",P3424)-1)</f>
        <v>theater</v>
      </c>
      <c r="T3424" t="str">
        <f>RIGHT(P3424,LEN(P3424)-FIND("/",P3424))</f>
        <v>spaces</v>
      </c>
    </row>
    <row r="3425" spans="1:20" ht="44.25" x14ac:dyDescent="0.75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 s="9">
        <f>(((I3425/60)/60)/24)+DATE(1970,1,1)</f>
        <v>42675.121921296297</v>
      </c>
      <c r="K3425">
        <v>1472784934</v>
      </c>
      <c r="L3425" s="9">
        <f>(((K3425/60)/60)/24)+DATE(1970,1,1)</f>
        <v>42615.121921296297</v>
      </c>
      <c r="M3425" t="b">
        <v>0</v>
      </c>
      <c r="N3425">
        <v>9</v>
      </c>
      <c r="O3425" t="b">
        <v>0</v>
      </c>
      <c r="P3425" t="s">
        <v>8303</v>
      </c>
      <c r="Q3425">
        <f>D3425/E3425*100</f>
        <v>2111.3243761996164</v>
      </c>
      <c r="R3425">
        <f>E3425/N3425</f>
        <v>57.888888888888886</v>
      </c>
      <c r="S3425" t="str">
        <f>LEFT(P3425,FIND("/",P3425)-1)</f>
        <v>theater</v>
      </c>
      <c r="T3425" t="str">
        <f>RIGHT(P3425,LEN(P3425)-FIND("/",P3425))</f>
        <v>spaces</v>
      </c>
    </row>
    <row r="3426" spans="1:20" ht="44.25" x14ac:dyDescent="0.75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 s="9">
        <f>(((I3426/60)/60)/24)+DATE(1970,1,1)</f>
        <v>42111.731273148151</v>
      </c>
      <c r="K3426">
        <v>1426699982</v>
      </c>
      <c r="L3426" s="9">
        <f>(((K3426/60)/60)/24)+DATE(1970,1,1)</f>
        <v>42081.731273148151</v>
      </c>
      <c r="M3426" t="b">
        <v>0</v>
      </c>
      <c r="N3426">
        <v>37</v>
      </c>
      <c r="O3426" t="b">
        <v>0</v>
      </c>
      <c r="P3426" t="s">
        <v>8303</v>
      </c>
      <c r="Q3426">
        <f>D3426/E3426*100</f>
        <v>2356.5264293419636</v>
      </c>
      <c r="R3426">
        <f>E3426/N3426</f>
        <v>125.27027027027027</v>
      </c>
      <c r="S3426" t="str">
        <f>LEFT(P3426,FIND("/",P3426)-1)</f>
        <v>theater</v>
      </c>
      <c r="T3426" t="str">
        <f>RIGHT(P3426,LEN(P3426)-FIND("/",P3426))</f>
        <v>spaces</v>
      </c>
    </row>
    <row r="3427" spans="1:20" ht="44.25" x14ac:dyDescent="0.75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 s="9">
        <f>(((I3427/60)/60)/24)+DATE(1970,1,1)</f>
        <v>41903.632523148146</v>
      </c>
      <c r="K3427">
        <v>1406128250</v>
      </c>
      <c r="L3427" s="9">
        <f>(((K3427/60)/60)/24)+DATE(1970,1,1)</f>
        <v>41843.632523148146</v>
      </c>
      <c r="M3427" t="b">
        <v>0</v>
      </c>
      <c r="N3427">
        <v>0</v>
      </c>
      <c r="O3427" t="b">
        <v>0</v>
      </c>
      <c r="P3427" t="s">
        <v>8303</v>
      </c>
      <c r="Q3427" t="e">
        <f>D3427/E3427*100</f>
        <v>#DIV/0!</v>
      </c>
      <c r="R3427" t="e">
        <f>E3427/N3427</f>
        <v>#DIV/0!</v>
      </c>
      <c r="S3427" t="str">
        <f>LEFT(P3427,FIND("/",P3427)-1)</f>
        <v>theater</v>
      </c>
      <c r="T3427" t="str">
        <f>RIGHT(P3427,LEN(P3427)-FIND("/",P3427))</f>
        <v>spaces</v>
      </c>
    </row>
    <row r="3428" spans="1:20" ht="44.25" x14ac:dyDescent="0.75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 s="9">
        <f>(((I3428/60)/60)/24)+DATE(1970,1,1)</f>
        <v>42526.447071759263</v>
      </c>
      <c r="K3428">
        <v>1462531427</v>
      </c>
      <c r="L3428" s="9">
        <f>(((K3428/60)/60)/24)+DATE(1970,1,1)</f>
        <v>42496.447071759263</v>
      </c>
      <c r="M3428" t="b">
        <v>0</v>
      </c>
      <c r="N3428">
        <v>1</v>
      </c>
      <c r="O3428" t="b">
        <v>0</v>
      </c>
      <c r="P3428" t="s">
        <v>8303</v>
      </c>
      <c r="Q3428">
        <f>D3428/E3428*100</f>
        <v>3333.3333333333335</v>
      </c>
      <c r="R3428">
        <f>E3428/N3428</f>
        <v>300</v>
      </c>
      <c r="S3428" t="str">
        <f>LEFT(P3428,FIND("/",P3428)-1)</f>
        <v>theater</v>
      </c>
      <c r="T3428" t="str">
        <f>RIGHT(P3428,LEN(P3428)-FIND("/",P3428))</f>
        <v>spaces</v>
      </c>
    </row>
    <row r="3429" spans="1:20" ht="44.25" x14ac:dyDescent="0.75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 s="9">
        <f>(((I3429/60)/60)/24)+DATE(1970,1,1)</f>
        <v>42095.515335648146</v>
      </c>
      <c r="K3429">
        <v>1426681325</v>
      </c>
      <c r="L3429" s="9">
        <f>(((K3429/60)/60)/24)+DATE(1970,1,1)</f>
        <v>42081.515335648146</v>
      </c>
      <c r="M3429" t="b">
        <v>0</v>
      </c>
      <c r="N3429">
        <v>10</v>
      </c>
      <c r="O3429" t="b">
        <v>0</v>
      </c>
      <c r="P3429" t="s">
        <v>8303</v>
      </c>
      <c r="Q3429">
        <f>D3429/E3429*100</f>
        <v>174.41860465116278</v>
      </c>
      <c r="R3429">
        <f>E3429/N3429</f>
        <v>43</v>
      </c>
      <c r="S3429" t="str">
        <f>LEFT(P3429,FIND("/",P3429)-1)</f>
        <v>theater</v>
      </c>
      <c r="T3429" t="str">
        <f>RIGHT(P3429,LEN(P3429)-FIND("/",P3429))</f>
        <v>spaces</v>
      </c>
    </row>
    <row r="3430" spans="1:20" ht="44.25" x14ac:dyDescent="0.75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 s="9">
        <f>(((I3430/60)/60)/24)+DATE(1970,1,1)</f>
        <v>42517.55</v>
      </c>
      <c r="K3430">
        <v>1463648360</v>
      </c>
      <c r="L3430" s="9">
        <f>(((K3430/60)/60)/24)+DATE(1970,1,1)</f>
        <v>42509.374537037031</v>
      </c>
      <c r="M3430" t="b">
        <v>0</v>
      </c>
      <c r="N3430">
        <v>1</v>
      </c>
      <c r="O3430" t="b">
        <v>0</v>
      </c>
      <c r="P3430" t="s">
        <v>8303</v>
      </c>
      <c r="Q3430">
        <f>D3430/E3430*100</f>
        <v>100000</v>
      </c>
      <c r="R3430">
        <f>E3430/N3430</f>
        <v>1</v>
      </c>
      <c r="S3430" t="str">
        <f>LEFT(P3430,FIND("/",P3430)-1)</f>
        <v>theater</v>
      </c>
      <c r="T3430" t="str">
        <f>RIGHT(P3430,LEN(P3430)-FIND("/",P3430))</f>
        <v>spaces</v>
      </c>
    </row>
    <row r="3431" spans="1:20" ht="29.5" x14ac:dyDescent="0.75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 s="9">
        <f>(((I3431/60)/60)/24)+DATE(1970,1,1)</f>
        <v>42553.649571759262</v>
      </c>
      <c r="K3431">
        <v>1465832123</v>
      </c>
      <c r="L3431" s="9">
        <f>(((K3431/60)/60)/24)+DATE(1970,1,1)</f>
        <v>42534.649571759262</v>
      </c>
      <c r="M3431" t="b">
        <v>0</v>
      </c>
      <c r="N3431">
        <v>2</v>
      </c>
      <c r="O3431" t="b">
        <v>0</v>
      </c>
      <c r="P3431" t="s">
        <v>8303</v>
      </c>
      <c r="Q3431">
        <f>D3431/E3431*100</f>
        <v>32258.06451612903</v>
      </c>
      <c r="R3431">
        <f>E3431/N3431</f>
        <v>775</v>
      </c>
      <c r="S3431" t="str">
        <f>LEFT(P3431,FIND("/",P3431)-1)</f>
        <v>theater</v>
      </c>
      <c r="T3431" t="str">
        <f>RIGHT(P3431,LEN(P3431)-FIND("/",P3431))</f>
        <v>spaces</v>
      </c>
    </row>
    <row r="3432" spans="1:20" ht="59" x14ac:dyDescent="0.75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 s="9">
        <f>(((I3432/60)/60)/24)+DATE(1970,1,1)</f>
        <v>42090.003842592589</v>
      </c>
      <c r="K3432">
        <v>1424826332</v>
      </c>
      <c r="L3432" s="9">
        <f>(((K3432/60)/60)/24)+DATE(1970,1,1)</f>
        <v>42060.04550925926</v>
      </c>
      <c r="M3432" t="b">
        <v>0</v>
      </c>
      <c r="N3432">
        <v>1</v>
      </c>
      <c r="O3432" t="b">
        <v>0</v>
      </c>
      <c r="P3432" t="s">
        <v>8303</v>
      </c>
      <c r="Q3432">
        <f>D3432/E3432*100</f>
        <v>200000</v>
      </c>
      <c r="R3432">
        <f>E3432/N3432</f>
        <v>5</v>
      </c>
      <c r="S3432" t="str">
        <f>LEFT(P3432,FIND("/",P3432)-1)</f>
        <v>theater</v>
      </c>
      <c r="T3432" t="str">
        <f>RIGHT(P3432,LEN(P3432)-FIND("/",P3432))</f>
        <v>spaces</v>
      </c>
    </row>
    <row r="3433" spans="1:20" ht="44.25" x14ac:dyDescent="0.75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 s="9">
        <f>(((I3433/60)/60)/24)+DATE(1970,1,1)</f>
        <v>42495.900416666671</v>
      </c>
      <c r="K3433">
        <v>1457303796</v>
      </c>
      <c r="L3433" s="9">
        <f>(((K3433/60)/60)/24)+DATE(1970,1,1)</f>
        <v>42435.942083333335</v>
      </c>
      <c r="M3433" t="b">
        <v>0</v>
      </c>
      <c r="N3433">
        <v>10</v>
      </c>
      <c r="O3433" t="b">
        <v>0</v>
      </c>
      <c r="P3433" t="s">
        <v>8303</v>
      </c>
      <c r="Q3433">
        <f>D3433/E3433*100</f>
        <v>1015625</v>
      </c>
      <c r="R3433">
        <f>E3433/N3433</f>
        <v>12.8</v>
      </c>
      <c r="S3433" t="str">
        <f>LEFT(P3433,FIND("/",P3433)-1)</f>
        <v>theater</v>
      </c>
      <c r="T3433" t="str">
        <f>RIGHT(P3433,LEN(P3433)-FIND("/",P3433))</f>
        <v>spaces</v>
      </c>
    </row>
    <row r="3434" spans="1:20" ht="44.25" x14ac:dyDescent="0.75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 s="9">
        <f>(((I3434/60)/60)/24)+DATE(1970,1,1)</f>
        <v>42165.415532407409</v>
      </c>
      <c r="K3434">
        <v>1432115902</v>
      </c>
      <c r="L3434" s="9">
        <f>(((K3434/60)/60)/24)+DATE(1970,1,1)</f>
        <v>42144.415532407409</v>
      </c>
      <c r="M3434" t="b">
        <v>0</v>
      </c>
      <c r="N3434">
        <v>9</v>
      </c>
      <c r="O3434" t="b">
        <v>0</v>
      </c>
      <c r="P3434" t="s">
        <v>8305</v>
      </c>
      <c r="Q3434">
        <f>D3434/E3434*100</f>
        <v>153.84615384615387</v>
      </c>
      <c r="R3434">
        <f>E3434/N3434</f>
        <v>14.444444444444445</v>
      </c>
      <c r="S3434" t="str">
        <f>LEFT(P3434,FIND("/",P3434)-1)</f>
        <v>theater</v>
      </c>
      <c r="T3434" t="str">
        <f>RIGHT(P3434,LEN(P3434)-FIND("/",P3434))</f>
        <v>musical</v>
      </c>
    </row>
    <row r="3435" spans="1:20" ht="59" x14ac:dyDescent="0.75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 s="9">
        <f>(((I3435/60)/60)/24)+DATE(1970,1,1)</f>
        <v>42148.346435185187</v>
      </c>
      <c r="K3435">
        <v>1429863532</v>
      </c>
      <c r="L3435" s="9">
        <f>(((K3435/60)/60)/24)+DATE(1970,1,1)</f>
        <v>42118.346435185187</v>
      </c>
      <c r="M3435" t="b">
        <v>0</v>
      </c>
      <c r="N3435">
        <v>19</v>
      </c>
      <c r="O3435" t="b">
        <v>0</v>
      </c>
      <c r="P3435" t="s">
        <v>8305</v>
      </c>
      <c r="Q3435">
        <f>D3435/E3435*100</f>
        <v>811.20943952802361</v>
      </c>
      <c r="R3435">
        <f>E3435/N3435</f>
        <v>356.84210526315792</v>
      </c>
      <c r="S3435" t="str">
        <f>LEFT(P3435,FIND("/",P3435)-1)</f>
        <v>theater</v>
      </c>
      <c r="T3435" t="str">
        <f>RIGHT(P3435,LEN(P3435)-FIND("/",P3435))</f>
        <v>musical</v>
      </c>
    </row>
    <row r="3436" spans="1:20" ht="44.25" x14ac:dyDescent="0.75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 s="9">
        <f>(((I3436/60)/60)/24)+DATE(1970,1,1)</f>
        <v>42713.192997685182</v>
      </c>
      <c r="K3436">
        <v>1478662675</v>
      </c>
      <c r="L3436" s="9">
        <f>(((K3436/60)/60)/24)+DATE(1970,1,1)</f>
        <v>42683.151331018518</v>
      </c>
      <c r="M3436" t="b">
        <v>0</v>
      </c>
      <c r="N3436">
        <v>0</v>
      </c>
      <c r="O3436" t="b">
        <v>0</v>
      </c>
      <c r="P3436" t="s">
        <v>8305</v>
      </c>
      <c r="Q3436" t="e">
        <f>D3436/E3436*100</f>
        <v>#DIV/0!</v>
      </c>
      <c r="R3436" t="e">
        <f>E3436/N3436</f>
        <v>#DIV/0!</v>
      </c>
      <c r="S3436" t="str">
        <f>LEFT(P3436,FIND("/",P3436)-1)</f>
        <v>theater</v>
      </c>
      <c r="T3436" t="str">
        <f>RIGHT(P3436,LEN(P3436)-FIND("/",P3436))</f>
        <v>musical</v>
      </c>
    </row>
    <row r="3437" spans="1:20" ht="44.25" x14ac:dyDescent="0.75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 s="9">
        <f>(((I3437/60)/60)/24)+DATE(1970,1,1)</f>
        <v>42598.755428240736</v>
      </c>
      <c r="K3437">
        <v>1466186869</v>
      </c>
      <c r="L3437" s="9">
        <f>(((K3437/60)/60)/24)+DATE(1970,1,1)</f>
        <v>42538.755428240736</v>
      </c>
      <c r="M3437" t="b">
        <v>0</v>
      </c>
      <c r="N3437">
        <v>4</v>
      </c>
      <c r="O3437" t="b">
        <v>0</v>
      </c>
      <c r="P3437" t="s">
        <v>8305</v>
      </c>
      <c r="Q3437">
        <f>D3437/E3437*100</f>
        <v>2483.4437086092717</v>
      </c>
      <c r="R3437">
        <f>E3437/N3437</f>
        <v>37.75</v>
      </c>
      <c r="S3437" t="str">
        <f>LEFT(P3437,FIND("/",P3437)-1)</f>
        <v>theater</v>
      </c>
      <c r="T3437" t="str">
        <f>RIGHT(P3437,LEN(P3437)-FIND("/",P3437))</f>
        <v>musical</v>
      </c>
    </row>
    <row r="3438" spans="1:20" ht="44.25" x14ac:dyDescent="0.75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 s="9">
        <f>(((I3438/60)/60)/24)+DATE(1970,1,1)</f>
        <v>42063.916666666672</v>
      </c>
      <c r="K3438">
        <v>1421274859</v>
      </c>
      <c r="L3438" s="9">
        <f>(((K3438/60)/60)/24)+DATE(1970,1,1)</f>
        <v>42018.94049768518</v>
      </c>
      <c r="M3438" t="b">
        <v>0</v>
      </c>
      <c r="N3438">
        <v>8</v>
      </c>
      <c r="O3438" t="b">
        <v>0</v>
      </c>
      <c r="P3438" t="s">
        <v>8305</v>
      </c>
      <c r="Q3438">
        <f>D3438/E3438*100</f>
        <v>9803.9215686274511</v>
      </c>
      <c r="R3438">
        <f>E3438/N3438</f>
        <v>12.75</v>
      </c>
      <c r="S3438" t="str">
        <f>LEFT(P3438,FIND("/",P3438)-1)</f>
        <v>theater</v>
      </c>
      <c r="T3438" t="str">
        <f>RIGHT(P3438,LEN(P3438)-FIND("/",P3438))</f>
        <v>musical</v>
      </c>
    </row>
    <row r="3439" spans="1:20" ht="44.25" x14ac:dyDescent="0.75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 s="9">
        <f>(((I3439/60)/60)/24)+DATE(1970,1,1)</f>
        <v>42055.968240740738</v>
      </c>
      <c r="K3439">
        <v>1420586056</v>
      </c>
      <c r="L3439" s="9">
        <f>(((K3439/60)/60)/24)+DATE(1970,1,1)</f>
        <v>42010.968240740738</v>
      </c>
      <c r="M3439" t="b">
        <v>0</v>
      </c>
      <c r="N3439">
        <v>24</v>
      </c>
      <c r="O3439" t="b">
        <v>0</v>
      </c>
      <c r="P3439" t="s">
        <v>8305</v>
      </c>
      <c r="Q3439">
        <f>D3439/E3439*100</f>
        <v>851.78875638841566</v>
      </c>
      <c r="R3439">
        <f>E3439/N3439</f>
        <v>24.458333333333332</v>
      </c>
      <c r="S3439" t="str">
        <f>LEFT(P3439,FIND("/",P3439)-1)</f>
        <v>theater</v>
      </c>
      <c r="T3439" t="str">
        <f>RIGHT(P3439,LEN(P3439)-FIND("/",P3439))</f>
        <v>musical</v>
      </c>
    </row>
    <row r="3440" spans="1:20" ht="59" x14ac:dyDescent="0.75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 s="9">
        <f>(((I3440/60)/60)/24)+DATE(1970,1,1)</f>
        <v>42212.062476851846</v>
      </c>
      <c r="K3440">
        <v>1435368598</v>
      </c>
      <c r="L3440" s="9">
        <f>(((K3440/60)/60)/24)+DATE(1970,1,1)</f>
        <v>42182.062476851846</v>
      </c>
      <c r="M3440" t="b">
        <v>0</v>
      </c>
      <c r="N3440">
        <v>0</v>
      </c>
      <c r="O3440" t="b">
        <v>0</v>
      </c>
      <c r="P3440" t="s">
        <v>8305</v>
      </c>
      <c r="Q3440" t="e">
        <f>D3440/E3440*100</f>
        <v>#DIV/0!</v>
      </c>
      <c r="R3440" t="e">
        <f>E3440/N3440</f>
        <v>#DIV/0!</v>
      </c>
      <c r="S3440" t="str">
        <f>LEFT(P3440,FIND("/",P3440)-1)</f>
        <v>theater</v>
      </c>
      <c r="T3440" t="str">
        <f>RIGHT(P3440,LEN(P3440)-FIND("/",P3440))</f>
        <v>musical</v>
      </c>
    </row>
    <row r="3441" spans="1:20" ht="44.25" x14ac:dyDescent="0.75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 s="9">
        <f>(((I3441/60)/60)/24)+DATE(1970,1,1)</f>
        <v>42047.594236111108</v>
      </c>
      <c r="K3441">
        <v>1421158542</v>
      </c>
      <c r="L3441" s="9">
        <f>(((K3441/60)/60)/24)+DATE(1970,1,1)</f>
        <v>42017.594236111108</v>
      </c>
      <c r="M3441" t="b">
        <v>0</v>
      </c>
      <c r="N3441">
        <v>39</v>
      </c>
      <c r="O3441" t="b">
        <v>0</v>
      </c>
      <c r="P3441" t="s">
        <v>8305</v>
      </c>
      <c r="Q3441">
        <f>D3441/E3441*100</f>
        <v>169.08212560386474</v>
      </c>
      <c r="R3441">
        <f>E3441/N3441</f>
        <v>53.07692307692308</v>
      </c>
      <c r="S3441" t="str">
        <f>LEFT(P3441,FIND("/",P3441)-1)</f>
        <v>theater</v>
      </c>
      <c r="T3441" t="str">
        <f>RIGHT(P3441,LEN(P3441)-FIND("/",P3441))</f>
        <v>musical</v>
      </c>
    </row>
    <row r="3442" spans="1:20" ht="44.25" x14ac:dyDescent="0.75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 s="9">
        <f>(((I3442/60)/60)/24)+DATE(1970,1,1)</f>
        <v>42217.583333333328</v>
      </c>
      <c r="K3442">
        <v>1433254875</v>
      </c>
      <c r="L3442" s="9">
        <f>(((K3442/60)/60)/24)+DATE(1970,1,1)</f>
        <v>42157.598090277781</v>
      </c>
      <c r="M3442" t="b">
        <v>0</v>
      </c>
      <c r="N3442">
        <v>6</v>
      </c>
      <c r="O3442" t="b">
        <v>0</v>
      </c>
      <c r="P3442" t="s">
        <v>8305</v>
      </c>
      <c r="Q3442">
        <f>D3442/E3442*100</f>
        <v>166666.66666666669</v>
      </c>
      <c r="R3442">
        <f>E3442/N3442</f>
        <v>300</v>
      </c>
      <c r="S3442" t="str">
        <f>LEFT(P3442,FIND("/",P3442)-1)</f>
        <v>theater</v>
      </c>
      <c r="T3442" t="str">
        <f>RIGHT(P3442,LEN(P3442)-FIND("/",P3442))</f>
        <v>musical</v>
      </c>
    </row>
    <row r="3443" spans="1:20" ht="29.5" x14ac:dyDescent="0.75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 s="9">
        <f>(((I3443/60)/60)/24)+DATE(1970,1,1)</f>
        <v>42039.493263888886</v>
      </c>
      <c r="K3443">
        <v>1420458618</v>
      </c>
      <c r="L3443" s="9">
        <f>(((K3443/60)/60)/24)+DATE(1970,1,1)</f>
        <v>42009.493263888886</v>
      </c>
      <c r="M3443" t="b">
        <v>0</v>
      </c>
      <c r="N3443">
        <v>4</v>
      </c>
      <c r="O3443" t="b">
        <v>0</v>
      </c>
      <c r="P3443" t="s">
        <v>8305</v>
      </c>
      <c r="Q3443">
        <f>D3443/E3443*100</f>
        <v>873.36244541484723</v>
      </c>
      <c r="R3443">
        <f>E3443/N3443</f>
        <v>286.25</v>
      </c>
      <c r="S3443" t="str">
        <f>LEFT(P3443,FIND("/",P3443)-1)</f>
        <v>theater</v>
      </c>
      <c r="T3443" t="str">
        <f>RIGHT(P3443,LEN(P3443)-FIND("/",P3443))</f>
        <v>musical</v>
      </c>
    </row>
    <row r="3444" spans="1:20" ht="59" x14ac:dyDescent="0.75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 s="9">
        <f>(((I3444/60)/60)/24)+DATE(1970,1,1)</f>
        <v>42051.424502314811</v>
      </c>
      <c r="K3444">
        <v>1420798277</v>
      </c>
      <c r="L3444" s="9">
        <f>(((K3444/60)/60)/24)+DATE(1970,1,1)</f>
        <v>42013.424502314811</v>
      </c>
      <c r="M3444" t="b">
        <v>0</v>
      </c>
      <c r="N3444">
        <v>3</v>
      </c>
      <c r="O3444" t="b">
        <v>0</v>
      </c>
      <c r="P3444" t="s">
        <v>8305</v>
      </c>
      <c r="Q3444">
        <f>D3444/E3444*100</f>
        <v>27272.727272727276</v>
      </c>
      <c r="R3444">
        <f>E3444/N3444</f>
        <v>36.666666666666664</v>
      </c>
      <c r="S3444" t="str">
        <f>LEFT(P3444,FIND("/",P3444)-1)</f>
        <v>theater</v>
      </c>
      <c r="T3444" t="str">
        <f>RIGHT(P3444,LEN(P3444)-FIND("/",P3444))</f>
        <v>musical</v>
      </c>
    </row>
    <row r="3445" spans="1:20" ht="44.25" x14ac:dyDescent="0.75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 s="9">
        <f>(((I3445/60)/60)/24)+DATE(1970,1,1)</f>
        <v>41888.875</v>
      </c>
      <c r="K3445">
        <v>1407435418</v>
      </c>
      <c r="L3445" s="9">
        <f>(((K3445/60)/60)/24)+DATE(1970,1,1)</f>
        <v>41858.761782407404</v>
      </c>
      <c r="M3445" t="b">
        <v>0</v>
      </c>
      <c r="N3445">
        <v>53</v>
      </c>
      <c r="O3445" t="b">
        <v>0</v>
      </c>
      <c r="P3445" t="s">
        <v>8305</v>
      </c>
      <c r="Q3445">
        <f>D3445/E3445*100</f>
        <v>191.71779141104295</v>
      </c>
      <c r="R3445">
        <f>E3445/N3445</f>
        <v>49.20754716981132</v>
      </c>
      <c r="S3445" t="str">
        <f>LEFT(P3445,FIND("/",P3445)-1)</f>
        <v>theater</v>
      </c>
      <c r="T3445" t="str">
        <f>RIGHT(P3445,LEN(P3445)-FIND("/",P3445))</f>
        <v>musical</v>
      </c>
    </row>
    <row r="3446" spans="1:20" ht="59" x14ac:dyDescent="0.75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 s="9">
        <f>(((I3446/60)/60)/24)+DATE(1970,1,1)</f>
        <v>42490.231944444444</v>
      </c>
      <c r="K3446">
        <v>1459410101</v>
      </c>
      <c r="L3446" s="9">
        <f>(((K3446/60)/60)/24)+DATE(1970,1,1)</f>
        <v>42460.320613425924</v>
      </c>
      <c r="M3446" t="b">
        <v>0</v>
      </c>
      <c r="N3446">
        <v>1</v>
      </c>
      <c r="O3446" t="b">
        <v>0</v>
      </c>
      <c r="P3446" t="s">
        <v>8305</v>
      </c>
      <c r="Q3446">
        <f>D3446/E3446*100</f>
        <v>5000000</v>
      </c>
      <c r="R3446">
        <f>E3446/N3446</f>
        <v>1</v>
      </c>
      <c r="S3446" t="str">
        <f>LEFT(P3446,FIND("/",P3446)-1)</f>
        <v>theater</v>
      </c>
      <c r="T3446" t="str">
        <f>RIGHT(P3446,LEN(P3446)-FIND("/",P3446))</f>
        <v>musical</v>
      </c>
    </row>
    <row r="3447" spans="1:20" ht="44.25" x14ac:dyDescent="0.75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 s="9">
        <f>(((I3447/60)/60)/24)+DATE(1970,1,1)</f>
        <v>41882.767094907409</v>
      </c>
      <c r="K3447">
        <v>1407695077</v>
      </c>
      <c r="L3447" s="9">
        <f>(((K3447/60)/60)/24)+DATE(1970,1,1)</f>
        <v>41861.767094907409</v>
      </c>
      <c r="M3447" t="b">
        <v>0</v>
      </c>
      <c r="N3447">
        <v>2</v>
      </c>
      <c r="O3447" t="b">
        <v>0</v>
      </c>
      <c r="P3447" t="s">
        <v>8305</v>
      </c>
      <c r="Q3447">
        <f>D3447/E3447*100</f>
        <v>8000</v>
      </c>
      <c r="R3447">
        <f>E3447/N3447</f>
        <v>12.5</v>
      </c>
      <c r="S3447" t="str">
        <f>LEFT(P3447,FIND("/",P3447)-1)</f>
        <v>theater</v>
      </c>
      <c r="T3447" t="str">
        <f>RIGHT(P3447,LEN(P3447)-FIND("/",P3447))</f>
        <v>musical</v>
      </c>
    </row>
    <row r="3448" spans="1:20" ht="44.25" x14ac:dyDescent="0.75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 s="9">
        <f>(((I3448/60)/60)/24)+DATE(1970,1,1)</f>
        <v>42352.249305555553</v>
      </c>
      <c r="K3448">
        <v>1445027346</v>
      </c>
      <c r="L3448" s="9">
        <f>(((K3448/60)/60)/24)+DATE(1970,1,1)</f>
        <v>42293.853541666671</v>
      </c>
      <c r="M3448" t="b">
        <v>0</v>
      </c>
      <c r="N3448">
        <v>25</v>
      </c>
      <c r="O3448" t="b">
        <v>0</v>
      </c>
      <c r="P3448" t="s">
        <v>8305</v>
      </c>
      <c r="Q3448">
        <f>D3448/E3448*100</f>
        <v>183.4189288334556</v>
      </c>
      <c r="R3448">
        <f>E3448/N3448</f>
        <v>109.04</v>
      </c>
      <c r="S3448" t="str">
        <f>LEFT(P3448,FIND("/",P3448)-1)</f>
        <v>theater</v>
      </c>
      <c r="T3448" t="str">
        <f>RIGHT(P3448,LEN(P3448)-FIND("/",P3448))</f>
        <v>musical</v>
      </c>
    </row>
    <row r="3449" spans="1:20" ht="44.25" x14ac:dyDescent="0.75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 s="9">
        <f>(((I3449/60)/60)/24)+DATE(1970,1,1)</f>
        <v>42272.988680555558</v>
      </c>
      <c r="K3449">
        <v>1440632622</v>
      </c>
      <c r="L3449" s="9">
        <f>(((K3449/60)/60)/24)+DATE(1970,1,1)</f>
        <v>42242.988680555558</v>
      </c>
      <c r="M3449" t="b">
        <v>0</v>
      </c>
      <c r="N3449">
        <v>6</v>
      </c>
      <c r="O3449" t="b">
        <v>0</v>
      </c>
      <c r="P3449" t="s">
        <v>8305</v>
      </c>
      <c r="Q3449">
        <f>D3449/E3449*100</f>
        <v>400</v>
      </c>
      <c r="R3449">
        <f>E3449/N3449</f>
        <v>41.666666666666664</v>
      </c>
      <c r="S3449" t="str">
        <f>LEFT(P3449,FIND("/",P3449)-1)</f>
        <v>theater</v>
      </c>
      <c r="T3449" t="str">
        <f>RIGHT(P3449,LEN(P3449)-FIND("/",P3449))</f>
        <v>musical</v>
      </c>
    </row>
    <row r="3450" spans="1:20" ht="44.25" x14ac:dyDescent="0.75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 s="9">
        <f>(((I3450/60)/60)/24)+DATE(1970,1,1)</f>
        <v>42202.676388888889</v>
      </c>
      <c r="K3450">
        <v>1434558479</v>
      </c>
      <c r="L3450" s="9">
        <f>(((K3450/60)/60)/24)+DATE(1970,1,1)</f>
        <v>42172.686099537037</v>
      </c>
      <c r="M3450" t="b">
        <v>0</v>
      </c>
      <c r="N3450">
        <v>0</v>
      </c>
      <c r="O3450" t="b">
        <v>0</v>
      </c>
      <c r="P3450" t="s">
        <v>8305</v>
      </c>
      <c r="Q3450" t="e">
        <f>D3450/E3450*100</f>
        <v>#DIV/0!</v>
      </c>
      <c r="R3450" t="e">
        <f>E3450/N3450</f>
        <v>#DIV/0!</v>
      </c>
      <c r="S3450" t="str">
        <f>LEFT(P3450,FIND("/",P3450)-1)</f>
        <v>theater</v>
      </c>
      <c r="T3450" t="str">
        <f>RIGHT(P3450,LEN(P3450)-FIND("/",P3450))</f>
        <v>musical</v>
      </c>
    </row>
    <row r="3451" spans="1:20" ht="44.25" x14ac:dyDescent="0.75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 s="9">
        <f>(((I3451/60)/60)/24)+DATE(1970,1,1)</f>
        <v>42125.374675925923</v>
      </c>
      <c r="K3451">
        <v>1427878772</v>
      </c>
      <c r="L3451" s="9">
        <f>(((K3451/60)/60)/24)+DATE(1970,1,1)</f>
        <v>42095.374675925923</v>
      </c>
      <c r="M3451" t="b">
        <v>0</v>
      </c>
      <c r="N3451">
        <v>12</v>
      </c>
      <c r="O3451" t="b">
        <v>0</v>
      </c>
      <c r="P3451" t="s">
        <v>8305</v>
      </c>
      <c r="Q3451">
        <f>D3451/E3451*100</f>
        <v>2930.4029304029305</v>
      </c>
      <c r="R3451">
        <f>E3451/N3451</f>
        <v>22.75</v>
      </c>
      <c r="S3451" t="str">
        <f>LEFT(P3451,FIND("/",P3451)-1)</f>
        <v>theater</v>
      </c>
      <c r="T3451" t="str">
        <f>RIGHT(P3451,LEN(P3451)-FIND("/",P3451))</f>
        <v>musical</v>
      </c>
    </row>
    <row r="3452" spans="1:20" ht="44.25" x14ac:dyDescent="0.75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 s="9">
        <f>(((I3452/60)/60)/24)+DATE(1970,1,1)</f>
        <v>42266.276053240741</v>
      </c>
      <c r="K3452">
        <v>1440052651</v>
      </c>
      <c r="L3452" s="9">
        <f>(((K3452/60)/60)/24)+DATE(1970,1,1)</f>
        <v>42236.276053240741</v>
      </c>
      <c r="M3452" t="b">
        <v>0</v>
      </c>
      <c r="N3452">
        <v>0</v>
      </c>
      <c r="O3452" t="b">
        <v>0</v>
      </c>
      <c r="P3452" t="s">
        <v>8305</v>
      </c>
      <c r="Q3452" t="e">
        <f>D3452/E3452*100</f>
        <v>#DIV/0!</v>
      </c>
      <c r="R3452" t="e">
        <f>E3452/N3452</f>
        <v>#DIV/0!</v>
      </c>
      <c r="S3452" t="str">
        <f>LEFT(P3452,FIND("/",P3452)-1)</f>
        <v>theater</v>
      </c>
      <c r="T3452" t="str">
        <f>RIGHT(P3452,LEN(P3452)-FIND("/",P3452))</f>
        <v>musical</v>
      </c>
    </row>
    <row r="3453" spans="1:20" ht="44.25" x14ac:dyDescent="0.75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 s="9">
        <f>(((I3453/60)/60)/24)+DATE(1970,1,1)</f>
        <v>42117.236192129625</v>
      </c>
      <c r="K3453">
        <v>1424587207</v>
      </c>
      <c r="L3453" s="9">
        <f>(((K3453/60)/60)/24)+DATE(1970,1,1)</f>
        <v>42057.277858796297</v>
      </c>
      <c r="M3453" t="b">
        <v>0</v>
      </c>
      <c r="N3453">
        <v>36</v>
      </c>
      <c r="O3453" t="b">
        <v>0</v>
      </c>
      <c r="P3453" t="s">
        <v>8305</v>
      </c>
      <c r="Q3453">
        <f>D3453/E3453*100</f>
        <v>215.68627450980392</v>
      </c>
      <c r="R3453">
        <f>E3453/N3453</f>
        <v>70.833333333333329</v>
      </c>
      <c r="S3453" t="str">
        <f>LEFT(P3453,FIND("/",P3453)-1)</f>
        <v>theater</v>
      </c>
      <c r="T3453" t="str">
        <f>RIGHT(P3453,LEN(P3453)-FIND("/",P3453))</f>
        <v>musical</v>
      </c>
    </row>
    <row r="3454" spans="1:20" ht="44.25" x14ac:dyDescent="0.75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 s="9">
        <f>(((I3454/60)/60)/24)+DATE(1970,1,1)</f>
        <v>42351.874953703707</v>
      </c>
      <c r="K3454">
        <v>1444852796</v>
      </c>
      <c r="L3454" s="9">
        <f>(((K3454/60)/60)/24)+DATE(1970,1,1)</f>
        <v>42291.833287037036</v>
      </c>
      <c r="M3454" t="b">
        <v>0</v>
      </c>
      <c r="N3454">
        <v>0</v>
      </c>
      <c r="O3454" t="b">
        <v>0</v>
      </c>
      <c r="P3454" t="s">
        <v>8305</v>
      </c>
      <c r="Q3454" t="e">
        <f>D3454/E3454*100</f>
        <v>#DIV/0!</v>
      </c>
      <c r="R3454" t="e">
        <f>E3454/N3454</f>
        <v>#DIV/0!</v>
      </c>
      <c r="S3454" t="str">
        <f>LEFT(P3454,FIND("/",P3454)-1)</f>
        <v>theater</v>
      </c>
      <c r="T3454" t="str">
        <f>RIGHT(P3454,LEN(P3454)-FIND("/",P3454))</f>
        <v>musical</v>
      </c>
    </row>
    <row r="3455" spans="1:20" ht="59" x14ac:dyDescent="0.75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 s="9">
        <f>(((I3455/60)/60)/24)+DATE(1970,1,1)</f>
        <v>42495.708333333328</v>
      </c>
      <c r="K3455">
        <v>1457403364</v>
      </c>
      <c r="L3455" s="9">
        <f>(((K3455/60)/60)/24)+DATE(1970,1,1)</f>
        <v>42437.094490740739</v>
      </c>
      <c r="M3455" t="b">
        <v>0</v>
      </c>
      <c r="N3455">
        <v>2</v>
      </c>
      <c r="O3455" t="b">
        <v>0</v>
      </c>
      <c r="P3455" t="s">
        <v>8305</v>
      </c>
      <c r="Q3455">
        <f>D3455/E3455*100</f>
        <v>50000000</v>
      </c>
      <c r="R3455">
        <f>E3455/N3455</f>
        <v>1</v>
      </c>
      <c r="S3455" t="str">
        <f>LEFT(P3455,FIND("/",P3455)-1)</f>
        <v>theater</v>
      </c>
      <c r="T3455" t="str">
        <f>RIGHT(P3455,LEN(P3455)-FIND("/",P3455))</f>
        <v>musical</v>
      </c>
    </row>
    <row r="3456" spans="1:20" ht="44.25" x14ac:dyDescent="0.75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 s="9">
        <f>(((I3456/60)/60)/24)+DATE(1970,1,1)</f>
        <v>41972.888773148152</v>
      </c>
      <c r="K3456">
        <v>1414700390</v>
      </c>
      <c r="L3456" s="9">
        <f>(((K3456/60)/60)/24)+DATE(1970,1,1)</f>
        <v>41942.84710648148</v>
      </c>
      <c r="M3456" t="b">
        <v>0</v>
      </c>
      <c r="N3456">
        <v>1</v>
      </c>
      <c r="O3456" t="b">
        <v>0</v>
      </c>
      <c r="P3456" t="s">
        <v>8305</v>
      </c>
      <c r="Q3456">
        <f>D3456/E3456*100</f>
        <v>300000</v>
      </c>
      <c r="R3456">
        <f>E3456/N3456</f>
        <v>1</v>
      </c>
      <c r="S3456" t="str">
        <f>LEFT(P3456,FIND("/",P3456)-1)</f>
        <v>theater</v>
      </c>
      <c r="T3456" t="str">
        <f>RIGHT(P3456,LEN(P3456)-FIND("/",P3456))</f>
        <v>musical</v>
      </c>
    </row>
    <row r="3457" spans="1:20" ht="59" x14ac:dyDescent="0.75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 s="9">
        <f>(((I3457/60)/60)/24)+DATE(1970,1,1)</f>
        <v>41905.165972222225</v>
      </c>
      <c r="K3457">
        <v>1409335497</v>
      </c>
      <c r="L3457" s="9">
        <f>(((K3457/60)/60)/24)+DATE(1970,1,1)</f>
        <v>41880.753437499996</v>
      </c>
      <c r="M3457" t="b">
        <v>0</v>
      </c>
      <c r="N3457">
        <v>59</v>
      </c>
      <c r="O3457" t="b">
        <v>0</v>
      </c>
      <c r="P3457" t="s">
        <v>8305</v>
      </c>
      <c r="Q3457">
        <f>D3457/E3457*100</f>
        <v>195.98853868194843</v>
      </c>
      <c r="R3457">
        <f>E3457/N3457</f>
        <v>147.88135593220338</v>
      </c>
      <c r="S3457" t="str">
        <f>LEFT(P3457,FIND("/",P3457)-1)</f>
        <v>theater</v>
      </c>
      <c r="T3457" t="str">
        <f>RIGHT(P3457,LEN(P3457)-FIND("/",P3457))</f>
        <v>musical</v>
      </c>
    </row>
    <row r="3458" spans="1:20" ht="44.25" x14ac:dyDescent="0.75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 s="9">
        <f>(((I3458/60)/60)/24)+DATE(1970,1,1)</f>
        <v>41966.936909722222</v>
      </c>
      <c r="K3458">
        <v>1415053749</v>
      </c>
      <c r="L3458" s="9">
        <f>(((K3458/60)/60)/24)+DATE(1970,1,1)</f>
        <v>41946.936909722222</v>
      </c>
      <c r="M3458" t="b">
        <v>0</v>
      </c>
      <c r="N3458">
        <v>1</v>
      </c>
      <c r="O3458" t="b">
        <v>0</v>
      </c>
      <c r="P3458" t="s">
        <v>8305</v>
      </c>
      <c r="Q3458">
        <f>D3458/E3458*100</f>
        <v>500</v>
      </c>
      <c r="R3458">
        <f>E3458/N3458</f>
        <v>100</v>
      </c>
      <c r="S3458" t="str">
        <f>LEFT(P3458,FIND("/",P3458)-1)</f>
        <v>theater</v>
      </c>
      <c r="T3458" t="str">
        <f>RIGHT(P3458,LEN(P3458)-FIND("/",P3458))</f>
        <v>musical</v>
      </c>
    </row>
    <row r="3459" spans="1:20" ht="44.25" x14ac:dyDescent="0.75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 s="9">
        <f>(((I3459/60)/60)/24)+DATE(1970,1,1)</f>
        <v>42693.041666666672</v>
      </c>
      <c r="K3459">
        <v>1475765867</v>
      </c>
      <c r="L3459" s="9">
        <f>(((K3459/60)/60)/24)+DATE(1970,1,1)</f>
        <v>42649.623460648145</v>
      </c>
      <c r="M3459" t="b">
        <v>0</v>
      </c>
      <c r="N3459">
        <v>31</v>
      </c>
      <c r="O3459" t="b">
        <v>0</v>
      </c>
      <c r="P3459" t="s">
        <v>8305</v>
      </c>
      <c r="Q3459">
        <f>D3459/E3459*100</f>
        <v>283.76844494892168</v>
      </c>
      <c r="R3459">
        <f>E3459/N3459</f>
        <v>56.838709677419352</v>
      </c>
      <c r="S3459" t="str">
        <f>LEFT(P3459,FIND("/",P3459)-1)</f>
        <v>theater</v>
      </c>
      <c r="T3459" t="str">
        <f>RIGHT(P3459,LEN(P3459)-FIND("/",P3459))</f>
        <v>musical</v>
      </c>
    </row>
    <row r="3460" spans="1:20" ht="44.25" x14ac:dyDescent="0.75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 s="9">
        <f>(((I3460/60)/60)/24)+DATE(1970,1,1)</f>
        <v>42749.165972222225</v>
      </c>
      <c r="K3460">
        <v>1480219174</v>
      </c>
      <c r="L3460" s="9">
        <f>(((K3460/60)/60)/24)+DATE(1970,1,1)</f>
        <v>42701.166365740741</v>
      </c>
      <c r="M3460" t="b">
        <v>0</v>
      </c>
      <c r="N3460">
        <v>18</v>
      </c>
      <c r="O3460" t="b">
        <v>0</v>
      </c>
      <c r="P3460" t="s">
        <v>8305</v>
      </c>
      <c r="Q3460">
        <f>D3460/E3460*100</f>
        <v>2354.7880690737834</v>
      </c>
      <c r="R3460">
        <f>E3460/N3460</f>
        <v>176.94444444444446</v>
      </c>
      <c r="S3460" t="str">
        <f>LEFT(P3460,FIND("/",P3460)-1)</f>
        <v>theater</v>
      </c>
      <c r="T3460" t="str">
        <f>RIGHT(P3460,LEN(P3460)-FIND("/",P3460))</f>
        <v>musical</v>
      </c>
    </row>
    <row r="3461" spans="1:20" ht="29.5" x14ac:dyDescent="0.75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 s="9">
        <f>(((I3461/60)/60)/24)+DATE(1970,1,1)</f>
        <v>42480.88282407407</v>
      </c>
      <c r="K3461">
        <v>1458594676</v>
      </c>
      <c r="L3461" s="9">
        <f>(((K3461/60)/60)/24)+DATE(1970,1,1)</f>
        <v>42450.88282407407</v>
      </c>
      <c r="M3461" t="b">
        <v>0</v>
      </c>
      <c r="N3461">
        <v>10</v>
      </c>
      <c r="O3461" t="b">
        <v>0</v>
      </c>
      <c r="P3461" t="s">
        <v>8305</v>
      </c>
      <c r="Q3461">
        <f>D3461/E3461*100</f>
        <v>274.29467084639498</v>
      </c>
      <c r="R3461">
        <f>E3461/N3461</f>
        <v>127.6</v>
      </c>
      <c r="S3461" t="str">
        <f>LEFT(P3461,FIND("/",P3461)-1)</f>
        <v>theater</v>
      </c>
      <c r="T3461" t="str">
        <f>RIGHT(P3461,LEN(P3461)-FIND("/",P3461))</f>
        <v>musical</v>
      </c>
    </row>
    <row r="3462" spans="1:20" ht="44.25" x14ac:dyDescent="0.75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 s="9">
        <f>(((I3462/60)/60)/24)+DATE(1970,1,1)</f>
        <v>42261.694780092599</v>
      </c>
      <c r="K3462">
        <v>1439224829</v>
      </c>
      <c r="L3462" s="9">
        <f>(((K3462/60)/60)/24)+DATE(1970,1,1)</f>
        <v>42226.694780092599</v>
      </c>
      <c r="M3462" t="b">
        <v>0</v>
      </c>
      <c r="N3462">
        <v>0</v>
      </c>
      <c r="O3462" t="b">
        <v>0</v>
      </c>
      <c r="P3462" t="s">
        <v>8305</v>
      </c>
      <c r="Q3462" t="e">
        <f>D3462/E3462*100</f>
        <v>#DIV/0!</v>
      </c>
      <c r="R3462" t="e">
        <f>E3462/N3462</f>
        <v>#DIV/0!</v>
      </c>
      <c r="S3462" t="str">
        <f>LEFT(P3462,FIND("/",P3462)-1)</f>
        <v>theater</v>
      </c>
      <c r="T3462" t="str">
        <f>RIGHT(P3462,LEN(P3462)-FIND("/",P3462))</f>
        <v>musical</v>
      </c>
    </row>
    <row r="3463" spans="1:20" ht="59" x14ac:dyDescent="0.75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 s="9">
        <f>(((I3463/60)/60)/24)+DATE(1970,1,1)</f>
        <v>42005.700636574074</v>
      </c>
      <c r="K3463">
        <v>1417538935</v>
      </c>
      <c r="L3463" s="9">
        <f>(((K3463/60)/60)/24)+DATE(1970,1,1)</f>
        <v>41975.700636574074</v>
      </c>
      <c r="M3463" t="b">
        <v>0</v>
      </c>
      <c r="N3463">
        <v>14</v>
      </c>
      <c r="O3463" t="b">
        <v>0</v>
      </c>
      <c r="P3463" t="s">
        <v>8305</v>
      </c>
      <c r="Q3463">
        <f>D3463/E3463*100</f>
        <v>323.97408207343415</v>
      </c>
      <c r="R3463">
        <f>E3463/N3463</f>
        <v>66.142857142857139</v>
      </c>
      <c r="S3463" t="str">
        <f>LEFT(P3463,FIND("/",P3463)-1)</f>
        <v>theater</v>
      </c>
      <c r="T3463" t="str">
        <f>RIGHT(P3463,LEN(P3463)-FIND("/",P3463))</f>
        <v>musical</v>
      </c>
    </row>
    <row r="3464" spans="1:20" ht="29.5" x14ac:dyDescent="0.75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 s="9">
        <f>(((I3464/60)/60)/24)+DATE(1970,1,1)</f>
        <v>42113.631157407406</v>
      </c>
      <c r="K3464">
        <v>1424275732</v>
      </c>
      <c r="L3464" s="9">
        <f>(((K3464/60)/60)/24)+DATE(1970,1,1)</f>
        <v>42053.672824074078</v>
      </c>
      <c r="M3464" t="b">
        <v>0</v>
      </c>
      <c r="N3464">
        <v>2</v>
      </c>
      <c r="O3464" t="b">
        <v>0</v>
      </c>
      <c r="P3464" t="s">
        <v>8305</v>
      </c>
      <c r="Q3464">
        <f>D3464/E3464*100</f>
        <v>1527.7777777777778</v>
      </c>
      <c r="R3464">
        <f>E3464/N3464</f>
        <v>108</v>
      </c>
      <c r="S3464" t="str">
        <f>LEFT(P3464,FIND("/",P3464)-1)</f>
        <v>theater</v>
      </c>
      <c r="T3464" t="str">
        <f>RIGHT(P3464,LEN(P3464)-FIND("/",P3464))</f>
        <v>musical</v>
      </c>
    </row>
    <row r="3465" spans="1:20" ht="44.25" x14ac:dyDescent="0.75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 s="9">
        <f>(((I3465/60)/60)/24)+DATE(1970,1,1)</f>
        <v>42650.632638888885</v>
      </c>
      <c r="K3465">
        <v>1470672906</v>
      </c>
      <c r="L3465" s="9">
        <f>(((K3465/60)/60)/24)+DATE(1970,1,1)</f>
        <v>42590.677152777775</v>
      </c>
      <c r="M3465" t="b">
        <v>0</v>
      </c>
      <c r="N3465">
        <v>1</v>
      </c>
      <c r="O3465" t="b">
        <v>0</v>
      </c>
      <c r="P3465" t="s">
        <v>8305</v>
      </c>
      <c r="Q3465">
        <f>D3465/E3465*100</f>
        <v>2500000</v>
      </c>
      <c r="R3465">
        <f>E3465/N3465</f>
        <v>1</v>
      </c>
      <c r="S3465" t="str">
        <f>LEFT(P3465,FIND("/",P3465)-1)</f>
        <v>theater</v>
      </c>
      <c r="T3465" t="str">
        <f>RIGHT(P3465,LEN(P3465)-FIND("/",P3465))</f>
        <v>musical</v>
      </c>
    </row>
    <row r="3466" spans="1:20" ht="73.75" x14ac:dyDescent="0.75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 s="9">
        <f>(((I3466/60)/60)/24)+DATE(1970,1,1)</f>
        <v>42134.781597222223</v>
      </c>
      <c r="K3466">
        <v>1428691530</v>
      </c>
      <c r="L3466" s="9">
        <f>(((K3466/60)/60)/24)+DATE(1970,1,1)</f>
        <v>42104.781597222223</v>
      </c>
      <c r="M3466" t="b">
        <v>0</v>
      </c>
      <c r="N3466">
        <v>3</v>
      </c>
      <c r="O3466" t="b">
        <v>0</v>
      </c>
      <c r="P3466" t="s">
        <v>8305</v>
      </c>
      <c r="Q3466">
        <f>D3466/E3466*100</f>
        <v>1818.1818181818182</v>
      </c>
      <c r="R3466">
        <f>E3466/N3466</f>
        <v>18.333333333333332</v>
      </c>
      <c r="S3466" t="str">
        <f>LEFT(P3466,FIND("/",P3466)-1)</f>
        <v>theater</v>
      </c>
      <c r="T3466" t="str">
        <f>RIGHT(P3466,LEN(P3466)-FIND("/",P3466))</f>
        <v>musical</v>
      </c>
    </row>
    <row r="3467" spans="1:20" ht="44.25" x14ac:dyDescent="0.75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 s="9">
        <f>(((I3467/60)/60)/24)+DATE(1970,1,1)</f>
        <v>41917.208333333336</v>
      </c>
      <c r="K3467">
        <v>1410966179</v>
      </c>
      <c r="L3467" s="9">
        <f>(((K3467/60)/60)/24)+DATE(1970,1,1)</f>
        <v>41899.627071759263</v>
      </c>
      <c r="M3467" t="b">
        <v>0</v>
      </c>
      <c r="N3467">
        <v>0</v>
      </c>
      <c r="O3467" t="b">
        <v>0</v>
      </c>
      <c r="P3467" t="s">
        <v>8305</v>
      </c>
      <c r="Q3467" t="e">
        <f>D3467/E3467*100</f>
        <v>#DIV/0!</v>
      </c>
      <c r="R3467" t="e">
        <f>E3467/N3467</f>
        <v>#DIV/0!</v>
      </c>
      <c r="S3467" t="str">
        <f>LEFT(P3467,FIND("/",P3467)-1)</f>
        <v>theater</v>
      </c>
      <c r="T3467" t="str">
        <f>RIGHT(P3467,LEN(P3467)-FIND("/",P3467))</f>
        <v>musical</v>
      </c>
    </row>
    <row r="3468" spans="1:20" ht="59" x14ac:dyDescent="0.75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 s="9">
        <f>(((I3468/60)/60)/24)+DATE(1970,1,1)</f>
        <v>42338.708333333328</v>
      </c>
      <c r="K3468">
        <v>1445369727</v>
      </c>
      <c r="L3468" s="9">
        <f>(((K3468/60)/60)/24)+DATE(1970,1,1)</f>
        <v>42297.816284722227</v>
      </c>
      <c r="M3468" t="b">
        <v>0</v>
      </c>
      <c r="N3468">
        <v>2</v>
      </c>
      <c r="O3468" t="b">
        <v>0</v>
      </c>
      <c r="P3468" t="s">
        <v>8305</v>
      </c>
      <c r="Q3468">
        <f>D3468/E3468*100</f>
        <v>4666.6666666666661</v>
      </c>
      <c r="R3468">
        <f>E3468/N3468</f>
        <v>7.5</v>
      </c>
      <c r="S3468" t="str">
        <f>LEFT(P3468,FIND("/",P3468)-1)</f>
        <v>theater</v>
      </c>
      <c r="T3468" t="str">
        <f>RIGHT(P3468,LEN(P3468)-FIND("/",P3468))</f>
        <v>musical</v>
      </c>
    </row>
    <row r="3469" spans="1:20" ht="44.25" x14ac:dyDescent="0.75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 s="9">
        <f>(((I3469/60)/60)/24)+DATE(1970,1,1)</f>
        <v>42325.185636574075</v>
      </c>
      <c r="K3469">
        <v>1444274839</v>
      </c>
      <c r="L3469" s="9">
        <f>(((K3469/60)/60)/24)+DATE(1970,1,1)</f>
        <v>42285.143969907411</v>
      </c>
      <c r="M3469" t="b">
        <v>0</v>
      </c>
      <c r="N3469">
        <v>0</v>
      </c>
      <c r="O3469" t="b">
        <v>0</v>
      </c>
      <c r="P3469" t="s">
        <v>8305</v>
      </c>
      <c r="Q3469" t="e">
        <f>D3469/E3469*100</f>
        <v>#DIV/0!</v>
      </c>
      <c r="R3469" t="e">
        <f>E3469/N3469</f>
        <v>#DIV/0!</v>
      </c>
      <c r="S3469" t="str">
        <f>LEFT(P3469,FIND("/",P3469)-1)</f>
        <v>theater</v>
      </c>
      <c r="T3469" t="str">
        <f>RIGHT(P3469,LEN(P3469)-FIND("/",P3469))</f>
        <v>musical</v>
      </c>
    </row>
    <row r="3470" spans="1:20" ht="44.25" x14ac:dyDescent="0.75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 s="9">
        <f>(((I3470/60)/60)/24)+DATE(1970,1,1)</f>
        <v>42437.207638888889</v>
      </c>
      <c r="K3470">
        <v>1454996887</v>
      </c>
      <c r="L3470" s="9">
        <f>(((K3470/60)/60)/24)+DATE(1970,1,1)</f>
        <v>42409.241747685184</v>
      </c>
      <c r="M3470" t="b">
        <v>0</v>
      </c>
      <c r="N3470">
        <v>12</v>
      </c>
      <c r="O3470" t="b">
        <v>0</v>
      </c>
      <c r="P3470" t="s">
        <v>8305</v>
      </c>
      <c r="Q3470">
        <f>D3470/E3470*100</f>
        <v>609.0133982947624</v>
      </c>
      <c r="R3470">
        <f>E3470/N3470</f>
        <v>68.416666666666671</v>
      </c>
      <c r="S3470" t="str">
        <f>LEFT(P3470,FIND("/",P3470)-1)</f>
        <v>theater</v>
      </c>
      <c r="T3470" t="str">
        <f>RIGHT(P3470,LEN(P3470)-FIND("/",P3470))</f>
        <v>musical</v>
      </c>
    </row>
    <row r="3471" spans="1:20" ht="44.25" x14ac:dyDescent="0.75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 s="9">
        <f>(((I3471/60)/60)/24)+DATE(1970,1,1)</f>
        <v>42696.012013888889</v>
      </c>
      <c r="K3471">
        <v>1477178238</v>
      </c>
      <c r="L3471" s="9">
        <f>(((K3471/60)/60)/24)+DATE(1970,1,1)</f>
        <v>42665.970347222217</v>
      </c>
      <c r="M3471" t="b">
        <v>0</v>
      </c>
      <c r="N3471">
        <v>1</v>
      </c>
      <c r="O3471" t="b">
        <v>0</v>
      </c>
      <c r="P3471" t="s">
        <v>8305</v>
      </c>
      <c r="Q3471">
        <f>D3471/E3471*100</f>
        <v>100000</v>
      </c>
      <c r="R3471">
        <f>E3471/N3471</f>
        <v>1</v>
      </c>
      <c r="S3471" t="str">
        <f>LEFT(P3471,FIND("/",P3471)-1)</f>
        <v>theater</v>
      </c>
      <c r="T3471" t="str">
        <f>RIGHT(P3471,LEN(P3471)-FIND("/",P3471))</f>
        <v>musical</v>
      </c>
    </row>
    <row r="3472" spans="1:20" ht="44.25" x14ac:dyDescent="0.75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 s="9">
        <f>(((I3472/60)/60)/24)+DATE(1970,1,1)</f>
        <v>42171.979166666672</v>
      </c>
      <c r="K3472">
        <v>1431770802</v>
      </c>
      <c r="L3472" s="9">
        <f>(((K3472/60)/60)/24)+DATE(1970,1,1)</f>
        <v>42140.421319444446</v>
      </c>
      <c r="M3472" t="b">
        <v>0</v>
      </c>
      <c r="N3472">
        <v>8</v>
      </c>
      <c r="O3472" t="b">
        <v>0</v>
      </c>
      <c r="P3472" t="s">
        <v>8305</v>
      </c>
      <c r="Q3472">
        <f>D3472/E3472*100</f>
        <v>2079.002079002079</v>
      </c>
      <c r="R3472">
        <f>E3472/N3472</f>
        <v>60.125</v>
      </c>
      <c r="S3472" t="str">
        <f>LEFT(P3472,FIND("/",P3472)-1)</f>
        <v>theater</v>
      </c>
      <c r="T3472" t="str">
        <f>RIGHT(P3472,LEN(P3472)-FIND("/",P3472))</f>
        <v>musical</v>
      </c>
    </row>
    <row r="3473" spans="1:20" ht="44.25" x14ac:dyDescent="0.75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 s="9">
        <f>(((I3473/60)/60)/24)+DATE(1970,1,1)</f>
        <v>42643.749155092592</v>
      </c>
      <c r="K3473">
        <v>1471370327</v>
      </c>
      <c r="L3473" s="9">
        <f>(((K3473/60)/60)/24)+DATE(1970,1,1)</f>
        <v>42598.749155092592</v>
      </c>
      <c r="M3473" t="b">
        <v>0</v>
      </c>
      <c r="N3473">
        <v>2</v>
      </c>
      <c r="O3473" t="b">
        <v>0</v>
      </c>
      <c r="P3473" t="s">
        <v>8305</v>
      </c>
      <c r="Q3473">
        <f>D3473/E3473*100</f>
        <v>1666.6666666666667</v>
      </c>
      <c r="R3473">
        <f>E3473/N3473</f>
        <v>15</v>
      </c>
      <c r="S3473" t="str">
        <f>LEFT(P3473,FIND("/",P3473)-1)</f>
        <v>theater</v>
      </c>
      <c r="T3473" t="str">
        <f>RIGHT(P3473,LEN(P3473)-FIND("/",P3473))</f>
        <v>musical</v>
      </c>
    </row>
    <row r="3474" spans="1:20" ht="44.25" x14ac:dyDescent="0.75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 s="9">
        <f>(((I3474/60)/60)/24)+DATE(1970,1,1)</f>
        <v>42235.171018518522</v>
      </c>
      <c r="K3474">
        <v>1437365176</v>
      </c>
      <c r="L3474" s="9">
        <f>(((K3474/60)/60)/24)+DATE(1970,1,1)</f>
        <v>42205.171018518522</v>
      </c>
      <c r="M3474" t="b">
        <v>0</v>
      </c>
      <c r="N3474">
        <v>31</v>
      </c>
      <c r="O3474" t="b">
        <v>0</v>
      </c>
      <c r="P3474" t="s">
        <v>8271</v>
      </c>
      <c r="Q3474">
        <f>D3474/E3474*100</f>
        <v>1074.1138560687434</v>
      </c>
      <c r="R3474">
        <f>E3474/N3474</f>
        <v>60.064516129032256</v>
      </c>
      <c r="S3474" t="str">
        <f>LEFT(P3474,FIND("/",P3474)-1)</f>
        <v>theater</v>
      </c>
      <c r="T3474" t="str">
        <f>RIGHT(P3474,LEN(P3474)-FIND("/",P3474))</f>
        <v>plays</v>
      </c>
    </row>
    <row r="3475" spans="1:20" ht="59" x14ac:dyDescent="0.75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 s="9">
        <f>(((I3475/60)/60)/24)+DATE(1970,1,1)</f>
        <v>42086.16333333333</v>
      </c>
      <c r="K3475">
        <v>1423198512</v>
      </c>
      <c r="L3475" s="9">
        <f>(((K3475/60)/60)/24)+DATE(1970,1,1)</f>
        <v>42041.205000000002</v>
      </c>
      <c r="M3475" t="b">
        <v>0</v>
      </c>
      <c r="N3475">
        <v>5</v>
      </c>
      <c r="O3475" t="b">
        <v>0</v>
      </c>
      <c r="P3475" t="s">
        <v>8271</v>
      </c>
      <c r="Q3475">
        <f>D3475/E3475*100</f>
        <v>1381.2154696132598</v>
      </c>
      <c r="R3475">
        <f>E3475/N3475</f>
        <v>72.400000000000006</v>
      </c>
      <c r="S3475" t="str">
        <f>LEFT(P3475,FIND("/",P3475)-1)</f>
        <v>theater</v>
      </c>
      <c r="T3475" t="str">
        <f>RIGHT(P3475,LEN(P3475)-FIND("/",P3475))</f>
        <v>plays</v>
      </c>
    </row>
    <row r="3476" spans="1:20" ht="44.25" x14ac:dyDescent="0.75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 s="9">
        <f>(((I3476/60)/60)/24)+DATE(1970,1,1)</f>
        <v>42233.677766203706</v>
      </c>
      <c r="K3476">
        <v>1437236159</v>
      </c>
      <c r="L3476" s="9">
        <f>(((K3476/60)/60)/24)+DATE(1970,1,1)</f>
        <v>42203.677766203706</v>
      </c>
      <c r="M3476" t="b">
        <v>0</v>
      </c>
      <c r="N3476">
        <v>1</v>
      </c>
      <c r="O3476" t="b">
        <v>0</v>
      </c>
      <c r="P3476" t="s">
        <v>8271</v>
      </c>
      <c r="Q3476">
        <f>D3476/E3476*100</f>
        <v>1000</v>
      </c>
      <c r="R3476">
        <f>E3476/N3476</f>
        <v>100</v>
      </c>
      <c r="S3476" t="str">
        <f>LEFT(P3476,FIND("/",P3476)-1)</f>
        <v>theater</v>
      </c>
      <c r="T3476" t="str">
        <f>RIGHT(P3476,LEN(P3476)-FIND("/",P3476))</f>
        <v>plays</v>
      </c>
    </row>
    <row r="3477" spans="1:20" ht="44.25" x14ac:dyDescent="0.75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 s="9">
        <f>(((I3477/60)/60)/24)+DATE(1970,1,1)</f>
        <v>42014.140972222223</v>
      </c>
      <c r="K3477">
        <v>1418234646</v>
      </c>
      <c r="L3477" s="9">
        <f>(((K3477/60)/60)/24)+DATE(1970,1,1)</f>
        <v>41983.752847222218</v>
      </c>
      <c r="M3477" t="b">
        <v>0</v>
      </c>
      <c r="N3477">
        <v>12</v>
      </c>
      <c r="O3477" t="b">
        <v>0</v>
      </c>
      <c r="P3477" t="s">
        <v>8271</v>
      </c>
      <c r="Q3477">
        <f>D3477/E3477*100</f>
        <v>887.09677419354841</v>
      </c>
      <c r="R3477">
        <f>E3477/N3477</f>
        <v>51.666666666666664</v>
      </c>
      <c r="S3477" t="str">
        <f>LEFT(P3477,FIND("/",P3477)-1)</f>
        <v>theater</v>
      </c>
      <c r="T3477" t="str">
        <f>RIGHT(P3477,LEN(P3477)-FIND("/",P3477))</f>
        <v>plays</v>
      </c>
    </row>
    <row r="3478" spans="1:20" ht="44.25" x14ac:dyDescent="0.75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 s="9">
        <f>(((I3478/60)/60)/24)+DATE(1970,1,1)</f>
        <v>42028.5</v>
      </c>
      <c r="K3478">
        <v>1416932133</v>
      </c>
      <c r="L3478" s="9">
        <f>(((K3478/60)/60)/24)+DATE(1970,1,1)</f>
        <v>41968.677465277782</v>
      </c>
      <c r="M3478" t="b">
        <v>0</v>
      </c>
      <c r="N3478">
        <v>4</v>
      </c>
      <c r="O3478" t="b">
        <v>0</v>
      </c>
      <c r="P3478" t="s">
        <v>8271</v>
      </c>
      <c r="Q3478">
        <f>D3478/E3478*100</f>
        <v>648.85496183206101</v>
      </c>
      <c r="R3478">
        <f>E3478/N3478</f>
        <v>32.75</v>
      </c>
      <c r="S3478" t="str">
        <f>LEFT(P3478,FIND("/",P3478)-1)</f>
        <v>theater</v>
      </c>
      <c r="T3478" t="str">
        <f>RIGHT(P3478,LEN(P3478)-FIND("/",P3478))</f>
        <v>plays</v>
      </c>
    </row>
    <row r="3479" spans="1:20" ht="44.25" x14ac:dyDescent="0.75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 s="9">
        <f>(((I3479/60)/60)/24)+DATE(1970,1,1)</f>
        <v>42112.9375</v>
      </c>
      <c r="K3479">
        <v>1428539708</v>
      </c>
      <c r="L3479" s="9">
        <f>(((K3479/60)/60)/24)+DATE(1970,1,1)</f>
        <v>42103.024398148147</v>
      </c>
      <c r="M3479" t="b">
        <v>0</v>
      </c>
      <c r="N3479">
        <v>0</v>
      </c>
      <c r="O3479" t="b">
        <v>0</v>
      </c>
      <c r="P3479" t="s">
        <v>8271</v>
      </c>
      <c r="Q3479" t="e">
        <f>D3479/E3479*100</f>
        <v>#DIV/0!</v>
      </c>
      <c r="R3479" t="e">
        <f>E3479/N3479</f>
        <v>#DIV/0!</v>
      </c>
      <c r="S3479" t="str">
        <f>LEFT(P3479,FIND("/",P3479)-1)</f>
        <v>theater</v>
      </c>
      <c r="T3479" t="str">
        <f>RIGHT(P3479,LEN(P3479)-FIND("/",P3479))</f>
        <v>plays</v>
      </c>
    </row>
    <row r="3480" spans="1:20" ht="59" x14ac:dyDescent="0.75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 s="9">
        <f>(((I3480/60)/60)/24)+DATE(1970,1,1)</f>
        <v>42149.901574074072</v>
      </c>
      <c r="K3480">
        <v>1427405896</v>
      </c>
      <c r="L3480" s="9">
        <f>(((K3480/60)/60)/24)+DATE(1970,1,1)</f>
        <v>42089.901574074072</v>
      </c>
      <c r="M3480" t="b">
        <v>0</v>
      </c>
      <c r="N3480">
        <v>7</v>
      </c>
      <c r="O3480" t="b">
        <v>0</v>
      </c>
      <c r="P3480" t="s">
        <v>8271</v>
      </c>
      <c r="Q3480">
        <f>D3480/E3480*100</f>
        <v>351.28805620608898</v>
      </c>
      <c r="R3480">
        <f>E3480/N3480</f>
        <v>61</v>
      </c>
      <c r="S3480" t="str">
        <f>LEFT(P3480,FIND("/",P3480)-1)</f>
        <v>theater</v>
      </c>
      <c r="T3480" t="str">
        <f>RIGHT(P3480,LEN(P3480)-FIND("/",P3480))</f>
        <v>plays</v>
      </c>
    </row>
    <row r="3481" spans="1:20" ht="29.5" x14ac:dyDescent="0.75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 s="9">
        <f>(((I3481/60)/60)/24)+DATE(1970,1,1)</f>
        <v>42152.693159722221</v>
      </c>
      <c r="K3481">
        <v>1430239089</v>
      </c>
      <c r="L3481" s="9">
        <f>(((K3481/60)/60)/24)+DATE(1970,1,1)</f>
        <v>42122.693159722221</v>
      </c>
      <c r="M3481" t="b">
        <v>0</v>
      </c>
      <c r="N3481">
        <v>2</v>
      </c>
      <c r="O3481" t="b">
        <v>0</v>
      </c>
      <c r="P3481" t="s">
        <v>8271</v>
      </c>
      <c r="Q3481">
        <f>D3481/E3481*100</f>
        <v>750</v>
      </c>
      <c r="R3481">
        <f>E3481/N3481</f>
        <v>10</v>
      </c>
      <c r="S3481" t="str">
        <f>LEFT(P3481,FIND("/",P3481)-1)</f>
        <v>theater</v>
      </c>
      <c r="T3481" t="str">
        <f>RIGHT(P3481,LEN(P3481)-FIND("/",P3481))</f>
        <v>plays</v>
      </c>
    </row>
    <row r="3482" spans="1:20" ht="44.25" x14ac:dyDescent="0.75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 s="9">
        <f>(((I3482/60)/60)/24)+DATE(1970,1,1)</f>
        <v>42086.75</v>
      </c>
      <c r="K3482">
        <v>1423847093</v>
      </c>
      <c r="L3482" s="9">
        <f>(((K3482/60)/60)/24)+DATE(1970,1,1)</f>
        <v>42048.711724537032</v>
      </c>
      <c r="M3482" t="b">
        <v>0</v>
      </c>
      <c r="N3482">
        <v>1</v>
      </c>
      <c r="O3482" t="b">
        <v>0</v>
      </c>
      <c r="P3482" t="s">
        <v>8271</v>
      </c>
      <c r="Q3482">
        <f>D3482/E3482*100</f>
        <v>15000</v>
      </c>
      <c r="R3482">
        <f>E3482/N3482</f>
        <v>10</v>
      </c>
      <c r="S3482" t="str">
        <f>LEFT(P3482,FIND("/",P3482)-1)</f>
        <v>theater</v>
      </c>
      <c r="T3482" t="str">
        <f>RIGHT(P3482,LEN(P3482)-FIND("/",P3482))</f>
        <v>plays</v>
      </c>
    </row>
    <row r="3483" spans="1:20" ht="44.25" x14ac:dyDescent="0.75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 s="9">
        <f>(((I3483/60)/60)/24)+DATE(1970,1,1)</f>
        <v>42320.290972222225</v>
      </c>
      <c r="K3483">
        <v>1445358903</v>
      </c>
      <c r="L3483" s="9">
        <f>(((K3483/60)/60)/24)+DATE(1970,1,1)</f>
        <v>42297.691006944442</v>
      </c>
      <c r="M3483" t="b">
        <v>0</v>
      </c>
      <c r="N3483">
        <v>4</v>
      </c>
      <c r="O3483" t="b">
        <v>0</v>
      </c>
      <c r="P3483" t="s">
        <v>8271</v>
      </c>
      <c r="Q3483">
        <f>D3483/E3483*100</f>
        <v>466.66666666666669</v>
      </c>
      <c r="R3483">
        <f>E3483/N3483</f>
        <v>37.5</v>
      </c>
      <c r="S3483" t="str">
        <f>LEFT(P3483,FIND("/",P3483)-1)</f>
        <v>theater</v>
      </c>
      <c r="T3483" t="str">
        <f>RIGHT(P3483,LEN(P3483)-FIND("/",P3483))</f>
        <v>plays</v>
      </c>
    </row>
    <row r="3484" spans="1:20" ht="44.25" x14ac:dyDescent="0.75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 s="9">
        <f>(((I3484/60)/60)/24)+DATE(1970,1,1)</f>
        <v>41835.916666666664</v>
      </c>
      <c r="K3484">
        <v>1403562705</v>
      </c>
      <c r="L3484" s="9">
        <f>(((K3484/60)/60)/24)+DATE(1970,1,1)</f>
        <v>41813.938715277778</v>
      </c>
      <c r="M3484" t="b">
        <v>0</v>
      </c>
      <c r="N3484">
        <v>6</v>
      </c>
      <c r="O3484" t="b">
        <v>0</v>
      </c>
      <c r="P3484" t="s">
        <v>8271</v>
      </c>
      <c r="Q3484">
        <f>D3484/E3484*100</f>
        <v>555.55555555555554</v>
      </c>
      <c r="R3484">
        <f>E3484/N3484</f>
        <v>45</v>
      </c>
      <c r="S3484" t="str">
        <f>LEFT(P3484,FIND("/",P3484)-1)</f>
        <v>theater</v>
      </c>
      <c r="T3484" t="str">
        <f>RIGHT(P3484,LEN(P3484)-FIND("/",P3484))</f>
        <v>plays</v>
      </c>
    </row>
    <row r="3485" spans="1:20" ht="44.25" x14ac:dyDescent="0.75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 s="9">
        <f>(((I3485/60)/60)/24)+DATE(1970,1,1)</f>
        <v>42568.449861111112</v>
      </c>
      <c r="K3485">
        <v>1467024468</v>
      </c>
      <c r="L3485" s="9">
        <f>(((K3485/60)/60)/24)+DATE(1970,1,1)</f>
        <v>42548.449861111112</v>
      </c>
      <c r="M3485" t="b">
        <v>0</v>
      </c>
      <c r="N3485">
        <v>8</v>
      </c>
      <c r="O3485" t="b">
        <v>0</v>
      </c>
      <c r="P3485" t="s">
        <v>8271</v>
      </c>
      <c r="Q3485">
        <f>D3485/E3485*100</f>
        <v>496.89440993788816</v>
      </c>
      <c r="R3485">
        <f>E3485/N3485</f>
        <v>100.625</v>
      </c>
      <c r="S3485" t="str">
        <f>LEFT(P3485,FIND("/",P3485)-1)</f>
        <v>theater</v>
      </c>
      <c r="T3485" t="str">
        <f>RIGHT(P3485,LEN(P3485)-FIND("/",P3485))</f>
        <v>plays</v>
      </c>
    </row>
    <row r="3486" spans="1:20" ht="44.25" x14ac:dyDescent="0.75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 s="9">
        <f>(((I3486/60)/60)/24)+DATE(1970,1,1)</f>
        <v>41863.079143518517</v>
      </c>
      <c r="K3486">
        <v>1405217355</v>
      </c>
      <c r="L3486" s="9">
        <f>(((K3486/60)/60)/24)+DATE(1970,1,1)</f>
        <v>41833.089756944442</v>
      </c>
      <c r="M3486" t="b">
        <v>0</v>
      </c>
      <c r="N3486">
        <v>14</v>
      </c>
      <c r="O3486" t="b">
        <v>0</v>
      </c>
      <c r="P3486" t="s">
        <v>8271</v>
      </c>
      <c r="Q3486">
        <f>D3486/E3486*100</f>
        <v>558.65921787709499</v>
      </c>
      <c r="R3486">
        <f>E3486/N3486</f>
        <v>25.571428571428573</v>
      </c>
      <c r="S3486" t="str">
        <f>LEFT(P3486,FIND("/",P3486)-1)</f>
        <v>theater</v>
      </c>
      <c r="T3486" t="str">
        <f>RIGHT(P3486,LEN(P3486)-FIND("/",P3486))</f>
        <v>plays</v>
      </c>
    </row>
    <row r="3487" spans="1:20" ht="44.25" x14ac:dyDescent="0.75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 s="9">
        <f>(((I3487/60)/60)/24)+DATE(1970,1,1)</f>
        <v>42355.920717592591</v>
      </c>
      <c r="K3487">
        <v>1447797950</v>
      </c>
      <c r="L3487" s="9">
        <f>(((K3487/60)/60)/24)+DATE(1970,1,1)</f>
        <v>42325.920717592591</v>
      </c>
      <c r="M3487" t="b">
        <v>0</v>
      </c>
      <c r="N3487">
        <v>0</v>
      </c>
      <c r="O3487" t="b">
        <v>0</v>
      </c>
      <c r="P3487" t="s">
        <v>8271</v>
      </c>
      <c r="Q3487" t="e">
        <f>D3487/E3487*100</f>
        <v>#DIV/0!</v>
      </c>
      <c r="R3487" t="e">
        <f>E3487/N3487</f>
        <v>#DIV/0!</v>
      </c>
      <c r="S3487" t="str">
        <f>LEFT(P3487,FIND("/",P3487)-1)</f>
        <v>theater</v>
      </c>
      <c r="T3487" t="str">
        <f>RIGHT(P3487,LEN(P3487)-FIND("/",P3487))</f>
        <v>plays</v>
      </c>
    </row>
    <row r="3488" spans="1:20" ht="44.25" x14ac:dyDescent="0.75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 s="9">
        <f>(((I3488/60)/60)/24)+DATE(1970,1,1)</f>
        <v>41888.214629629627</v>
      </c>
      <c r="K3488">
        <v>1407388144</v>
      </c>
      <c r="L3488" s="9">
        <f>(((K3488/60)/60)/24)+DATE(1970,1,1)</f>
        <v>41858.214629629627</v>
      </c>
      <c r="M3488" t="b">
        <v>0</v>
      </c>
      <c r="N3488">
        <v>4</v>
      </c>
      <c r="O3488" t="b">
        <v>0</v>
      </c>
      <c r="P3488" t="s">
        <v>8271</v>
      </c>
      <c r="Q3488">
        <f>D3488/E3488*100</f>
        <v>5000</v>
      </c>
      <c r="R3488">
        <f>E3488/N3488</f>
        <v>25</v>
      </c>
      <c r="S3488" t="str">
        <f>LEFT(P3488,FIND("/",P3488)-1)</f>
        <v>theater</v>
      </c>
      <c r="T3488" t="str">
        <f>RIGHT(P3488,LEN(P3488)-FIND("/",P3488))</f>
        <v>plays</v>
      </c>
    </row>
    <row r="3489" spans="1:20" ht="29.5" x14ac:dyDescent="0.75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 s="9">
        <f>(((I3489/60)/60)/24)+DATE(1970,1,1)</f>
        <v>41823.710231481484</v>
      </c>
      <c r="K3489">
        <v>1401814964</v>
      </c>
      <c r="L3489" s="9">
        <f>(((K3489/60)/60)/24)+DATE(1970,1,1)</f>
        <v>41793.710231481484</v>
      </c>
      <c r="M3489" t="b">
        <v>0</v>
      </c>
      <c r="N3489">
        <v>0</v>
      </c>
      <c r="O3489" t="b">
        <v>0</v>
      </c>
      <c r="P3489" t="s">
        <v>8271</v>
      </c>
      <c r="Q3489" t="e">
        <f>D3489/E3489*100</f>
        <v>#DIV/0!</v>
      </c>
      <c r="R3489" t="e">
        <f>E3489/N3489</f>
        <v>#DIV/0!</v>
      </c>
      <c r="S3489" t="str">
        <f>LEFT(P3489,FIND("/",P3489)-1)</f>
        <v>theater</v>
      </c>
      <c r="T3489" t="str">
        <f>RIGHT(P3489,LEN(P3489)-FIND("/",P3489))</f>
        <v>plays</v>
      </c>
    </row>
    <row r="3490" spans="1:20" ht="59" x14ac:dyDescent="0.75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 s="9">
        <f>(((I3490/60)/60)/24)+DATE(1970,1,1)</f>
        <v>41825.165972222225</v>
      </c>
      <c r="K3490">
        <v>1401823952</v>
      </c>
      <c r="L3490" s="9">
        <f>(((K3490/60)/60)/24)+DATE(1970,1,1)</f>
        <v>41793.814259259263</v>
      </c>
      <c r="M3490" t="b">
        <v>0</v>
      </c>
      <c r="N3490">
        <v>0</v>
      </c>
      <c r="O3490" t="b">
        <v>0</v>
      </c>
      <c r="P3490" t="s">
        <v>8271</v>
      </c>
      <c r="Q3490" t="e">
        <f>D3490/E3490*100</f>
        <v>#DIV/0!</v>
      </c>
      <c r="R3490" t="e">
        <f>E3490/N3490</f>
        <v>#DIV/0!</v>
      </c>
      <c r="S3490" t="str">
        <f>LEFT(P3490,FIND("/",P3490)-1)</f>
        <v>theater</v>
      </c>
      <c r="T3490" t="str">
        <f>RIGHT(P3490,LEN(P3490)-FIND("/",P3490))</f>
        <v>plays</v>
      </c>
    </row>
    <row r="3491" spans="1:20" ht="44.25" x14ac:dyDescent="0.75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 s="9">
        <f>(((I3491/60)/60)/24)+DATE(1970,1,1)</f>
        <v>41861.697939814818</v>
      </c>
      <c r="K3491">
        <v>1405097102</v>
      </c>
      <c r="L3491" s="9">
        <f>(((K3491/60)/60)/24)+DATE(1970,1,1)</f>
        <v>41831.697939814818</v>
      </c>
      <c r="M3491" t="b">
        <v>0</v>
      </c>
      <c r="N3491">
        <v>1</v>
      </c>
      <c r="O3491" t="b">
        <v>0</v>
      </c>
      <c r="P3491" t="s">
        <v>8271</v>
      </c>
      <c r="Q3491">
        <f>D3491/E3491*100</f>
        <v>1000</v>
      </c>
      <c r="R3491">
        <f>E3491/N3491</f>
        <v>10</v>
      </c>
      <c r="S3491" t="str">
        <f>LEFT(P3491,FIND("/",P3491)-1)</f>
        <v>theater</v>
      </c>
      <c r="T3491" t="str">
        <f>RIGHT(P3491,LEN(P3491)-FIND("/",P3491))</f>
        <v>plays</v>
      </c>
    </row>
    <row r="3492" spans="1:20" ht="29.5" x14ac:dyDescent="0.75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 s="9">
        <f>(((I3492/60)/60)/24)+DATE(1970,1,1)</f>
        <v>42651.389340277776</v>
      </c>
      <c r="K3492">
        <v>1473326439</v>
      </c>
      <c r="L3492" s="9">
        <f>(((K3492/60)/60)/24)+DATE(1970,1,1)</f>
        <v>42621.389340277776</v>
      </c>
      <c r="M3492" t="b">
        <v>0</v>
      </c>
      <c r="N3492">
        <v>1</v>
      </c>
      <c r="O3492" t="b">
        <v>0</v>
      </c>
      <c r="P3492" t="s">
        <v>8271</v>
      </c>
      <c r="Q3492">
        <f>D3492/E3492*100</f>
        <v>4207.9207920792078</v>
      </c>
      <c r="R3492">
        <f>E3492/N3492</f>
        <v>202</v>
      </c>
      <c r="S3492" t="str">
        <f>LEFT(P3492,FIND("/",P3492)-1)</f>
        <v>theater</v>
      </c>
      <c r="T3492" t="str">
        <f>RIGHT(P3492,LEN(P3492)-FIND("/",P3492))</f>
        <v>plays</v>
      </c>
    </row>
    <row r="3493" spans="1:20" ht="29.5" x14ac:dyDescent="0.75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 s="9">
        <f>(((I3493/60)/60)/24)+DATE(1970,1,1)</f>
        <v>42190.957638888889</v>
      </c>
      <c r="K3493">
        <v>1433833896</v>
      </c>
      <c r="L3493" s="9">
        <f>(((K3493/60)/60)/24)+DATE(1970,1,1)</f>
        <v>42164.299722222218</v>
      </c>
      <c r="M3493" t="b">
        <v>0</v>
      </c>
      <c r="N3493">
        <v>1</v>
      </c>
      <c r="O3493" t="b">
        <v>0</v>
      </c>
      <c r="P3493" t="s">
        <v>8271</v>
      </c>
      <c r="Q3493">
        <f>D3493/E3493*100</f>
        <v>10000</v>
      </c>
      <c r="R3493">
        <f>E3493/N3493</f>
        <v>25</v>
      </c>
      <c r="S3493" t="str">
        <f>LEFT(P3493,FIND("/",P3493)-1)</f>
        <v>theater</v>
      </c>
      <c r="T3493" t="str">
        <f>RIGHT(P3493,LEN(P3493)-FIND("/",P3493))</f>
        <v>plays</v>
      </c>
    </row>
    <row r="3494" spans="1:20" ht="73.75" x14ac:dyDescent="0.75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 s="9">
        <f>(((I3494/60)/60)/24)+DATE(1970,1,1)</f>
        <v>42361.679166666669</v>
      </c>
      <c r="K3494">
        <v>1448469719</v>
      </c>
      <c r="L3494" s="9">
        <f>(((K3494/60)/60)/24)+DATE(1970,1,1)</f>
        <v>42333.695821759262</v>
      </c>
      <c r="M3494" t="b">
        <v>0</v>
      </c>
      <c r="N3494">
        <v>1</v>
      </c>
      <c r="O3494" t="b">
        <v>0</v>
      </c>
      <c r="P3494" t="s">
        <v>8305</v>
      </c>
      <c r="Q3494">
        <f>D3494/E3494*100</f>
        <v>15000</v>
      </c>
      <c r="R3494">
        <f>E3494/N3494</f>
        <v>500</v>
      </c>
      <c r="S3494" t="str">
        <f>LEFT(P3494,FIND("/",P3494)-1)</f>
        <v>theater</v>
      </c>
      <c r="T3494" t="str">
        <f>RIGHT(P3494,LEN(P3494)-FIND("/",P3494))</f>
        <v>musical</v>
      </c>
    </row>
    <row r="3495" spans="1:20" ht="44.25" x14ac:dyDescent="0.75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 s="9">
        <f>(((I3495/60)/60)/24)+DATE(1970,1,1)</f>
        <v>42170.798819444448</v>
      </c>
      <c r="K3495">
        <v>1431630618</v>
      </c>
      <c r="L3495" s="9">
        <f>(((K3495/60)/60)/24)+DATE(1970,1,1)</f>
        <v>42138.798819444448</v>
      </c>
      <c r="M3495" t="b">
        <v>0</v>
      </c>
      <c r="N3495">
        <v>4</v>
      </c>
      <c r="O3495" t="b">
        <v>0</v>
      </c>
      <c r="P3495" t="s">
        <v>8305</v>
      </c>
      <c r="Q3495">
        <f>D3495/E3495*100</f>
        <v>3060.344827586207</v>
      </c>
      <c r="R3495">
        <f>E3495/N3495</f>
        <v>29</v>
      </c>
      <c r="S3495" t="str">
        <f>LEFT(P3495,FIND("/",P3495)-1)</f>
        <v>theater</v>
      </c>
      <c r="T3495" t="str">
        <f>RIGHT(P3495,LEN(P3495)-FIND("/",P3495))</f>
        <v>musical</v>
      </c>
    </row>
    <row r="3496" spans="1:20" ht="44.25" x14ac:dyDescent="0.75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 s="9">
        <f>(((I3496/60)/60)/24)+DATE(1970,1,1)</f>
        <v>42696.708599537036</v>
      </c>
      <c r="K3496">
        <v>1477238423</v>
      </c>
      <c r="L3496" s="9">
        <f>(((K3496/60)/60)/24)+DATE(1970,1,1)</f>
        <v>42666.666932870372</v>
      </c>
      <c r="M3496" t="b">
        <v>0</v>
      </c>
      <c r="N3496">
        <v>0</v>
      </c>
      <c r="O3496" t="b">
        <v>0</v>
      </c>
      <c r="P3496" t="s">
        <v>8305</v>
      </c>
      <c r="Q3496" t="e">
        <f>D3496/E3496*100</f>
        <v>#DIV/0!</v>
      </c>
      <c r="R3496" t="e">
        <f>E3496/N3496</f>
        <v>#DIV/0!</v>
      </c>
      <c r="S3496" t="str">
        <f>LEFT(P3496,FIND("/",P3496)-1)</f>
        <v>theater</v>
      </c>
      <c r="T3496" t="str">
        <f>RIGHT(P3496,LEN(P3496)-FIND("/",P3496))</f>
        <v>musical</v>
      </c>
    </row>
    <row r="3497" spans="1:20" ht="29.5" x14ac:dyDescent="0.75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 s="9">
        <f>(((I3497/60)/60)/24)+DATE(1970,1,1)</f>
        <v>41826.692037037035</v>
      </c>
      <c r="K3497">
        <v>1399480592</v>
      </c>
      <c r="L3497" s="9">
        <f>(((K3497/60)/60)/24)+DATE(1970,1,1)</f>
        <v>41766.692037037035</v>
      </c>
      <c r="M3497" t="b">
        <v>0</v>
      </c>
      <c r="N3497">
        <v>0</v>
      </c>
      <c r="O3497" t="b">
        <v>0</v>
      </c>
      <c r="P3497" t="s">
        <v>8305</v>
      </c>
      <c r="Q3497" t="e">
        <f>D3497/E3497*100</f>
        <v>#DIV/0!</v>
      </c>
      <c r="R3497" t="e">
        <f>E3497/N3497</f>
        <v>#DIV/0!</v>
      </c>
      <c r="S3497" t="str">
        <f>LEFT(P3497,FIND("/",P3497)-1)</f>
        <v>theater</v>
      </c>
      <c r="T3497" t="str">
        <f>RIGHT(P3497,LEN(P3497)-FIND("/",P3497))</f>
        <v>musical</v>
      </c>
    </row>
    <row r="3498" spans="1:20" ht="29.5" x14ac:dyDescent="0.75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 s="9">
        <f>(((I3498/60)/60)/24)+DATE(1970,1,1)</f>
        <v>42200.447013888886</v>
      </c>
      <c r="K3498">
        <v>1434365022</v>
      </c>
      <c r="L3498" s="9">
        <f>(((K3498/60)/60)/24)+DATE(1970,1,1)</f>
        <v>42170.447013888886</v>
      </c>
      <c r="M3498" t="b">
        <v>0</v>
      </c>
      <c r="N3498">
        <v>2</v>
      </c>
      <c r="O3498" t="b">
        <v>0</v>
      </c>
      <c r="P3498" t="s">
        <v>8305</v>
      </c>
      <c r="Q3498">
        <f>D3498/E3498*100</f>
        <v>35714.285714285717</v>
      </c>
      <c r="R3498">
        <f>E3498/N3498</f>
        <v>17.5</v>
      </c>
      <c r="S3498" t="str">
        <f>LEFT(P3498,FIND("/",P3498)-1)</f>
        <v>theater</v>
      </c>
      <c r="T3498" t="str">
        <f>RIGHT(P3498,LEN(P3498)-FIND("/",P3498))</f>
        <v>musical</v>
      </c>
    </row>
    <row r="3499" spans="1:20" ht="44.25" x14ac:dyDescent="0.75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 s="9">
        <f>(((I3499/60)/60)/24)+DATE(1970,1,1)</f>
        <v>41989.938993055555</v>
      </c>
      <c r="K3499">
        <v>1416954729</v>
      </c>
      <c r="L3499" s="9">
        <f>(((K3499/60)/60)/24)+DATE(1970,1,1)</f>
        <v>41968.938993055555</v>
      </c>
      <c r="M3499" t="b">
        <v>0</v>
      </c>
      <c r="N3499">
        <v>24</v>
      </c>
      <c r="O3499" t="b">
        <v>0</v>
      </c>
      <c r="P3499" t="s">
        <v>8305</v>
      </c>
      <c r="Q3499">
        <f>D3499/E3499*100</f>
        <v>167.62452107279694</v>
      </c>
      <c r="R3499">
        <f>E3499/N3499</f>
        <v>174</v>
      </c>
      <c r="S3499" t="str">
        <f>LEFT(P3499,FIND("/",P3499)-1)</f>
        <v>theater</v>
      </c>
      <c r="T3499" t="str">
        <f>RIGHT(P3499,LEN(P3499)-FIND("/",P3499))</f>
        <v>musical</v>
      </c>
    </row>
    <row r="3500" spans="1:20" ht="59" x14ac:dyDescent="0.75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 s="9">
        <f>(((I3500/60)/60)/24)+DATE(1970,1,1)</f>
        <v>42162.58048611111</v>
      </c>
      <c r="K3500">
        <v>1431093354</v>
      </c>
      <c r="L3500" s="9">
        <f>(((K3500/60)/60)/24)+DATE(1970,1,1)</f>
        <v>42132.58048611111</v>
      </c>
      <c r="M3500" t="b">
        <v>0</v>
      </c>
      <c r="N3500">
        <v>1</v>
      </c>
      <c r="O3500" t="b">
        <v>0</v>
      </c>
      <c r="P3500" t="s">
        <v>8305</v>
      </c>
      <c r="Q3500">
        <f>D3500/E3500*100</f>
        <v>10000</v>
      </c>
      <c r="R3500">
        <f>E3500/N3500</f>
        <v>50</v>
      </c>
      <c r="S3500" t="str">
        <f>LEFT(P3500,FIND("/",P3500)-1)</f>
        <v>theater</v>
      </c>
      <c r="T3500" t="str">
        <f>RIGHT(P3500,LEN(P3500)-FIND("/",P3500))</f>
        <v>musical</v>
      </c>
    </row>
    <row r="3501" spans="1:20" ht="44.25" x14ac:dyDescent="0.75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 s="9">
        <f>(((I3501/60)/60)/24)+DATE(1970,1,1)</f>
        <v>42244.9375</v>
      </c>
      <c r="K3501">
        <v>1437042490</v>
      </c>
      <c r="L3501" s="9">
        <f>(((K3501/60)/60)/24)+DATE(1970,1,1)</f>
        <v>42201.436226851853</v>
      </c>
      <c r="M3501" t="b">
        <v>0</v>
      </c>
      <c r="N3501">
        <v>2</v>
      </c>
      <c r="O3501" t="b">
        <v>0</v>
      </c>
      <c r="P3501" t="s">
        <v>8305</v>
      </c>
      <c r="Q3501">
        <f>D3501/E3501*100</f>
        <v>6000</v>
      </c>
      <c r="R3501">
        <f>E3501/N3501</f>
        <v>5</v>
      </c>
      <c r="S3501" t="str">
        <f>LEFT(P3501,FIND("/",P3501)-1)</f>
        <v>theater</v>
      </c>
      <c r="T3501" t="str">
        <f>RIGHT(P3501,LEN(P3501)-FIND("/",P3501))</f>
        <v>musical</v>
      </c>
    </row>
    <row r="3502" spans="1:20" ht="44.25" x14ac:dyDescent="0.75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 s="9">
        <f>(((I3502/60)/60)/24)+DATE(1970,1,1)</f>
        <v>42749.029583333337</v>
      </c>
      <c r="K3502">
        <v>1479170556</v>
      </c>
      <c r="L3502" s="9">
        <f>(((K3502/60)/60)/24)+DATE(1970,1,1)</f>
        <v>42689.029583333337</v>
      </c>
      <c r="M3502" t="b">
        <v>0</v>
      </c>
      <c r="N3502">
        <v>1</v>
      </c>
      <c r="O3502" t="b">
        <v>0</v>
      </c>
      <c r="P3502" t="s">
        <v>8305</v>
      </c>
      <c r="Q3502">
        <f>D3502/E3502*100</f>
        <v>2250000</v>
      </c>
      <c r="R3502">
        <f>E3502/N3502</f>
        <v>1</v>
      </c>
      <c r="S3502" t="str">
        <f>LEFT(P3502,FIND("/",P3502)-1)</f>
        <v>theater</v>
      </c>
      <c r="T3502" t="str">
        <f>RIGHT(P3502,LEN(P3502)-FIND("/",P3502))</f>
        <v>musical</v>
      </c>
    </row>
    <row r="3503" spans="1:20" ht="59" x14ac:dyDescent="0.75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 s="9">
        <f>(((I3503/60)/60)/24)+DATE(1970,1,1)</f>
        <v>42114.881539351853</v>
      </c>
      <c r="K3503">
        <v>1426972165</v>
      </c>
      <c r="L3503" s="9">
        <f>(((K3503/60)/60)/24)+DATE(1970,1,1)</f>
        <v>42084.881539351853</v>
      </c>
      <c r="M3503" t="b">
        <v>0</v>
      </c>
      <c r="N3503">
        <v>37</v>
      </c>
      <c r="O3503" t="b">
        <v>0</v>
      </c>
      <c r="P3503" t="s">
        <v>8305</v>
      </c>
      <c r="Q3503">
        <f>D3503/E3503*100</f>
        <v>111.52416356877323</v>
      </c>
      <c r="R3503">
        <f>E3503/N3503</f>
        <v>145.40540540540542</v>
      </c>
      <c r="S3503" t="str">
        <f>LEFT(P3503,FIND("/",P3503)-1)</f>
        <v>theater</v>
      </c>
      <c r="T3503" t="str">
        <f>RIGHT(P3503,LEN(P3503)-FIND("/",P3503))</f>
        <v>musical</v>
      </c>
    </row>
    <row r="3504" spans="1:20" ht="44.25" x14ac:dyDescent="0.75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 s="9">
        <f>(((I3504/60)/60)/24)+DATE(1970,1,1)</f>
        <v>41861.722777777781</v>
      </c>
      <c r="K3504">
        <v>1405099248</v>
      </c>
      <c r="L3504" s="9">
        <f>(((K3504/60)/60)/24)+DATE(1970,1,1)</f>
        <v>41831.722777777781</v>
      </c>
      <c r="M3504" t="b">
        <v>0</v>
      </c>
      <c r="N3504">
        <v>5</v>
      </c>
      <c r="O3504" t="b">
        <v>0</v>
      </c>
      <c r="P3504" t="s">
        <v>8305</v>
      </c>
      <c r="Q3504">
        <f>D3504/E3504*100</f>
        <v>6829.2682926829275</v>
      </c>
      <c r="R3504">
        <f>E3504/N3504</f>
        <v>205</v>
      </c>
      <c r="S3504" t="str">
        <f>LEFT(P3504,FIND("/",P3504)-1)</f>
        <v>theater</v>
      </c>
      <c r="T3504" t="str">
        <f>RIGHT(P3504,LEN(P3504)-FIND("/",P3504))</f>
        <v>musical</v>
      </c>
    </row>
    <row r="3505" spans="1:20" ht="44.25" x14ac:dyDescent="0.75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 s="9">
        <f>(((I3505/60)/60)/24)+DATE(1970,1,1)</f>
        <v>42440.93105324074</v>
      </c>
      <c r="K3505">
        <v>1455142843</v>
      </c>
      <c r="L3505" s="9">
        <f>(((K3505/60)/60)/24)+DATE(1970,1,1)</f>
        <v>42410.93105324074</v>
      </c>
      <c r="M3505" t="b">
        <v>0</v>
      </c>
      <c r="N3505">
        <v>4</v>
      </c>
      <c r="O3505" t="b">
        <v>0</v>
      </c>
      <c r="P3505" t="s">
        <v>8305</v>
      </c>
      <c r="Q3505">
        <f>D3505/E3505*100</f>
        <v>2487.5621890547263</v>
      </c>
      <c r="R3505">
        <f>E3505/N3505</f>
        <v>100.5</v>
      </c>
      <c r="S3505" t="str">
        <f>LEFT(P3505,FIND("/",P3505)-1)</f>
        <v>theater</v>
      </c>
      <c r="T3505" t="str">
        <f>RIGHT(P3505,LEN(P3505)-FIND("/",P3505))</f>
        <v>musical</v>
      </c>
    </row>
    <row r="3506" spans="1:20" ht="44.25" x14ac:dyDescent="0.75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 s="9">
        <f>(((I3506/60)/60)/24)+DATE(1970,1,1)</f>
        <v>42015.207638888889</v>
      </c>
      <c r="K3506">
        <v>1418146883</v>
      </c>
      <c r="L3506" s="9">
        <f>(((K3506/60)/60)/24)+DATE(1970,1,1)</f>
        <v>41982.737071759257</v>
      </c>
      <c r="M3506" t="b">
        <v>0</v>
      </c>
      <c r="N3506">
        <v>16</v>
      </c>
      <c r="O3506" t="b">
        <v>0</v>
      </c>
      <c r="P3506" t="s">
        <v>8305</v>
      </c>
      <c r="Q3506">
        <f>D3506/E3506*100</f>
        <v>2497.1623155505108</v>
      </c>
      <c r="R3506">
        <f>E3506/N3506</f>
        <v>55.0625</v>
      </c>
      <c r="S3506" t="str">
        <f>LEFT(P3506,FIND("/",P3506)-1)</f>
        <v>theater</v>
      </c>
      <c r="T3506" t="str">
        <f>RIGHT(P3506,LEN(P3506)-FIND("/",P3506))</f>
        <v>musical</v>
      </c>
    </row>
    <row r="3507" spans="1:20" ht="44.25" x14ac:dyDescent="0.75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 s="9">
        <f>(((I3507/60)/60)/24)+DATE(1970,1,1)</f>
        <v>42006.676111111112</v>
      </c>
      <c r="K3507">
        <v>1417536816</v>
      </c>
      <c r="L3507" s="9">
        <f>(((K3507/60)/60)/24)+DATE(1970,1,1)</f>
        <v>41975.676111111112</v>
      </c>
      <c r="M3507" t="b">
        <v>0</v>
      </c>
      <c r="N3507">
        <v>9</v>
      </c>
      <c r="O3507" t="b">
        <v>0</v>
      </c>
      <c r="P3507" t="s">
        <v>8305</v>
      </c>
      <c r="Q3507">
        <f>D3507/E3507*100</f>
        <v>1173.7089201877934</v>
      </c>
      <c r="R3507">
        <f>E3507/N3507</f>
        <v>47.333333333333336</v>
      </c>
      <c r="S3507" t="str">
        <f>LEFT(P3507,FIND("/",P3507)-1)</f>
        <v>theater</v>
      </c>
      <c r="T3507" t="str">
        <f>RIGHT(P3507,LEN(P3507)-FIND("/",P3507))</f>
        <v>musical</v>
      </c>
    </row>
    <row r="3508" spans="1:20" ht="44.25" x14ac:dyDescent="0.75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 s="9">
        <f>(((I3508/60)/60)/24)+DATE(1970,1,1)</f>
        <v>42299.126226851848</v>
      </c>
      <c r="K3508">
        <v>1442890906</v>
      </c>
      <c r="L3508" s="9">
        <f>(((K3508/60)/60)/24)+DATE(1970,1,1)</f>
        <v>42269.126226851848</v>
      </c>
      <c r="M3508" t="b">
        <v>0</v>
      </c>
      <c r="N3508">
        <v>0</v>
      </c>
      <c r="O3508" t="b">
        <v>0</v>
      </c>
      <c r="P3508" t="s">
        <v>8305</v>
      </c>
      <c r="Q3508" t="e">
        <f>D3508/E3508*100</f>
        <v>#DIV/0!</v>
      </c>
      <c r="R3508" t="e">
        <f>E3508/N3508</f>
        <v>#DIV/0!</v>
      </c>
      <c r="S3508" t="str">
        <f>LEFT(P3508,FIND("/",P3508)-1)</f>
        <v>theater</v>
      </c>
      <c r="T3508" t="str">
        <f>RIGHT(P3508,LEN(P3508)-FIND("/",P3508))</f>
        <v>musical</v>
      </c>
    </row>
    <row r="3509" spans="1:20" ht="29.5" x14ac:dyDescent="0.75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 s="9">
        <f>(((I3509/60)/60)/24)+DATE(1970,1,1)</f>
        <v>42433.971851851849</v>
      </c>
      <c r="K3509">
        <v>1454541568</v>
      </c>
      <c r="L3509" s="9">
        <f>(((K3509/60)/60)/24)+DATE(1970,1,1)</f>
        <v>42403.971851851849</v>
      </c>
      <c r="M3509" t="b">
        <v>0</v>
      </c>
      <c r="N3509">
        <v>40</v>
      </c>
      <c r="O3509" t="b">
        <v>0</v>
      </c>
      <c r="P3509" t="s">
        <v>8305</v>
      </c>
      <c r="Q3509">
        <f>D3509/E3509*100</f>
        <v>508.90585241730281</v>
      </c>
      <c r="R3509">
        <f>E3509/N3509</f>
        <v>58.95</v>
      </c>
      <c r="S3509" t="str">
        <f>LEFT(P3509,FIND("/",P3509)-1)</f>
        <v>theater</v>
      </c>
      <c r="T3509" t="str">
        <f>RIGHT(P3509,LEN(P3509)-FIND("/",P3509))</f>
        <v>musical</v>
      </c>
    </row>
    <row r="3510" spans="1:20" ht="44.25" x14ac:dyDescent="0.75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 s="9">
        <f>(((I3510/60)/60)/24)+DATE(1970,1,1)</f>
        <v>42582.291666666672</v>
      </c>
      <c r="K3510">
        <v>1465172024</v>
      </c>
      <c r="L3510" s="9">
        <f>(((K3510/60)/60)/24)+DATE(1970,1,1)</f>
        <v>42527.00953703704</v>
      </c>
      <c r="M3510" t="b">
        <v>0</v>
      </c>
      <c r="N3510">
        <v>0</v>
      </c>
      <c r="O3510" t="b">
        <v>0</v>
      </c>
      <c r="P3510" t="s">
        <v>8305</v>
      </c>
      <c r="Q3510" t="e">
        <f>D3510/E3510*100</f>
        <v>#DIV/0!</v>
      </c>
      <c r="R3510" t="e">
        <f>E3510/N3510</f>
        <v>#DIV/0!</v>
      </c>
      <c r="S3510" t="str">
        <f>LEFT(P3510,FIND("/",P3510)-1)</f>
        <v>theater</v>
      </c>
      <c r="T3510" t="str">
        <f>RIGHT(P3510,LEN(P3510)-FIND("/",P3510))</f>
        <v>musical</v>
      </c>
    </row>
    <row r="3511" spans="1:20" ht="44.25" x14ac:dyDescent="0.75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 s="9">
        <f>(((I3511/60)/60)/24)+DATE(1970,1,1)</f>
        <v>41909.887037037035</v>
      </c>
      <c r="K3511">
        <v>1406668640</v>
      </c>
      <c r="L3511" s="9">
        <f>(((K3511/60)/60)/24)+DATE(1970,1,1)</f>
        <v>41849.887037037035</v>
      </c>
      <c r="M3511" t="b">
        <v>0</v>
      </c>
      <c r="N3511">
        <v>2</v>
      </c>
      <c r="O3511" t="b">
        <v>0</v>
      </c>
      <c r="P3511" t="s">
        <v>8305</v>
      </c>
      <c r="Q3511">
        <f>D3511/E3511*100</f>
        <v>5000000</v>
      </c>
      <c r="R3511">
        <f>E3511/N3511</f>
        <v>1.5</v>
      </c>
      <c r="S3511" t="str">
        <f>LEFT(P3511,FIND("/",P3511)-1)</f>
        <v>theater</v>
      </c>
      <c r="T3511" t="str">
        <f>RIGHT(P3511,LEN(P3511)-FIND("/",P3511))</f>
        <v>musical</v>
      </c>
    </row>
    <row r="3512" spans="1:20" ht="59" x14ac:dyDescent="0.75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 s="9">
        <f>(((I3512/60)/60)/24)+DATE(1970,1,1)</f>
        <v>41819.259039351848</v>
      </c>
      <c r="K3512">
        <v>1402294381</v>
      </c>
      <c r="L3512" s="9">
        <f>(((K3512/60)/60)/24)+DATE(1970,1,1)</f>
        <v>41799.259039351848</v>
      </c>
      <c r="M3512" t="b">
        <v>0</v>
      </c>
      <c r="N3512">
        <v>1</v>
      </c>
      <c r="O3512" t="b">
        <v>0</v>
      </c>
      <c r="P3512" t="s">
        <v>8305</v>
      </c>
      <c r="Q3512">
        <f>D3512/E3512*100</f>
        <v>150000</v>
      </c>
      <c r="R3512">
        <f>E3512/N3512</f>
        <v>5</v>
      </c>
      <c r="S3512" t="str">
        <f>LEFT(P3512,FIND("/",P3512)-1)</f>
        <v>theater</v>
      </c>
      <c r="T3512" t="str">
        <f>RIGHT(P3512,LEN(P3512)-FIND("/",P3512))</f>
        <v>musical</v>
      </c>
    </row>
    <row r="3513" spans="1:20" ht="44.25" x14ac:dyDescent="0.75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 s="9">
        <f>(((I3513/60)/60)/24)+DATE(1970,1,1)</f>
        <v>42097.909016203703</v>
      </c>
      <c r="K3513">
        <v>1427492939</v>
      </c>
      <c r="L3513" s="9">
        <f>(((K3513/60)/60)/24)+DATE(1970,1,1)</f>
        <v>42090.909016203703</v>
      </c>
      <c r="M3513" t="b">
        <v>0</v>
      </c>
      <c r="N3513">
        <v>9</v>
      </c>
      <c r="O3513" t="b">
        <v>0</v>
      </c>
      <c r="P3513" t="s">
        <v>8305</v>
      </c>
      <c r="Q3513">
        <f>D3513/E3513*100</f>
        <v>329.67032967032964</v>
      </c>
      <c r="R3513">
        <f>E3513/N3513</f>
        <v>50.555555555555557</v>
      </c>
      <c r="S3513" t="str">
        <f>LEFT(P3513,FIND("/",P3513)-1)</f>
        <v>theater</v>
      </c>
      <c r="T3513" t="str">
        <f>RIGHT(P3513,LEN(P3513)-FIND("/",P3513))</f>
        <v>musical</v>
      </c>
    </row>
    <row r="3514" spans="1:20" ht="44.25" x14ac:dyDescent="0.75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 s="9">
        <f>(((I3514/60)/60)/24)+DATE(1970,1,1)</f>
        <v>41840.785729166666</v>
      </c>
      <c r="K3514">
        <v>1400698287</v>
      </c>
      <c r="L3514" s="9">
        <f>(((K3514/60)/60)/24)+DATE(1970,1,1)</f>
        <v>41780.785729166666</v>
      </c>
      <c r="M3514" t="b">
        <v>1</v>
      </c>
      <c r="N3514">
        <v>34</v>
      </c>
      <c r="O3514" t="b">
        <v>0</v>
      </c>
      <c r="P3514" t="s">
        <v>8271</v>
      </c>
      <c r="Q3514">
        <f>D3514/E3514*100</f>
        <v>1146.7889908256882</v>
      </c>
      <c r="R3514">
        <f>E3514/N3514</f>
        <v>25.647058823529413</v>
      </c>
      <c r="S3514" t="str">
        <f>LEFT(P3514,FIND("/",P3514)-1)</f>
        <v>theater</v>
      </c>
      <c r="T3514" t="str">
        <f>RIGHT(P3514,LEN(P3514)-FIND("/",P3514))</f>
        <v>plays</v>
      </c>
    </row>
    <row r="3515" spans="1:20" ht="44.25" x14ac:dyDescent="0.75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 s="9">
        <f>(((I3515/60)/60)/24)+DATE(1970,1,1)</f>
        <v>41770.493657407409</v>
      </c>
      <c r="K3515">
        <v>1397217052</v>
      </c>
      <c r="L3515" s="9">
        <f>(((K3515/60)/60)/24)+DATE(1970,1,1)</f>
        <v>41740.493657407409</v>
      </c>
      <c r="M3515" t="b">
        <v>1</v>
      </c>
      <c r="N3515">
        <v>23</v>
      </c>
      <c r="O3515" t="b">
        <v>0</v>
      </c>
      <c r="P3515" t="s">
        <v>8271</v>
      </c>
      <c r="Q3515">
        <f>D3515/E3515*100</f>
        <v>455.78851412944391</v>
      </c>
      <c r="R3515">
        <f>E3515/N3515</f>
        <v>47.695652173913047</v>
      </c>
      <c r="S3515" t="str">
        <f>LEFT(P3515,FIND("/",P3515)-1)</f>
        <v>theater</v>
      </c>
      <c r="T3515" t="str">
        <f>RIGHT(P3515,LEN(P3515)-FIND("/",P3515))</f>
        <v>plays</v>
      </c>
    </row>
    <row r="3516" spans="1:20" ht="44.25" x14ac:dyDescent="0.75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 s="9">
        <f>(((I3516/60)/60)/24)+DATE(1970,1,1)</f>
        <v>41791.072500000002</v>
      </c>
      <c r="K3516">
        <v>1399427064</v>
      </c>
      <c r="L3516" s="9">
        <f>(((K3516/60)/60)/24)+DATE(1970,1,1)</f>
        <v>41766.072500000002</v>
      </c>
      <c r="M3516" t="b">
        <v>1</v>
      </c>
      <c r="N3516">
        <v>19</v>
      </c>
      <c r="O3516" t="b">
        <v>0</v>
      </c>
      <c r="P3516" t="s">
        <v>8271</v>
      </c>
      <c r="Q3516">
        <f>D3516/E3516*100</f>
        <v>469.48356807511738</v>
      </c>
      <c r="R3516">
        <f>E3516/N3516</f>
        <v>56.05263157894737</v>
      </c>
      <c r="S3516" t="str">
        <f>LEFT(P3516,FIND("/",P3516)-1)</f>
        <v>theater</v>
      </c>
      <c r="T3516" t="str">
        <f>RIGHT(P3516,LEN(P3516)-FIND("/",P3516))</f>
        <v>plays</v>
      </c>
    </row>
    <row r="3517" spans="1:20" ht="44.25" x14ac:dyDescent="0.75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 s="9">
        <f>(((I3517/60)/60)/24)+DATE(1970,1,1)</f>
        <v>41793.290972222225</v>
      </c>
      <c r="K3517">
        <v>1399474134</v>
      </c>
      <c r="L3517" s="9">
        <f>(((K3517/60)/60)/24)+DATE(1970,1,1)</f>
        <v>41766.617291666669</v>
      </c>
      <c r="M3517" t="b">
        <v>1</v>
      </c>
      <c r="N3517">
        <v>50</v>
      </c>
      <c r="O3517" t="b">
        <v>0</v>
      </c>
      <c r="P3517" t="s">
        <v>8271</v>
      </c>
      <c r="Q3517">
        <f>D3517/E3517*100</f>
        <v>241.02311854402362</v>
      </c>
      <c r="R3517">
        <f>E3517/N3517</f>
        <v>81.319999999999993</v>
      </c>
      <c r="S3517" t="str">
        <f>LEFT(P3517,FIND("/",P3517)-1)</f>
        <v>theater</v>
      </c>
      <c r="T3517" t="str">
        <f>RIGHT(P3517,LEN(P3517)-FIND("/",P3517))</f>
        <v>plays</v>
      </c>
    </row>
    <row r="3518" spans="1:20" ht="59" x14ac:dyDescent="0.75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 s="9">
        <f>(((I3518/60)/60)/24)+DATE(1970,1,1)</f>
        <v>42278.627013888887</v>
      </c>
      <c r="K3518">
        <v>1441119774</v>
      </c>
      <c r="L3518" s="9">
        <f>(((K3518/60)/60)/24)+DATE(1970,1,1)</f>
        <v>42248.627013888887</v>
      </c>
      <c r="M3518" t="b">
        <v>1</v>
      </c>
      <c r="N3518">
        <v>12</v>
      </c>
      <c r="O3518" t="b">
        <v>0</v>
      </c>
      <c r="P3518" t="s">
        <v>8271</v>
      </c>
      <c r="Q3518">
        <f>D3518/E3518*100</f>
        <v>4750.593824228029</v>
      </c>
      <c r="R3518">
        <f>E3518/N3518</f>
        <v>70.166666666666671</v>
      </c>
      <c r="S3518" t="str">
        <f>LEFT(P3518,FIND("/",P3518)-1)</f>
        <v>theater</v>
      </c>
      <c r="T3518" t="str">
        <f>RIGHT(P3518,LEN(P3518)-FIND("/",P3518))</f>
        <v>plays</v>
      </c>
    </row>
    <row r="3519" spans="1:20" ht="44.25" x14ac:dyDescent="0.75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 s="9">
        <f>(((I3519/60)/60)/24)+DATE(1970,1,1)</f>
        <v>41916.290972222225</v>
      </c>
      <c r="K3519">
        <v>1409721542</v>
      </c>
      <c r="L3519" s="9">
        <f>(((K3519/60)/60)/24)+DATE(1970,1,1)</f>
        <v>41885.221550925926</v>
      </c>
      <c r="M3519" t="b">
        <v>1</v>
      </c>
      <c r="N3519">
        <v>8</v>
      </c>
      <c r="O3519" t="b">
        <v>0</v>
      </c>
      <c r="P3519" t="s">
        <v>8271</v>
      </c>
      <c r="Q3519">
        <f>D3519/E3519*100</f>
        <v>3703.7037037037039</v>
      </c>
      <c r="R3519">
        <f>E3519/N3519</f>
        <v>23.625</v>
      </c>
      <c r="S3519" t="str">
        <f>LEFT(P3519,FIND("/",P3519)-1)</f>
        <v>theater</v>
      </c>
      <c r="T3519" t="str">
        <f>RIGHT(P3519,LEN(P3519)-FIND("/",P3519))</f>
        <v>plays</v>
      </c>
    </row>
    <row r="3520" spans="1:20" ht="44.25" x14ac:dyDescent="0.7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 s="9">
        <f>(((I3520/60)/60)/24)+DATE(1970,1,1)</f>
        <v>42204.224432870367</v>
      </c>
      <c r="K3520">
        <v>1433395391</v>
      </c>
      <c r="L3520" s="9">
        <f>(((K3520/60)/60)/24)+DATE(1970,1,1)</f>
        <v>42159.224432870367</v>
      </c>
      <c r="M3520" t="b">
        <v>1</v>
      </c>
      <c r="N3520">
        <v>9</v>
      </c>
      <c r="O3520" t="b">
        <v>0</v>
      </c>
      <c r="P3520" t="s">
        <v>8271</v>
      </c>
      <c r="Q3520">
        <f>D3520/E3520*100</f>
        <v>618.73895109015905</v>
      </c>
      <c r="R3520">
        <f>E3520/N3520</f>
        <v>188.55555555555554</v>
      </c>
      <c r="S3520" t="str">
        <f>LEFT(P3520,FIND("/",P3520)-1)</f>
        <v>theater</v>
      </c>
      <c r="T3520" t="str">
        <f>RIGHT(P3520,LEN(P3520)-FIND("/",P3520))</f>
        <v>plays</v>
      </c>
    </row>
    <row r="3521" spans="1:20" ht="44.25" x14ac:dyDescent="0.75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 s="9">
        <f>(((I3521/60)/60)/24)+DATE(1970,1,1)</f>
        <v>42295.817002314812</v>
      </c>
      <c r="K3521">
        <v>1442604989</v>
      </c>
      <c r="L3521" s="9">
        <f>(((K3521/60)/60)/24)+DATE(1970,1,1)</f>
        <v>42265.817002314812</v>
      </c>
      <c r="M3521" t="b">
        <v>1</v>
      </c>
      <c r="N3521">
        <v>43</v>
      </c>
      <c r="O3521" t="b">
        <v>0</v>
      </c>
      <c r="P3521" t="s">
        <v>8271</v>
      </c>
      <c r="Q3521">
        <f>D3521/E3521*100</f>
        <v>610.61531235321752</v>
      </c>
      <c r="R3521">
        <f>E3521/N3521</f>
        <v>49.511627906976742</v>
      </c>
      <c r="S3521" t="str">
        <f>LEFT(P3521,FIND("/",P3521)-1)</f>
        <v>theater</v>
      </c>
      <c r="T3521" t="str">
        <f>RIGHT(P3521,LEN(P3521)-FIND("/",P3521))</f>
        <v>plays</v>
      </c>
    </row>
    <row r="3522" spans="1:20" ht="59" x14ac:dyDescent="0.75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 s="9">
        <f>(((I3522/60)/60)/24)+DATE(1970,1,1)</f>
        <v>42166.767175925925</v>
      </c>
      <c r="K3522">
        <v>1431455084</v>
      </c>
      <c r="L3522" s="9">
        <f>(((K3522/60)/60)/24)+DATE(1970,1,1)</f>
        <v>42136.767175925925</v>
      </c>
      <c r="M3522" t="b">
        <v>1</v>
      </c>
      <c r="N3522">
        <v>28</v>
      </c>
      <c r="O3522" t="b">
        <v>0</v>
      </c>
      <c r="P3522" t="s">
        <v>8271</v>
      </c>
      <c r="Q3522">
        <f>D3522/E3522*100</f>
        <v>1419.7823000473261</v>
      </c>
      <c r="R3522">
        <f>E3522/N3522</f>
        <v>75.464285714285708</v>
      </c>
      <c r="S3522" t="str">
        <f>LEFT(P3522,FIND("/",P3522)-1)</f>
        <v>theater</v>
      </c>
      <c r="T3522" t="str">
        <f>RIGHT(P3522,LEN(P3522)-FIND("/",P3522))</f>
        <v>plays</v>
      </c>
    </row>
    <row r="3523" spans="1:20" ht="29.5" x14ac:dyDescent="0.75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 s="9">
        <f>(((I3523/60)/60)/24)+DATE(1970,1,1)</f>
        <v>42005.124340277776</v>
      </c>
      <c r="K3523">
        <v>1417489143</v>
      </c>
      <c r="L3523" s="9">
        <f>(((K3523/60)/60)/24)+DATE(1970,1,1)</f>
        <v>41975.124340277776</v>
      </c>
      <c r="M3523" t="b">
        <v>1</v>
      </c>
      <c r="N3523">
        <v>4</v>
      </c>
      <c r="O3523" t="b">
        <v>0</v>
      </c>
      <c r="P3523" t="s">
        <v>8271</v>
      </c>
      <c r="Q3523">
        <f>D3523/E3523*100</f>
        <v>2631.5789473684208</v>
      </c>
      <c r="R3523">
        <f>E3523/N3523</f>
        <v>9.5</v>
      </c>
      <c r="S3523" t="str">
        <f>LEFT(P3523,FIND("/",P3523)-1)</f>
        <v>theater</v>
      </c>
      <c r="T3523" t="str">
        <f>RIGHT(P3523,LEN(P3523)-FIND("/",P3523))</f>
        <v>plays</v>
      </c>
    </row>
    <row r="3524" spans="1:20" ht="44.25" x14ac:dyDescent="0.75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 s="9">
        <f>(((I3524/60)/60)/24)+DATE(1970,1,1)</f>
        <v>42202.439571759256</v>
      </c>
      <c r="K3524">
        <v>1434537179</v>
      </c>
      <c r="L3524" s="9">
        <f>(((K3524/60)/60)/24)+DATE(1970,1,1)</f>
        <v>42172.439571759256</v>
      </c>
      <c r="M3524" t="b">
        <v>1</v>
      </c>
      <c r="N3524">
        <v>24</v>
      </c>
      <c r="O3524" t="b">
        <v>0</v>
      </c>
      <c r="P3524" t="s">
        <v>8271</v>
      </c>
      <c r="Q3524">
        <f>D3524/E3524*100</f>
        <v>293.42723004694835</v>
      </c>
      <c r="R3524">
        <f>E3524/N3524</f>
        <v>35.5</v>
      </c>
      <c r="S3524" t="str">
        <f>LEFT(P3524,FIND("/",P3524)-1)</f>
        <v>theater</v>
      </c>
      <c r="T3524" t="str">
        <f>RIGHT(P3524,LEN(P3524)-FIND("/",P3524))</f>
        <v>plays</v>
      </c>
    </row>
    <row r="3525" spans="1:20" ht="44.25" x14ac:dyDescent="0.75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 s="9">
        <f>(((I3525/60)/60)/24)+DATE(1970,1,1)</f>
        <v>42090.149027777778</v>
      </c>
      <c r="K3525">
        <v>1425270876</v>
      </c>
      <c r="L3525" s="9">
        <f>(((K3525/60)/60)/24)+DATE(1970,1,1)</f>
        <v>42065.190694444449</v>
      </c>
      <c r="M3525" t="b">
        <v>0</v>
      </c>
      <c r="N3525">
        <v>2</v>
      </c>
      <c r="O3525" t="b">
        <v>0</v>
      </c>
      <c r="P3525" t="s">
        <v>8271</v>
      </c>
      <c r="Q3525">
        <f>D3525/E3525*100</f>
        <v>50000</v>
      </c>
      <c r="R3525">
        <f>E3525/N3525</f>
        <v>10</v>
      </c>
      <c r="S3525" t="str">
        <f>LEFT(P3525,FIND("/",P3525)-1)</f>
        <v>theater</v>
      </c>
      <c r="T3525" t="str">
        <f>RIGHT(P3525,LEN(P3525)-FIND("/",P3525))</f>
        <v>plays</v>
      </c>
    </row>
    <row r="3526" spans="1:20" ht="44.25" x14ac:dyDescent="0.75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 s="9">
        <f>(((I3526/60)/60)/24)+DATE(1970,1,1)</f>
        <v>41883.84002314815</v>
      </c>
      <c r="K3526">
        <v>1406578178</v>
      </c>
      <c r="L3526" s="9">
        <f>(((K3526/60)/60)/24)+DATE(1970,1,1)</f>
        <v>41848.84002314815</v>
      </c>
      <c r="M3526" t="b">
        <v>0</v>
      </c>
      <c r="N3526">
        <v>2</v>
      </c>
      <c r="O3526" t="b">
        <v>0</v>
      </c>
      <c r="P3526" t="s">
        <v>8271</v>
      </c>
      <c r="Q3526">
        <f>D3526/E3526*100</f>
        <v>384615.38461538462</v>
      </c>
      <c r="R3526">
        <f>E3526/N3526</f>
        <v>13</v>
      </c>
      <c r="S3526" t="str">
        <f>LEFT(P3526,FIND("/",P3526)-1)</f>
        <v>theater</v>
      </c>
      <c r="T3526" t="str">
        <f>RIGHT(P3526,LEN(P3526)-FIND("/",P3526))</f>
        <v>plays</v>
      </c>
    </row>
    <row r="3527" spans="1:20" ht="29.5" x14ac:dyDescent="0.75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 s="9">
        <f>(((I3527/60)/60)/24)+DATE(1970,1,1)</f>
        <v>42133.884930555556</v>
      </c>
      <c r="K3527">
        <v>1428614058</v>
      </c>
      <c r="L3527" s="9">
        <f>(((K3527/60)/60)/24)+DATE(1970,1,1)</f>
        <v>42103.884930555556</v>
      </c>
      <c r="M3527" t="b">
        <v>0</v>
      </c>
      <c r="N3527">
        <v>20</v>
      </c>
      <c r="O3527" t="b">
        <v>0</v>
      </c>
      <c r="P3527" t="s">
        <v>8271</v>
      </c>
      <c r="Q3527">
        <f>D3527/E3527*100</f>
        <v>615.21252796420583</v>
      </c>
      <c r="R3527">
        <f>E3527/N3527</f>
        <v>89.4</v>
      </c>
      <c r="S3527" t="str">
        <f>LEFT(P3527,FIND("/",P3527)-1)</f>
        <v>theater</v>
      </c>
      <c r="T3527" t="str">
        <f>RIGHT(P3527,LEN(P3527)-FIND("/",P3527))</f>
        <v>plays</v>
      </c>
    </row>
    <row r="3528" spans="1:20" ht="59" x14ac:dyDescent="0.75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 s="9">
        <f>(((I3528/60)/60)/24)+DATE(1970,1,1)</f>
        <v>42089.929062499999</v>
      </c>
      <c r="K3528">
        <v>1424819871</v>
      </c>
      <c r="L3528" s="9">
        <f>(((K3528/60)/60)/24)+DATE(1970,1,1)</f>
        <v>42059.970729166671</v>
      </c>
      <c r="M3528" t="b">
        <v>0</v>
      </c>
      <c r="N3528">
        <v>1</v>
      </c>
      <c r="O3528" t="b">
        <v>0</v>
      </c>
      <c r="P3528" t="s">
        <v>8271</v>
      </c>
      <c r="Q3528">
        <f>D3528/E3528*100</f>
        <v>4000</v>
      </c>
      <c r="R3528">
        <f>E3528/N3528</f>
        <v>25</v>
      </c>
      <c r="S3528" t="str">
        <f>LEFT(P3528,FIND("/",P3528)-1)</f>
        <v>theater</v>
      </c>
      <c r="T3528" t="str">
        <f>RIGHT(P3528,LEN(P3528)-FIND("/",P3528))</f>
        <v>plays</v>
      </c>
    </row>
    <row r="3529" spans="1:20" ht="59" x14ac:dyDescent="0.75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 s="9">
        <f>(((I3529/60)/60)/24)+DATE(1970,1,1)</f>
        <v>42071.701423611114</v>
      </c>
      <c r="K3529">
        <v>1423245003</v>
      </c>
      <c r="L3529" s="9">
        <f>(((K3529/60)/60)/24)+DATE(1970,1,1)</f>
        <v>42041.743090277778</v>
      </c>
      <c r="M3529" t="b">
        <v>0</v>
      </c>
      <c r="N3529">
        <v>1</v>
      </c>
      <c r="O3529" t="b">
        <v>0</v>
      </c>
      <c r="P3529" t="s">
        <v>8271</v>
      </c>
      <c r="Q3529">
        <f>D3529/E3529*100</f>
        <v>500000</v>
      </c>
      <c r="R3529">
        <f>E3529/N3529</f>
        <v>1</v>
      </c>
      <c r="S3529" t="str">
        <f>LEFT(P3529,FIND("/",P3529)-1)</f>
        <v>theater</v>
      </c>
      <c r="T3529" t="str">
        <f>RIGHT(P3529,LEN(P3529)-FIND("/",P3529))</f>
        <v>plays</v>
      </c>
    </row>
    <row r="3530" spans="1:20" ht="44.25" x14ac:dyDescent="0.75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 s="9">
        <f>(((I3530/60)/60)/24)+DATE(1970,1,1)</f>
        <v>41852.716666666667</v>
      </c>
      <c r="K3530">
        <v>1404927690</v>
      </c>
      <c r="L3530" s="9">
        <f>(((K3530/60)/60)/24)+DATE(1970,1,1)</f>
        <v>41829.73715277778</v>
      </c>
      <c r="M3530" t="b">
        <v>0</v>
      </c>
      <c r="N3530">
        <v>4</v>
      </c>
      <c r="O3530" t="b">
        <v>0</v>
      </c>
      <c r="P3530" t="s">
        <v>8271</v>
      </c>
      <c r="Q3530">
        <f>D3530/E3530*100</f>
        <v>1923.0769230769231</v>
      </c>
      <c r="R3530">
        <f>E3530/N3530</f>
        <v>65</v>
      </c>
      <c r="S3530" t="str">
        <f>LEFT(P3530,FIND("/",P3530)-1)</f>
        <v>theater</v>
      </c>
      <c r="T3530" t="str">
        <f>RIGHT(P3530,LEN(P3530)-FIND("/",P3530))</f>
        <v>plays</v>
      </c>
    </row>
    <row r="3531" spans="1:20" ht="59" x14ac:dyDescent="0.75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 s="9">
        <f>(((I3531/60)/60)/24)+DATE(1970,1,1)</f>
        <v>42146.875</v>
      </c>
      <c r="K3531">
        <v>1430734844</v>
      </c>
      <c r="L3531" s="9">
        <f>(((K3531/60)/60)/24)+DATE(1970,1,1)</f>
        <v>42128.431064814817</v>
      </c>
      <c r="M3531" t="b">
        <v>0</v>
      </c>
      <c r="N3531">
        <v>1</v>
      </c>
      <c r="O3531" t="b">
        <v>0</v>
      </c>
      <c r="P3531" t="s">
        <v>8271</v>
      </c>
      <c r="Q3531">
        <f>D3531/E3531*100</f>
        <v>5000</v>
      </c>
      <c r="R3531">
        <f>E3531/N3531</f>
        <v>10</v>
      </c>
      <c r="S3531" t="str">
        <f>LEFT(P3531,FIND("/",P3531)-1)</f>
        <v>theater</v>
      </c>
      <c r="T3531" t="str">
        <f>RIGHT(P3531,LEN(P3531)-FIND("/",P3531))</f>
        <v>plays</v>
      </c>
    </row>
    <row r="3532" spans="1:20" ht="44.25" x14ac:dyDescent="0.75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 s="9">
        <f>(((I3532/60)/60)/24)+DATE(1970,1,1)</f>
        <v>41815.875</v>
      </c>
      <c r="K3532">
        <v>1401485207</v>
      </c>
      <c r="L3532" s="9">
        <f>(((K3532/60)/60)/24)+DATE(1970,1,1)</f>
        <v>41789.893599537041</v>
      </c>
      <c r="M3532" t="b">
        <v>0</v>
      </c>
      <c r="N3532">
        <v>1</v>
      </c>
      <c r="O3532" t="b">
        <v>0</v>
      </c>
      <c r="P3532" t="s">
        <v>8271</v>
      </c>
      <c r="Q3532">
        <f>D3532/E3532*100</f>
        <v>250000</v>
      </c>
      <c r="R3532">
        <f>E3532/N3532</f>
        <v>1</v>
      </c>
      <c r="S3532" t="str">
        <f>LEFT(P3532,FIND("/",P3532)-1)</f>
        <v>theater</v>
      </c>
      <c r="T3532" t="str">
        <f>RIGHT(P3532,LEN(P3532)-FIND("/",P3532))</f>
        <v>plays</v>
      </c>
    </row>
    <row r="3533" spans="1:20" ht="44.25" x14ac:dyDescent="0.75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 s="9">
        <f>(((I3533/60)/60)/24)+DATE(1970,1,1)</f>
        <v>41863.660995370366</v>
      </c>
      <c r="K3533">
        <v>1405266710</v>
      </c>
      <c r="L3533" s="9">
        <f>(((K3533/60)/60)/24)+DATE(1970,1,1)</f>
        <v>41833.660995370366</v>
      </c>
      <c r="M3533" t="b">
        <v>0</v>
      </c>
      <c r="N3533">
        <v>13</v>
      </c>
      <c r="O3533" t="b">
        <v>0</v>
      </c>
      <c r="P3533" t="s">
        <v>8271</v>
      </c>
      <c r="Q3533">
        <f>D3533/E3533*100</f>
        <v>566.03773584905662</v>
      </c>
      <c r="R3533">
        <f>E3533/N3533</f>
        <v>81.538461538461533</v>
      </c>
      <c r="S3533" t="str">
        <f>LEFT(P3533,FIND("/",P3533)-1)</f>
        <v>theater</v>
      </c>
      <c r="T3533" t="str">
        <f>RIGHT(P3533,LEN(P3533)-FIND("/",P3533))</f>
        <v>plays</v>
      </c>
    </row>
    <row r="3534" spans="1:20" x14ac:dyDescent="0.75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 s="9">
        <f>(((I3534/60)/60)/24)+DATE(1970,1,1)</f>
        <v>41955.907638888893</v>
      </c>
      <c r="K3534">
        <v>1412258977</v>
      </c>
      <c r="L3534" s="9">
        <f>(((K3534/60)/60)/24)+DATE(1970,1,1)</f>
        <v>41914.590011574073</v>
      </c>
      <c r="M3534" t="b">
        <v>0</v>
      </c>
      <c r="N3534">
        <v>1</v>
      </c>
      <c r="O3534" t="b">
        <v>0</v>
      </c>
      <c r="P3534" t="s">
        <v>8271</v>
      </c>
      <c r="Q3534">
        <f>D3534/E3534*100</f>
        <v>2000</v>
      </c>
      <c r="R3534">
        <f>E3534/N3534</f>
        <v>100</v>
      </c>
      <c r="S3534" t="str">
        <f>LEFT(P3534,FIND("/",P3534)-1)</f>
        <v>theater</v>
      </c>
      <c r="T3534" t="str">
        <f>RIGHT(P3534,LEN(P3534)-FIND("/",P3534))</f>
        <v>plays</v>
      </c>
    </row>
    <row r="3535" spans="1:20" ht="29.5" x14ac:dyDescent="0.75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 s="9">
        <f>(((I3535/60)/60)/24)+DATE(1970,1,1)</f>
        <v>42625.707638888889</v>
      </c>
      <c r="K3535">
        <v>1472451356</v>
      </c>
      <c r="L3535" s="9">
        <f>(((K3535/60)/60)/24)+DATE(1970,1,1)</f>
        <v>42611.261064814811</v>
      </c>
      <c r="M3535" t="b">
        <v>0</v>
      </c>
      <c r="N3535">
        <v>1</v>
      </c>
      <c r="O3535" t="b">
        <v>0</v>
      </c>
      <c r="P3535" t="s">
        <v>8271</v>
      </c>
      <c r="Q3535">
        <f>D3535/E3535*100</f>
        <v>750000</v>
      </c>
      <c r="R3535">
        <f>E3535/N3535</f>
        <v>1</v>
      </c>
      <c r="S3535" t="str">
        <f>LEFT(P3535,FIND("/",P3535)-1)</f>
        <v>theater</v>
      </c>
      <c r="T3535" t="str">
        <f>RIGHT(P3535,LEN(P3535)-FIND("/",P3535))</f>
        <v>plays</v>
      </c>
    </row>
    <row r="3536" spans="1:20" ht="44.25" x14ac:dyDescent="0.75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 s="9">
        <f>(((I3536/60)/60)/24)+DATE(1970,1,1)</f>
        <v>42313.674826388888</v>
      </c>
      <c r="K3536">
        <v>1441552305</v>
      </c>
      <c r="L3536" s="9">
        <f>(((K3536/60)/60)/24)+DATE(1970,1,1)</f>
        <v>42253.633159722223</v>
      </c>
      <c r="M3536" t="b">
        <v>0</v>
      </c>
      <c r="N3536">
        <v>0</v>
      </c>
      <c r="O3536" t="b">
        <v>0</v>
      </c>
      <c r="P3536" t="s">
        <v>8271</v>
      </c>
      <c r="Q3536" t="e">
        <f>D3536/E3536*100</f>
        <v>#DIV/0!</v>
      </c>
      <c r="R3536" t="e">
        <f>E3536/N3536</f>
        <v>#DIV/0!</v>
      </c>
      <c r="S3536" t="str">
        <f>LEFT(P3536,FIND("/",P3536)-1)</f>
        <v>theater</v>
      </c>
      <c r="T3536" t="str">
        <f>RIGHT(P3536,LEN(P3536)-FIND("/",P3536))</f>
        <v>plays</v>
      </c>
    </row>
    <row r="3537" spans="1:20" ht="44.25" x14ac:dyDescent="0.75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 s="9">
        <f>(((I3537/60)/60)/24)+DATE(1970,1,1)</f>
        <v>42325.933495370366</v>
      </c>
      <c r="K3537">
        <v>1445203454</v>
      </c>
      <c r="L3537" s="9">
        <f>(((K3537/60)/60)/24)+DATE(1970,1,1)</f>
        <v>42295.891828703709</v>
      </c>
      <c r="M3537" t="b">
        <v>0</v>
      </c>
      <c r="N3537">
        <v>3</v>
      </c>
      <c r="O3537" t="b">
        <v>0</v>
      </c>
      <c r="P3537" t="s">
        <v>8271</v>
      </c>
      <c r="Q3537">
        <f>D3537/E3537*100</f>
        <v>8333.3333333333321</v>
      </c>
      <c r="R3537">
        <f>E3537/N3537</f>
        <v>20</v>
      </c>
      <c r="S3537" t="str">
        <f>LEFT(P3537,FIND("/",P3537)-1)</f>
        <v>theater</v>
      </c>
      <c r="T3537" t="str">
        <f>RIGHT(P3537,LEN(P3537)-FIND("/",P3537))</f>
        <v>plays</v>
      </c>
    </row>
    <row r="3538" spans="1:20" ht="44.25" x14ac:dyDescent="0.75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 s="9">
        <f>(((I3538/60)/60)/24)+DATE(1970,1,1)</f>
        <v>41881.229166666664</v>
      </c>
      <c r="K3538">
        <v>1405957098</v>
      </c>
      <c r="L3538" s="9">
        <f>(((K3538/60)/60)/24)+DATE(1970,1,1)</f>
        <v>41841.651597222226</v>
      </c>
      <c r="M3538" t="b">
        <v>0</v>
      </c>
      <c r="N3538">
        <v>14</v>
      </c>
      <c r="O3538" t="b">
        <v>0</v>
      </c>
      <c r="P3538" t="s">
        <v>8271</v>
      </c>
      <c r="Q3538">
        <f>D3538/E3538*100</f>
        <v>371.23076923076923</v>
      </c>
      <c r="R3538">
        <f>E3538/N3538</f>
        <v>46.428571428571431</v>
      </c>
      <c r="S3538" t="str">
        <f>LEFT(P3538,FIND("/",P3538)-1)</f>
        <v>theater</v>
      </c>
      <c r="T3538" t="str">
        <f>RIGHT(P3538,LEN(P3538)-FIND("/",P3538))</f>
        <v>plays</v>
      </c>
    </row>
    <row r="3539" spans="1:20" ht="29.5" x14ac:dyDescent="0.75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 s="9">
        <f>(((I3539/60)/60)/24)+DATE(1970,1,1)</f>
        <v>42452.145138888889</v>
      </c>
      <c r="K3539">
        <v>1454453021</v>
      </c>
      <c r="L3539" s="9">
        <f>(((K3539/60)/60)/24)+DATE(1970,1,1)</f>
        <v>42402.947002314817</v>
      </c>
      <c r="M3539" t="b">
        <v>0</v>
      </c>
      <c r="N3539">
        <v>2</v>
      </c>
      <c r="O3539" t="b">
        <v>0</v>
      </c>
      <c r="P3539" t="s">
        <v>8271</v>
      </c>
      <c r="Q3539">
        <f>D3539/E3539*100</f>
        <v>18181.81818181818</v>
      </c>
      <c r="R3539">
        <f>E3539/N3539</f>
        <v>5.5</v>
      </c>
      <c r="S3539" t="str">
        <f>LEFT(P3539,FIND("/",P3539)-1)</f>
        <v>theater</v>
      </c>
      <c r="T3539" t="str">
        <f>RIGHT(P3539,LEN(P3539)-FIND("/",P3539))</f>
        <v>plays</v>
      </c>
    </row>
    <row r="3540" spans="1:20" ht="44.25" x14ac:dyDescent="0.75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 s="9">
        <f>(((I3540/60)/60)/24)+DATE(1970,1,1)</f>
        <v>42539.814108796301</v>
      </c>
      <c r="K3540">
        <v>1463686339</v>
      </c>
      <c r="L3540" s="9">
        <f>(((K3540/60)/60)/24)+DATE(1970,1,1)</f>
        <v>42509.814108796301</v>
      </c>
      <c r="M3540" t="b">
        <v>0</v>
      </c>
      <c r="N3540">
        <v>5</v>
      </c>
      <c r="O3540" t="b">
        <v>0</v>
      </c>
      <c r="P3540" t="s">
        <v>8271</v>
      </c>
      <c r="Q3540">
        <f>D3540/E3540*100</f>
        <v>796.81274900398409</v>
      </c>
      <c r="R3540">
        <f>E3540/N3540</f>
        <v>50.2</v>
      </c>
      <c r="S3540" t="str">
        <f>LEFT(P3540,FIND("/",P3540)-1)</f>
        <v>theater</v>
      </c>
      <c r="T3540" t="str">
        <f>RIGHT(P3540,LEN(P3540)-FIND("/",P3540))</f>
        <v>plays</v>
      </c>
    </row>
    <row r="3541" spans="1:20" ht="59" x14ac:dyDescent="0.75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 s="9">
        <f>(((I3541/60)/60)/24)+DATE(1970,1,1)</f>
        <v>42792.545810185184</v>
      </c>
      <c r="K3541">
        <v>1485522358</v>
      </c>
      <c r="L3541" s="9">
        <f>(((K3541/60)/60)/24)+DATE(1970,1,1)</f>
        <v>42762.545810185184</v>
      </c>
      <c r="M3541" t="b">
        <v>0</v>
      </c>
      <c r="N3541">
        <v>14</v>
      </c>
      <c r="O3541" t="b">
        <v>0</v>
      </c>
      <c r="P3541" t="s">
        <v>8271</v>
      </c>
      <c r="Q3541">
        <f>D3541/E3541*100</f>
        <v>369.00369003690037</v>
      </c>
      <c r="R3541">
        <f>E3541/N3541</f>
        <v>38.714285714285715</v>
      </c>
      <c r="S3541" t="str">
        <f>LEFT(P3541,FIND("/",P3541)-1)</f>
        <v>theater</v>
      </c>
      <c r="T3541" t="str">
        <f>RIGHT(P3541,LEN(P3541)-FIND("/",P3541))</f>
        <v>plays</v>
      </c>
    </row>
    <row r="3542" spans="1:20" ht="44.25" x14ac:dyDescent="0.75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 s="9">
        <f>(((I3542/60)/60)/24)+DATE(1970,1,1)</f>
        <v>42008.976388888885</v>
      </c>
      <c r="K3542">
        <v>1417651630</v>
      </c>
      <c r="L3542" s="9">
        <f>(((K3542/60)/60)/24)+DATE(1970,1,1)</f>
        <v>41977.004976851851</v>
      </c>
      <c r="M3542" t="b">
        <v>0</v>
      </c>
      <c r="N3542">
        <v>9</v>
      </c>
      <c r="O3542" t="b">
        <v>0</v>
      </c>
      <c r="P3542" t="s">
        <v>8271</v>
      </c>
      <c r="Q3542">
        <f>D3542/E3542*100</f>
        <v>6779.6610169491532</v>
      </c>
      <c r="R3542">
        <f>E3542/N3542</f>
        <v>13.111111111111111</v>
      </c>
      <c r="S3542" t="str">
        <f>LEFT(P3542,FIND("/",P3542)-1)</f>
        <v>theater</v>
      </c>
      <c r="T3542" t="str">
        <f>RIGHT(P3542,LEN(P3542)-FIND("/",P3542))</f>
        <v>plays</v>
      </c>
    </row>
    <row r="3543" spans="1:20" ht="44.25" x14ac:dyDescent="0.75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 s="9">
        <f>(((I3543/60)/60)/24)+DATE(1970,1,1)</f>
        <v>42231.758611111116</v>
      </c>
      <c r="K3543">
        <v>1434478344</v>
      </c>
      <c r="L3543" s="9">
        <f>(((K3543/60)/60)/24)+DATE(1970,1,1)</f>
        <v>42171.758611111116</v>
      </c>
      <c r="M3543" t="b">
        <v>0</v>
      </c>
      <c r="N3543">
        <v>8</v>
      </c>
      <c r="O3543" t="b">
        <v>0</v>
      </c>
      <c r="P3543" t="s">
        <v>8271</v>
      </c>
      <c r="Q3543">
        <f>D3543/E3543*100</f>
        <v>594.29477020602212</v>
      </c>
      <c r="R3543">
        <f>E3543/N3543</f>
        <v>315.5</v>
      </c>
      <c r="S3543" t="str">
        <f>LEFT(P3543,FIND("/",P3543)-1)</f>
        <v>theater</v>
      </c>
      <c r="T3543" t="str">
        <f>RIGHT(P3543,LEN(P3543)-FIND("/",P3543))</f>
        <v>plays</v>
      </c>
    </row>
    <row r="3544" spans="1:20" ht="29.5" x14ac:dyDescent="0.75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 s="9">
        <f>(((I3544/60)/60)/24)+DATE(1970,1,1)</f>
        <v>42086.207638888889</v>
      </c>
      <c r="K3544">
        <v>1424488244</v>
      </c>
      <c r="L3544" s="9">
        <f>(((K3544/60)/60)/24)+DATE(1970,1,1)</f>
        <v>42056.1324537037</v>
      </c>
      <c r="M3544" t="b">
        <v>0</v>
      </c>
      <c r="N3544">
        <v>7</v>
      </c>
      <c r="O3544" t="b">
        <v>0</v>
      </c>
      <c r="P3544" t="s">
        <v>8271</v>
      </c>
      <c r="Q3544">
        <f>D3544/E3544*100</f>
        <v>307.69230769230774</v>
      </c>
      <c r="R3544">
        <f>E3544/N3544</f>
        <v>37.142857142857146</v>
      </c>
      <c r="S3544" t="str">
        <f>LEFT(P3544,FIND("/",P3544)-1)</f>
        <v>theater</v>
      </c>
      <c r="T3544" t="str">
        <f>RIGHT(P3544,LEN(P3544)-FIND("/",P3544))</f>
        <v>plays</v>
      </c>
    </row>
    <row r="3545" spans="1:20" ht="59" x14ac:dyDescent="0.75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 s="9">
        <f>(((I3545/60)/60)/24)+DATE(1970,1,1)</f>
        <v>41875.291666666664</v>
      </c>
      <c r="K3545">
        <v>1408203557</v>
      </c>
      <c r="L3545" s="9">
        <f>(((K3545/60)/60)/24)+DATE(1970,1,1)</f>
        <v>41867.652280092596</v>
      </c>
      <c r="M3545" t="b">
        <v>0</v>
      </c>
      <c r="N3545">
        <v>0</v>
      </c>
      <c r="O3545" t="b">
        <v>0</v>
      </c>
      <c r="P3545" t="s">
        <v>8271</v>
      </c>
      <c r="Q3545" t="e">
        <f>D3545/E3545*100</f>
        <v>#DIV/0!</v>
      </c>
      <c r="R3545" t="e">
        <f>E3545/N3545</f>
        <v>#DIV/0!</v>
      </c>
      <c r="S3545" t="str">
        <f>LEFT(P3545,FIND("/",P3545)-1)</f>
        <v>theater</v>
      </c>
      <c r="T3545" t="str">
        <f>RIGHT(P3545,LEN(P3545)-FIND("/",P3545))</f>
        <v>plays</v>
      </c>
    </row>
    <row r="3546" spans="1:20" ht="59" x14ac:dyDescent="0.7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 s="9">
        <f>(((I3546/60)/60)/24)+DATE(1970,1,1)</f>
        <v>41821.25</v>
      </c>
      <c r="K3546">
        <v>1400600840</v>
      </c>
      <c r="L3546" s="9">
        <f>(((K3546/60)/60)/24)+DATE(1970,1,1)</f>
        <v>41779.657870370371</v>
      </c>
      <c r="M3546" t="b">
        <v>0</v>
      </c>
      <c r="N3546">
        <v>84</v>
      </c>
      <c r="O3546" t="b">
        <v>0</v>
      </c>
      <c r="P3546" t="s">
        <v>8271</v>
      </c>
      <c r="Q3546">
        <f>D3546/E3546*100</f>
        <v>464.03712296983758</v>
      </c>
      <c r="R3546">
        <f>E3546/N3546</f>
        <v>128.27380952380952</v>
      </c>
      <c r="S3546" t="str">
        <f>LEFT(P3546,FIND("/",P3546)-1)</f>
        <v>theater</v>
      </c>
      <c r="T3546" t="str">
        <f>RIGHT(P3546,LEN(P3546)-FIND("/",P3546))</f>
        <v>plays</v>
      </c>
    </row>
    <row r="3547" spans="1:20" ht="59" x14ac:dyDescent="0.75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 s="9">
        <f>(((I3547/60)/60)/24)+DATE(1970,1,1)</f>
        <v>42710.207638888889</v>
      </c>
      <c r="K3547">
        <v>1478386812</v>
      </c>
      <c r="L3547" s="9">
        <f>(((K3547/60)/60)/24)+DATE(1970,1,1)</f>
        <v>42679.958472222221</v>
      </c>
      <c r="M3547" t="b">
        <v>0</v>
      </c>
      <c r="N3547">
        <v>11</v>
      </c>
      <c r="O3547" t="b">
        <v>0</v>
      </c>
      <c r="P3547" t="s">
        <v>8271</v>
      </c>
      <c r="Q3547">
        <f>D3547/E3547*100</f>
        <v>2884.6153846153848</v>
      </c>
      <c r="R3547">
        <f>E3547/N3547</f>
        <v>47.272727272727273</v>
      </c>
      <c r="S3547" t="str">
        <f>LEFT(P3547,FIND("/",P3547)-1)</f>
        <v>theater</v>
      </c>
      <c r="T3547" t="str">
        <f>RIGHT(P3547,LEN(P3547)-FIND("/",P3547))</f>
        <v>plays</v>
      </c>
    </row>
    <row r="3548" spans="1:20" ht="59" x14ac:dyDescent="0.75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 s="9">
        <f>(((I3548/60)/60)/24)+DATE(1970,1,1)</f>
        <v>42063.250208333338</v>
      </c>
      <c r="K3548">
        <v>1422424818</v>
      </c>
      <c r="L3548" s="9">
        <f>(((K3548/60)/60)/24)+DATE(1970,1,1)</f>
        <v>42032.250208333338</v>
      </c>
      <c r="M3548" t="b">
        <v>0</v>
      </c>
      <c r="N3548">
        <v>1</v>
      </c>
      <c r="O3548" t="b">
        <v>0</v>
      </c>
      <c r="P3548" t="s">
        <v>8271</v>
      </c>
      <c r="Q3548">
        <f>D3548/E3548*100</f>
        <v>2000</v>
      </c>
      <c r="R3548">
        <f>E3548/N3548</f>
        <v>50</v>
      </c>
      <c r="S3548" t="str">
        <f>LEFT(P3548,FIND("/",P3548)-1)</f>
        <v>theater</v>
      </c>
      <c r="T3548" t="str">
        <f>RIGHT(P3548,LEN(P3548)-FIND("/",P3548))</f>
        <v>plays</v>
      </c>
    </row>
    <row r="3549" spans="1:20" ht="44.25" x14ac:dyDescent="0.75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 s="9">
        <f>(((I3549/60)/60)/24)+DATE(1970,1,1)</f>
        <v>41807.191875000004</v>
      </c>
      <c r="K3549">
        <v>1401770178</v>
      </c>
      <c r="L3549" s="9">
        <f>(((K3549/60)/60)/24)+DATE(1970,1,1)</f>
        <v>41793.191875000004</v>
      </c>
      <c r="M3549" t="b">
        <v>0</v>
      </c>
      <c r="N3549">
        <v>4</v>
      </c>
      <c r="O3549" t="b">
        <v>0</v>
      </c>
      <c r="P3549" t="s">
        <v>8271</v>
      </c>
      <c r="Q3549">
        <f>D3549/E3549*100</f>
        <v>941.17647058823536</v>
      </c>
      <c r="R3549">
        <f>E3549/N3549</f>
        <v>42.5</v>
      </c>
      <c r="S3549" t="str">
        <f>LEFT(P3549,FIND("/",P3549)-1)</f>
        <v>theater</v>
      </c>
      <c r="T3549" t="str">
        <f>RIGHT(P3549,LEN(P3549)-FIND("/",P3549))</f>
        <v>plays</v>
      </c>
    </row>
    <row r="3550" spans="1:20" ht="44.25" x14ac:dyDescent="0.75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 s="9">
        <f>(((I3550/60)/60)/24)+DATE(1970,1,1)</f>
        <v>42012.87364583333</v>
      </c>
      <c r="K3550">
        <v>1418158683</v>
      </c>
      <c r="L3550" s="9">
        <f>(((K3550/60)/60)/24)+DATE(1970,1,1)</f>
        <v>41982.87364583333</v>
      </c>
      <c r="M3550" t="b">
        <v>0</v>
      </c>
      <c r="N3550">
        <v>10</v>
      </c>
      <c r="O3550" t="b">
        <v>0</v>
      </c>
      <c r="P3550" t="s">
        <v>8271</v>
      </c>
      <c r="Q3550">
        <f>D3550/E3550*100</f>
        <v>568.18181818181813</v>
      </c>
      <c r="R3550">
        <f>E3550/N3550</f>
        <v>44</v>
      </c>
      <c r="S3550" t="str">
        <f>LEFT(P3550,FIND("/",P3550)-1)</f>
        <v>theater</v>
      </c>
      <c r="T3550" t="str">
        <f>RIGHT(P3550,LEN(P3550)-FIND("/",P3550))</f>
        <v>plays</v>
      </c>
    </row>
    <row r="3551" spans="1:20" ht="59" x14ac:dyDescent="0.75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 s="9">
        <f>(((I3551/60)/60)/24)+DATE(1970,1,1)</f>
        <v>42233.666666666672</v>
      </c>
      <c r="K3551">
        <v>1436355270</v>
      </c>
      <c r="L3551" s="9">
        <f>(((K3551/60)/60)/24)+DATE(1970,1,1)</f>
        <v>42193.482291666667</v>
      </c>
      <c r="M3551" t="b">
        <v>0</v>
      </c>
      <c r="N3551">
        <v>16</v>
      </c>
      <c r="O3551" t="b">
        <v>0</v>
      </c>
      <c r="P3551" t="s">
        <v>8271</v>
      </c>
      <c r="Q3551">
        <f>D3551/E3551*100</f>
        <v>307.12530712530713</v>
      </c>
      <c r="R3551">
        <f>E3551/N3551</f>
        <v>50.875</v>
      </c>
      <c r="S3551" t="str">
        <f>LEFT(P3551,FIND("/",P3551)-1)</f>
        <v>theater</v>
      </c>
      <c r="T3551" t="str">
        <f>RIGHT(P3551,LEN(P3551)-FIND("/",P3551))</f>
        <v>plays</v>
      </c>
    </row>
    <row r="3552" spans="1:20" ht="44.25" x14ac:dyDescent="0.75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 s="9">
        <f>(((I3552/60)/60)/24)+DATE(1970,1,1)</f>
        <v>41863.775011574071</v>
      </c>
      <c r="K3552">
        <v>1406140561</v>
      </c>
      <c r="L3552" s="9">
        <f>(((K3552/60)/60)/24)+DATE(1970,1,1)</f>
        <v>41843.775011574071</v>
      </c>
      <c r="M3552" t="b">
        <v>0</v>
      </c>
      <c r="N3552">
        <v>2</v>
      </c>
      <c r="O3552" t="b">
        <v>0</v>
      </c>
      <c r="P3552" t="s">
        <v>8271</v>
      </c>
      <c r="Q3552">
        <f>D3552/E3552*100</f>
        <v>8000</v>
      </c>
      <c r="R3552">
        <f>E3552/N3552</f>
        <v>62.5</v>
      </c>
      <c r="S3552" t="str">
        <f>LEFT(P3552,FIND("/",P3552)-1)</f>
        <v>theater</v>
      </c>
      <c r="T3552" t="str">
        <f>RIGHT(P3552,LEN(P3552)-FIND("/",P3552))</f>
        <v>plays</v>
      </c>
    </row>
    <row r="3553" spans="1:20" ht="44.25" x14ac:dyDescent="0.75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 s="9">
        <f>(((I3553/60)/60)/24)+DATE(1970,1,1)</f>
        <v>42166.092488425929</v>
      </c>
      <c r="K3553">
        <v>1431396791</v>
      </c>
      <c r="L3553" s="9">
        <f>(((K3553/60)/60)/24)+DATE(1970,1,1)</f>
        <v>42136.092488425929</v>
      </c>
      <c r="M3553" t="b">
        <v>0</v>
      </c>
      <c r="N3553">
        <v>5</v>
      </c>
      <c r="O3553" t="b">
        <v>0</v>
      </c>
      <c r="P3553" t="s">
        <v>8271</v>
      </c>
      <c r="Q3553">
        <f>D3553/E3553*100</f>
        <v>1851.851851851852</v>
      </c>
      <c r="R3553">
        <f>E3553/N3553</f>
        <v>27</v>
      </c>
      <c r="S3553" t="str">
        <f>LEFT(P3553,FIND("/",P3553)-1)</f>
        <v>theater</v>
      </c>
      <c r="T3553" t="str">
        <f>RIGHT(P3553,LEN(P3553)-FIND("/",P3553))</f>
        <v>plays</v>
      </c>
    </row>
    <row r="3554" spans="1:20" ht="44.25" x14ac:dyDescent="0.75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 s="9">
        <f>(((I3554/60)/60)/24)+DATE(1970,1,1)</f>
        <v>42357.826377314821</v>
      </c>
      <c r="K3554">
        <v>1447098599</v>
      </c>
      <c r="L3554" s="9">
        <f>(((K3554/60)/60)/24)+DATE(1970,1,1)</f>
        <v>42317.826377314821</v>
      </c>
      <c r="M3554" t="b">
        <v>0</v>
      </c>
      <c r="N3554">
        <v>1</v>
      </c>
      <c r="O3554" t="b">
        <v>0</v>
      </c>
      <c r="P3554" t="s">
        <v>8271</v>
      </c>
      <c r="Q3554">
        <f>D3554/E3554*100</f>
        <v>12000</v>
      </c>
      <c r="R3554">
        <f>E3554/N3554</f>
        <v>25</v>
      </c>
      <c r="S3554" t="str">
        <f>LEFT(P3554,FIND("/",P3554)-1)</f>
        <v>theater</v>
      </c>
      <c r="T3554" t="str">
        <f>RIGHT(P3554,LEN(P3554)-FIND("/",P3554))</f>
        <v>plays</v>
      </c>
    </row>
    <row r="3555" spans="1:20" ht="44.25" x14ac:dyDescent="0.75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 s="9">
        <f>(((I3555/60)/60)/24)+DATE(1970,1,1)</f>
        <v>42688.509745370371</v>
      </c>
      <c r="K3555">
        <v>1476962042</v>
      </c>
      <c r="L3555" s="9">
        <f>(((K3555/60)/60)/24)+DATE(1970,1,1)</f>
        <v>42663.468078703707</v>
      </c>
      <c r="M3555" t="b">
        <v>0</v>
      </c>
      <c r="N3555">
        <v>31</v>
      </c>
      <c r="O3555" t="b">
        <v>0</v>
      </c>
      <c r="P3555" t="s">
        <v>8271</v>
      </c>
      <c r="Q3555">
        <f>D3555/E3555*100</f>
        <v>204.778156996587</v>
      </c>
      <c r="R3555">
        <f>E3555/N3555</f>
        <v>47.258064516129032</v>
      </c>
      <c r="S3555" t="str">
        <f>LEFT(P3555,FIND("/",P3555)-1)</f>
        <v>theater</v>
      </c>
      <c r="T3555" t="str">
        <f>RIGHT(P3555,LEN(P3555)-FIND("/",P3555))</f>
        <v>plays</v>
      </c>
    </row>
    <row r="3556" spans="1:20" ht="59" x14ac:dyDescent="0.75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 s="9">
        <f>(((I3556/60)/60)/24)+DATE(1970,1,1)</f>
        <v>42230.818055555559</v>
      </c>
      <c r="K3556">
        <v>1435709765</v>
      </c>
      <c r="L3556" s="9">
        <f>(((K3556/60)/60)/24)+DATE(1970,1,1)</f>
        <v>42186.01116898148</v>
      </c>
      <c r="M3556" t="b">
        <v>0</v>
      </c>
      <c r="N3556">
        <v>0</v>
      </c>
      <c r="O3556" t="b">
        <v>0</v>
      </c>
      <c r="P3556" t="s">
        <v>8271</v>
      </c>
      <c r="Q3556" t="e">
        <f>D3556/E3556*100</f>
        <v>#DIV/0!</v>
      </c>
      <c r="R3556" t="e">
        <f>E3556/N3556</f>
        <v>#DIV/0!</v>
      </c>
      <c r="S3556" t="str">
        <f>LEFT(P3556,FIND("/",P3556)-1)</f>
        <v>theater</v>
      </c>
      <c r="T3556" t="str">
        <f>RIGHT(P3556,LEN(P3556)-FIND("/",P3556))</f>
        <v>plays</v>
      </c>
    </row>
    <row r="3557" spans="1:20" ht="29.5" x14ac:dyDescent="0.75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 s="9">
        <f>(((I3557/60)/60)/24)+DATE(1970,1,1)</f>
        <v>42109.211111111115</v>
      </c>
      <c r="K3557">
        <v>1427866200</v>
      </c>
      <c r="L3557" s="9">
        <f>(((K3557/60)/60)/24)+DATE(1970,1,1)</f>
        <v>42095.229166666672</v>
      </c>
      <c r="M3557" t="b">
        <v>0</v>
      </c>
      <c r="N3557">
        <v>2</v>
      </c>
      <c r="O3557" t="b">
        <v>0</v>
      </c>
      <c r="P3557" t="s">
        <v>8271</v>
      </c>
      <c r="Q3557">
        <f>D3557/E3557*100</f>
        <v>333333.33333333337</v>
      </c>
      <c r="R3557">
        <f>E3557/N3557</f>
        <v>1.5</v>
      </c>
      <c r="S3557" t="str">
        <f>LEFT(P3557,FIND("/",P3557)-1)</f>
        <v>theater</v>
      </c>
      <c r="T3557" t="str">
        <f>RIGHT(P3557,LEN(P3557)-FIND("/",P3557))</f>
        <v>plays</v>
      </c>
    </row>
    <row r="3558" spans="1:20" ht="44.25" x14ac:dyDescent="0.75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 s="9">
        <f>(((I3558/60)/60)/24)+DATE(1970,1,1)</f>
        <v>42166.958333333328</v>
      </c>
      <c r="K3558">
        <v>1430405903</v>
      </c>
      <c r="L3558" s="9">
        <f>(((K3558/60)/60)/24)+DATE(1970,1,1)</f>
        <v>42124.623877314814</v>
      </c>
      <c r="M3558" t="b">
        <v>0</v>
      </c>
      <c r="N3558">
        <v>7</v>
      </c>
      <c r="O3558" t="b">
        <v>0</v>
      </c>
      <c r="P3558" t="s">
        <v>8271</v>
      </c>
      <c r="Q3558">
        <f>D3558/E3558*100</f>
        <v>867.05202312138726</v>
      </c>
      <c r="R3558">
        <f>E3558/N3558</f>
        <v>24.714285714285715</v>
      </c>
      <c r="S3558" t="str">
        <f>LEFT(P3558,FIND("/",P3558)-1)</f>
        <v>theater</v>
      </c>
      <c r="T3558" t="str">
        <f>RIGHT(P3558,LEN(P3558)-FIND("/",P3558))</f>
        <v>plays</v>
      </c>
    </row>
    <row r="3559" spans="1:20" ht="44.25" x14ac:dyDescent="0.75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 s="9">
        <f>(((I3559/60)/60)/24)+DATE(1970,1,1)</f>
        <v>42181.559027777781</v>
      </c>
      <c r="K3559">
        <v>1432072893</v>
      </c>
      <c r="L3559" s="9">
        <f>(((K3559/60)/60)/24)+DATE(1970,1,1)</f>
        <v>42143.917743055557</v>
      </c>
      <c r="M3559" t="b">
        <v>0</v>
      </c>
      <c r="N3559">
        <v>16</v>
      </c>
      <c r="O3559" t="b">
        <v>0</v>
      </c>
      <c r="P3559" t="s">
        <v>8271</v>
      </c>
      <c r="Q3559">
        <f>D3559/E3559*100</f>
        <v>148.51485148514851</v>
      </c>
      <c r="R3559">
        <f>E3559/N3559</f>
        <v>63.125</v>
      </c>
      <c r="S3559" t="str">
        <f>LEFT(P3559,FIND("/",P3559)-1)</f>
        <v>theater</v>
      </c>
      <c r="T3559" t="str">
        <f>RIGHT(P3559,LEN(P3559)-FIND("/",P3559))</f>
        <v>plays</v>
      </c>
    </row>
    <row r="3560" spans="1:20" ht="44.25" x14ac:dyDescent="0.75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 s="9">
        <f>(((I3560/60)/60)/24)+DATE(1970,1,1)</f>
        <v>41938.838888888888</v>
      </c>
      <c r="K3560">
        <v>1411587606</v>
      </c>
      <c r="L3560" s="9">
        <f>(((K3560/60)/60)/24)+DATE(1970,1,1)</f>
        <v>41906.819513888891</v>
      </c>
      <c r="M3560" t="b">
        <v>0</v>
      </c>
      <c r="N3560">
        <v>4</v>
      </c>
      <c r="O3560" t="b">
        <v>0</v>
      </c>
      <c r="P3560" t="s">
        <v>8271</v>
      </c>
      <c r="Q3560">
        <f>D3560/E3560*100</f>
        <v>653.59477124183002</v>
      </c>
      <c r="R3560">
        <f>E3560/N3560</f>
        <v>38.25</v>
      </c>
      <c r="S3560" t="str">
        <f>LEFT(P3560,FIND("/",P3560)-1)</f>
        <v>theater</v>
      </c>
      <c r="T3560" t="str">
        <f>RIGHT(P3560,LEN(P3560)-FIND("/",P3560))</f>
        <v>plays</v>
      </c>
    </row>
    <row r="3561" spans="1:20" ht="59" x14ac:dyDescent="0.75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 s="9">
        <f>(((I3561/60)/60)/24)+DATE(1970,1,1)</f>
        <v>41849.135370370372</v>
      </c>
      <c r="K3561">
        <v>1405307696</v>
      </c>
      <c r="L3561" s="9">
        <f>(((K3561/60)/60)/24)+DATE(1970,1,1)</f>
        <v>41834.135370370372</v>
      </c>
      <c r="M3561" t="b">
        <v>0</v>
      </c>
      <c r="N3561">
        <v>4</v>
      </c>
      <c r="O3561" t="b">
        <v>0</v>
      </c>
      <c r="P3561" t="s">
        <v>8271</v>
      </c>
      <c r="Q3561">
        <f>D3561/E3561*100</f>
        <v>1153.8461538461538</v>
      </c>
      <c r="R3561">
        <f>E3561/N3561</f>
        <v>16.25</v>
      </c>
      <c r="S3561" t="str">
        <f>LEFT(P3561,FIND("/",P3561)-1)</f>
        <v>theater</v>
      </c>
      <c r="T3561" t="str">
        <f>RIGHT(P3561,LEN(P3561)-FIND("/",P3561))</f>
        <v>plays</v>
      </c>
    </row>
    <row r="3562" spans="1:20" ht="44.25" x14ac:dyDescent="0.75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 s="9">
        <f>(((I3562/60)/60)/24)+DATE(1970,1,1)</f>
        <v>41893.359282407408</v>
      </c>
      <c r="K3562">
        <v>1407832642</v>
      </c>
      <c r="L3562" s="9">
        <f>(((K3562/60)/60)/24)+DATE(1970,1,1)</f>
        <v>41863.359282407408</v>
      </c>
      <c r="M3562" t="b">
        <v>0</v>
      </c>
      <c r="N3562">
        <v>4</v>
      </c>
      <c r="O3562" t="b">
        <v>0</v>
      </c>
      <c r="P3562" t="s">
        <v>8271</v>
      </c>
      <c r="Q3562">
        <f>D3562/E3562*100</f>
        <v>44444.444444444445</v>
      </c>
      <c r="R3562">
        <f>E3562/N3562</f>
        <v>33.75</v>
      </c>
      <c r="S3562" t="str">
        <f>LEFT(P3562,FIND("/",P3562)-1)</f>
        <v>theater</v>
      </c>
      <c r="T3562" t="str">
        <f>RIGHT(P3562,LEN(P3562)-FIND("/",P3562))</f>
        <v>plays</v>
      </c>
    </row>
    <row r="3563" spans="1:20" ht="44.25" x14ac:dyDescent="0.75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 s="9">
        <f>(((I3563/60)/60)/24)+DATE(1970,1,1)</f>
        <v>42254.756909722222</v>
      </c>
      <c r="K3563">
        <v>1439057397</v>
      </c>
      <c r="L3563" s="9">
        <f>(((K3563/60)/60)/24)+DATE(1970,1,1)</f>
        <v>42224.756909722222</v>
      </c>
      <c r="M3563" t="b">
        <v>0</v>
      </c>
      <c r="N3563">
        <v>3</v>
      </c>
      <c r="O3563" t="b">
        <v>0</v>
      </c>
      <c r="P3563" t="s">
        <v>8271</v>
      </c>
      <c r="Q3563">
        <f>D3563/E3563*100</f>
        <v>3243.2432432432433</v>
      </c>
      <c r="R3563">
        <f>E3563/N3563</f>
        <v>61.666666666666664</v>
      </c>
      <c r="S3563" t="str">
        <f>LEFT(P3563,FIND("/",P3563)-1)</f>
        <v>theater</v>
      </c>
      <c r="T3563" t="str">
        <f>RIGHT(P3563,LEN(P3563)-FIND("/",P3563))</f>
        <v>plays</v>
      </c>
    </row>
    <row r="3564" spans="1:20" ht="44.25" x14ac:dyDescent="0.75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 s="9">
        <f>(((I3564/60)/60)/24)+DATE(1970,1,1)</f>
        <v>41969.853900462964</v>
      </c>
      <c r="K3564">
        <v>1414438177</v>
      </c>
      <c r="L3564" s="9">
        <f>(((K3564/60)/60)/24)+DATE(1970,1,1)</f>
        <v>41939.8122337963</v>
      </c>
      <c r="M3564" t="b">
        <v>0</v>
      </c>
      <c r="N3564">
        <v>36</v>
      </c>
      <c r="O3564" t="b">
        <v>0</v>
      </c>
      <c r="P3564" t="s">
        <v>8271</v>
      </c>
      <c r="Q3564">
        <f>D3564/E3564*100</f>
        <v>267.29034413631808</v>
      </c>
      <c r="R3564">
        <f>E3564/N3564</f>
        <v>83.138888888888886</v>
      </c>
      <c r="S3564" t="str">
        <f>LEFT(P3564,FIND("/",P3564)-1)</f>
        <v>theater</v>
      </c>
      <c r="T3564" t="str">
        <f>RIGHT(P3564,LEN(P3564)-FIND("/",P3564))</f>
        <v>plays</v>
      </c>
    </row>
    <row r="3565" spans="1:20" ht="44.25" x14ac:dyDescent="0.75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 s="9">
        <f>(((I3565/60)/60)/24)+DATE(1970,1,1)</f>
        <v>42119.190972222219</v>
      </c>
      <c r="K3565">
        <v>1424759330</v>
      </c>
      <c r="L3565" s="9">
        <f>(((K3565/60)/60)/24)+DATE(1970,1,1)</f>
        <v>42059.270023148143</v>
      </c>
      <c r="M3565" t="b">
        <v>0</v>
      </c>
      <c r="N3565">
        <v>1</v>
      </c>
      <c r="O3565" t="b">
        <v>0</v>
      </c>
      <c r="P3565" t="s">
        <v>8271</v>
      </c>
      <c r="Q3565">
        <f>D3565/E3565*100</f>
        <v>1500000</v>
      </c>
      <c r="R3565">
        <f>E3565/N3565</f>
        <v>1</v>
      </c>
      <c r="S3565" t="str">
        <f>LEFT(P3565,FIND("/",P3565)-1)</f>
        <v>theater</v>
      </c>
      <c r="T3565" t="str">
        <f>RIGHT(P3565,LEN(P3565)-FIND("/",P3565))</f>
        <v>plays</v>
      </c>
    </row>
    <row r="3566" spans="1:20" ht="44.25" x14ac:dyDescent="0.75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 s="9">
        <f>(((I3566/60)/60)/24)+DATE(1970,1,1)</f>
        <v>42338.252881944441</v>
      </c>
      <c r="K3566">
        <v>1446267849</v>
      </c>
      <c r="L3566" s="9">
        <f>(((K3566/60)/60)/24)+DATE(1970,1,1)</f>
        <v>42308.211215277777</v>
      </c>
      <c r="M3566" t="b">
        <v>0</v>
      </c>
      <c r="N3566">
        <v>7</v>
      </c>
      <c r="O3566" t="b">
        <v>0</v>
      </c>
      <c r="P3566" t="s">
        <v>8271</v>
      </c>
      <c r="Q3566">
        <f>D3566/E3566*100</f>
        <v>1000</v>
      </c>
      <c r="R3566">
        <f>E3566/N3566</f>
        <v>142.85714285714286</v>
      </c>
      <c r="S3566" t="str">
        <f>LEFT(P3566,FIND("/",P3566)-1)</f>
        <v>theater</v>
      </c>
      <c r="T3566" t="str">
        <f>RIGHT(P3566,LEN(P3566)-FIND("/",P3566))</f>
        <v>plays</v>
      </c>
    </row>
    <row r="3567" spans="1:20" ht="44.25" x14ac:dyDescent="0.75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 s="9">
        <f>(((I3567/60)/60)/24)+DATE(1970,1,1)</f>
        <v>42134.957638888889</v>
      </c>
      <c r="K3567">
        <v>1429558756</v>
      </c>
      <c r="L3567" s="9">
        <f>(((K3567/60)/60)/24)+DATE(1970,1,1)</f>
        <v>42114.818935185183</v>
      </c>
      <c r="M3567" t="b">
        <v>0</v>
      </c>
      <c r="N3567">
        <v>27</v>
      </c>
      <c r="O3567" t="b">
        <v>0</v>
      </c>
      <c r="P3567" t="s">
        <v>8271</v>
      </c>
      <c r="Q3567">
        <f>D3567/E3567*100</f>
        <v>275.027502750275</v>
      </c>
      <c r="R3567">
        <f>E3567/N3567</f>
        <v>33.666666666666664</v>
      </c>
      <c r="S3567" t="str">
        <f>LEFT(P3567,FIND("/",P3567)-1)</f>
        <v>theater</v>
      </c>
      <c r="T3567" t="str">
        <f>RIGHT(P3567,LEN(P3567)-FIND("/",P3567))</f>
        <v>plays</v>
      </c>
    </row>
    <row r="3568" spans="1:20" ht="44.25" x14ac:dyDescent="0.75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 s="9">
        <f>(((I3568/60)/60)/24)+DATE(1970,1,1)</f>
        <v>42522.98505787037</v>
      </c>
      <c r="K3568">
        <v>1462232309</v>
      </c>
      <c r="L3568" s="9">
        <f>(((K3568/60)/60)/24)+DATE(1970,1,1)</f>
        <v>42492.98505787037</v>
      </c>
      <c r="M3568" t="b">
        <v>0</v>
      </c>
      <c r="N3568">
        <v>1</v>
      </c>
      <c r="O3568" t="b">
        <v>0</v>
      </c>
      <c r="P3568" t="s">
        <v>8271</v>
      </c>
      <c r="Q3568">
        <f>D3568/E3568*100</f>
        <v>30000</v>
      </c>
      <c r="R3568">
        <f>E3568/N3568</f>
        <v>5</v>
      </c>
      <c r="S3568" t="str">
        <f>LEFT(P3568,FIND("/",P3568)-1)</f>
        <v>theater</v>
      </c>
      <c r="T3568" t="str">
        <f>RIGHT(P3568,LEN(P3568)-FIND("/",P3568))</f>
        <v>plays</v>
      </c>
    </row>
    <row r="3569" spans="1:20" ht="44.25" x14ac:dyDescent="0.75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 s="9">
        <f>(((I3569/60)/60)/24)+DATE(1970,1,1)</f>
        <v>42524.471666666665</v>
      </c>
      <c r="K3569">
        <v>1462360752</v>
      </c>
      <c r="L3569" s="9">
        <f>(((K3569/60)/60)/24)+DATE(1970,1,1)</f>
        <v>42494.471666666665</v>
      </c>
      <c r="M3569" t="b">
        <v>0</v>
      </c>
      <c r="N3569">
        <v>0</v>
      </c>
      <c r="O3569" t="b">
        <v>0</v>
      </c>
      <c r="P3569" t="s">
        <v>8271</v>
      </c>
      <c r="Q3569" t="e">
        <f>D3569/E3569*100</f>
        <v>#DIV/0!</v>
      </c>
      <c r="R3569" t="e">
        <f>E3569/N3569</f>
        <v>#DIV/0!</v>
      </c>
      <c r="S3569" t="str">
        <f>LEFT(P3569,FIND("/",P3569)-1)</f>
        <v>theater</v>
      </c>
      <c r="T3569" t="str">
        <f>RIGHT(P3569,LEN(P3569)-FIND("/",P3569))</f>
        <v>plays</v>
      </c>
    </row>
    <row r="3570" spans="1:20" ht="44.25" x14ac:dyDescent="0.75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 s="9">
        <f>(((I3570/60)/60)/24)+DATE(1970,1,1)</f>
        <v>41893.527326388888</v>
      </c>
      <c r="K3570">
        <v>1407847161</v>
      </c>
      <c r="L3570" s="9">
        <f>(((K3570/60)/60)/24)+DATE(1970,1,1)</f>
        <v>41863.527326388888</v>
      </c>
      <c r="M3570" t="b">
        <v>0</v>
      </c>
      <c r="N3570">
        <v>1</v>
      </c>
      <c r="O3570" t="b">
        <v>0</v>
      </c>
      <c r="P3570" t="s">
        <v>8271</v>
      </c>
      <c r="Q3570">
        <f>D3570/E3570*100</f>
        <v>35000</v>
      </c>
      <c r="R3570">
        <f>E3570/N3570</f>
        <v>10</v>
      </c>
      <c r="S3570" t="str">
        <f>LEFT(P3570,FIND("/",P3570)-1)</f>
        <v>theater</v>
      </c>
      <c r="T3570" t="str">
        <f>RIGHT(P3570,LEN(P3570)-FIND("/",P3570))</f>
        <v>plays</v>
      </c>
    </row>
    <row r="3571" spans="1:20" ht="59" x14ac:dyDescent="0.75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 s="9">
        <f>(((I3571/60)/60)/24)+DATE(1970,1,1)</f>
        <v>41855.666666666664</v>
      </c>
      <c r="K3571">
        <v>1406131023</v>
      </c>
      <c r="L3571" s="9">
        <f>(((K3571/60)/60)/24)+DATE(1970,1,1)</f>
        <v>41843.664618055554</v>
      </c>
      <c r="M3571" t="b">
        <v>0</v>
      </c>
      <c r="N3571">
        <v>3</v>
      </c>
      <c r="O3571" t="b">
        <v>0</v>
      </c>
      <c r="P3571" t="s">
        <v>8271</v>
      </c>
      <c r="Q3571">
        <f>D3571/E3571*100</f>
        <v>50000</v>
      </c>
      <c r="R3571">
        <f>E3571/N3571</f>
        <v>40</v>
      </c>
      <c r="S3571" t="str">
        <f>LEFT(P3571,FIND("/",P3571)-1)</f>
        <v>theater</v>
      </c>
      <c r="T3571" t="str">
        <f>RIGHT(P3571,LEN(P3571)-FIND("/",P3571))</f>
        <v>plays</v>
      </c>
    </row>
    <row r="3572" spans="1:20" ht="44.25" x14ac:dyDescent="0.75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 s="9">
        <f>(((I3572/60)/60)/24)+DATE(1970,1,1)</f>
        <v>42387</v>
      </c>
      <c r="K3572">
        <v>1450628773</v>
      </c>
      <c r="L3572" s="9">
        <f>(((K3572/60)/60)/24)+DATE(1970,1,1)</f>
        <v>42358.684872685189</v>
      </c>
      <c r="M3572" t="b">
        <v>0</v>
      </c>
      <c r="N3572">
        <v>3</v>
      </c>
      <c r="O3572" t="b">
        <v>0</v>
      </c>
      <c r="P3572" t="s">
        <v>8271</v>
      </c>
      <c r="Q3572">
        <f>D3572/E3572*100</f>
        <v>5555.5555555555557</v>
      </c>
      <c r="R3572">
        <f>E3572/N3572</f>
        <v>30</v>
      </c>
      <c r="S3572" t="str">
        <f>LEFT(P3572,FIND("/",P3572)-1)</f>
        <v>theater</v>
      </c>
      <c r="T3572" t="str">
        <f>RIGHT(P3572,LEN(P3572)-FIND("/",P3572))</f>
        <v>plays</v>
      </c>
    </row>
    <row r="3573" spans="1:20" ht="44.25" x14ac:dyDescent="0.75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 s="9">
        <f>(((I3573/60)/60)/24)+DATE(1970,1,1)</f>
        <v>42687.428935185191</v>
      </c>
      <c r="K3573">
        <v>1476436660</v>
      </c>
      <c r="L3573" s="9">
        <f>(((K3573/60)/60)/24)+DATE(1970,1,1)</f>
        <v>42657.38726851852</v>
      </c>
      <c r="M3573" t="b">
        <v>0</v>
      </c>
      <c r="N3573">
        <v>3</v>
      </c>
      <c r="O3573" t="b">
        <v>0</v>
      </c>
      <c r="P3573" t="s">
        <v>8271</v>
      </c>
      <c r="Q3573">
        <f>D3573/E3573*100</f>
        <v>1851.851851851852</v>
      </c>
      <c r="R3573">
        <f>E3573/N3573</f>
        <v>45</v>
      </c>
      <c r="S3573" t="str">
        <f>LEFT(P3573,FIND("/",P3573)-1)</f>
        <v>theater</v>
      </c>
      <c r="T3573" t="str">
        <f>RIGHT(P3573,LEN(P3573)-FIND("/",P3573))</f>
        <v>plays</v>
      </c>
    </row>
    <row r="3574" spans="1:20" ht="44.25" x14ac:dyDescent="0.75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 s="9">
        <f>(((I3574/60)/60)/24)+DATE(1970,1,1)</f>
        <v>41938.75</v>
      </c>
      <c r="K3574">
        <v>1413291655</v>
      </c>
      <c r="L3574" s="9">
        <f>(((K3574/60)/60)/24)+DATE(1970,1,1)</f>
        <v>41926.542303240742</v>
      </c>
      <c r="M3574" t="b">
        <v>0</v>
      </c>
      <c r="N3574">
        <v>0</v>
      </c>
      <c r="O3574" t="b">
        <v>0</v>
      </c>
      <c r="P3574" t="s">
        <v>8271</v>
      </c>
      <c r="Q3574" t="e">
        <f>D3574/E3574*100</f>
        <v>#DIV/0!</v>
      </c>
      <c r="R3574" t="e">
        <f>E3574/N3574</f>
        <v>#DIV/0!</v>
      </c>
      <c r="S3574" t="str">
        <f>LEFT(P3574,FIND("/",P3574)-1)</f>
        <v>theater</v>
      </c>
      <c r="T3574" t="str">
        <f>RIGHT(P3574,LEN(P3574)-FIND("/",P3574))</f>
        <v>plays</v>
      </c>
    </row>
    <row r="3575" spans="1:20" ht="44.25" x14ac:dyDescent="0.75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 s="9">
        <f>(((I3575/60)/60)/24)+DATE(1970,1,1)</f>
        <v>42065.958333333328</v>
      </c>
      <c r="K3575">
        <v>1421432810</v>
      </c>
      <c r="L3575" s="9">
        <f>(((K3575/60)/60)/24)+DATE(1970,1,1)</f>
        <v>42020.768634259264</v>
      </c>
      <c r="M3575" t="b">
        <v>0</v>
      </c>
      <c r="N3575">
        <v>6</v>
      </c>
      <c r="O3575" t="b">
        <v>0</v>
      </c>
      <c r="P3575" t="s">
        <v>8271</v>
      </c>
      <c r="Q3575">
        <f>D3575/E3575*100</f>
        <v>1229.5081967213114</v>
      </c>
      <c r="R3575">
        <f>E3575/N3575</f>
        <v>10.166666666666666</v>
      </c>
      <c r="S3575" t="str">
        <f>LEFT(P3575,FIND("/",P3575)-1)</f>
        <v>theater</v>
      </c>
      <c r="T3575" t="str">
        <f>RIGHT(P3575,LEN(P3575)-FIND("/",P3575))</f>
        <v>plays</v>
      </c>
    </row>
    <row r="3576" spans="1:20" ht="44.25" x14ac:dyDescent="0.75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 s="9">
        <f>(((I3576/60)/60)/24)+DATE(1970,1,1)</f>
        <v>42103.979988425926</v>
      </c>
      <c r="K3576">
        <v>1426203071</v>
      </c>
      <c r="L3576" s="9">
        <f>(((K3576/60)/60)/24)+DATE(1970,1,1)</f>
        <v>42075.979988425926</v>
      </c>
      <c r="M3576" t="b">
        <v>0</v>
      </c>
      <c r="N3576">
        <v>17</v>
      </c>
      <c r="O3576" t="b">
        <v>0</v>
      </c>
      <c r="P3576" t="s">
        <v>8271</v>
      </c>
      <c r="Q3576">
        <f>D3576/E3576*100</f>
        <v>830.92485549132937</v>
      </c>
      <c r="R3576">
        <f>E3576/N3576</f>
        <v>81.411764705882348</v>
      </c>
      <c r="S3576" t="str">
        <f>LEFT(P3576,FIND("/",P3576)-1)</f>
        <v>theater</v>
      </c>
      <c r="T3576" t="str">
        <f>RIGHT(P3576,LEN(P3576)-FIND("/",P3576))</f>
        <v>plays</v>
      </c>
    </row>
    <row r="3577" spans="1:20" ht="44.25" x14ac:dyDescent="0.75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 s="9">
        <f>(((I3577/60)/60)/24)+DATE(1970,1,1)</f>
        <v>41816.959745370368</v>
      </c>
      <c r="K3577">
        <v>1401231722</v>
      </c>
      <c r="L3577" s="9">
        <f>(((K3577/60)/60)/24)+DATE(1970,1,1)</f>
        <v>41786.959745370368</v>
      </c>
      <c r="M3577" t="b">
        <v>0</v>
      </c>
      <c r="N3577">
        <v>40</v>
      </c>
      <c r="O3577" t="b">
        <v>0</v>
      </c>
      <c r="P3577" t="s">
        <v>8271</v>
      </c>
      <c r="Q3577">
        <f>D3577/E3577*100</f>
        <v>655.02183406113534</v>
      </c>
      <c r="R3577">
        <f>E3577/N3577</f>
        <v>57.25</v>
      </c>
      <c r="S3577" t="str">
        <f>LEFT(P3577,FIND("/",P3577)-1)</f>
        <v>theater</v>
      </c>
      <c r="T3577" t="str">
        <f>RIGHT(P3577,LEN(P3577)-FIND("/",P3577))</f>
        <v>plays</v>
      </c>
    </row>
    <row r="3578" spans="1:20" ht="44.25" x14ac:dyDescent="0.75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 s="9">
        <f>(((I3578/60)/60)/24)+DATE(1970,1,1)</f>
        <v>41850.870821759258</v>
      </c>
      <c r="K3578">
        <v>1404161639</v>
      </c>
      <c r="L3578" s="9">
        <f>(((K3578/60)/60)/24)+DATE(1970,1,1)</f>
        <v>41820.870821759258</v>
      </c>
      <c r="M3578" t="b">
        <v>0</v>
      </c>
      <c r="N3578">
        <v>3</v>
      </c>
      <c r="O3578" t="b">
        <v>0</v>
      </c>
      <c r="P3578" t="s">
        <v>8271</v>
      </c>
      <c r="Q3578">
        <f>D3578/E3578*100</f>
        <v>1000</v>
      </c>
      <c r="R3578">
        <f>E3578/N3578</f>
        <v>5</v>
      </c>
      <c r="S3578" t="str">
        <f>LEFT(P3578,FIND("/",P3578)-1)</f>
        <v>theater</v>
      </c>
      <c r="T3578" t="str">
        <f>RIGHT(P3578,LEN(P3578)-FIND("/",P3578))</f>
        <v>plays</v>
      </c>
    </row>
    <row r="3579" spans="1:20" ht="29.5" x14ac:dyDescent="0.75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 s="9">
        <f>(((I3579/60)/60)/24)+DATE(1970,1,1)</f>
        <v>42000.085046296299</v>
      </c>
      <c r="K3579">
        <v>1417053748</v>
      </c>
      <c r="L3579" s="9">
        <f>(((K3579/60)/60)/24)+DATE(1970,1,1)</f>
        <v>41970.085046296299</v>
      </c>
      <c r="M3579" t="b">
        <v>0</v>
      </c>
      <c r="N3579">
        <v>1</v>
      </c>
      <c r="O3579" t="b">
        <v>0</v>
      </c>
      <c r="P3579" t="s">
        <v>8271</v>
      </c>
      <c r="Q3579">
        <f>D3579/E3579*100</f>
        <v>33333.333333333328</v>
      </c>
      <c r="R3579">
        <f>E3579/N3579</f>
        <v>15</v>
      </c>
      <c r="S3579" t="str">
        <f>LEFT(P3579,FIND("/",P3579)-1)</f>
        <v>theater</v>
      </c>
      <c r="T3579" t="str">
        <f>RIGHT(P3579,LEN(P3579)-FIND("/",P3579))</f>
        <v>plays</v>
      </c>
    </row>
    <row r="3580" spans="1:20" ht="44.25" x14ac:dyDescent="0.75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 s="9">
        <f>(((I3580/60)/60)/24)+DATE(1970,1,1)</f>
        <v>41860.267407407409</v>
      </c>
      <c r="K3580">
        <v>1404973504</v>
      </c>
      <c r="L3580" s="9">
        <f>(((K3580/60)/60)/24)+DATE(1970,1,1)</f>
        <v>41830.267407407409</v>
      </c>
      <c r="M3580" t="b">
        <v>0</v>
      </c>
      <c r="N3580">
        <v>2</v>
      </c>
      <c r="O3580" t="b">
        <v>0</v>
      </c>
      <c r="P3580" t="s">
        <v>8271</v>
      </c>
      <c r="Q3580">
        <f>D3580/E3580*100</f>
        <v>10000</v>
      </c>
      <c r="R3580">
        <f>E3580/N3580</f>
        <v>12.5</v>
      </c>
      <c r="S3580" t="str">
        <f>LEFT(P3580,FIND("/",P3580)-1)</f>
        <v>theater</v>
      </c>
      <c r="T3580" t="str">
        <f>RIGHT(P3580,LEN(P3580)-FIND("/",P3580))</f>
        <v>plays</v>
      </c>
    </row>
    <row r="3581" spans="1:20" ht="44.25" x14ac:dyDescent="0.75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 s="9">
        <f>(((I3581/60)/60)/24)+DATE(1970,1,1)</f>
        <v>42293.207638888889</v>
      </c>
      <c r="K3581">
        <v>1442593427</v>
      </c>
      <c r="L3581" s="9">
        <f>(((K3581/60)/60)/24)+DATE(1970,1,1)</f>
        <v>42265.683182870373</v>
      </c>
      <c r="M3581" t="b">
        <v>0</v>
      </c>
      <c r="N3581">
        <v>7</v>
      </c>
      <c r="O3581" t="b">
        <v>0</v>
      </c>
      <c r="P3581" t="s">
        <v>8271</v>
      </c>
      <c r="Q3581">
        <f>D3581/E3581*100</f>
        <v>768.04915514592938</v>
      </c>
      <c r="R3581">
        <f>E3581/N3581</f>
        <v>93</v>
      </c>
      <c r="S3581" t="str">
        <f>LEFT(P3581,FIND("/",P3581)-1)</f>
        <v>theater</v>
      </c>
      <c r="T3581" t="str">
        <f>RIGHT(P3581,LEN(P3581)-FIND("/",P3581))</f>
        <v>plays</v>
      </c>
    </row>
    <row r="3582" spans="1:20" ht="44.25" x14ac:dyDescent="0.75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 s="9">
        <f>(((I3582/60)/60)/24)+DATE(1970,1,1)</f>
        <v>42631.827141203699</v>
      </c>
      <c r="K3582">
        <v>1471636265</v>
      </c>
      <c r="L3582" s="9">
        <f>(((K3582/60)/60)/24)+DATE(1970,1,1)</f>
        <v>42601.827141203699</v>
      </c>
      <c r="M3582" t="b">
        <v>0</v>
      </c>
      <c r="N3582">
        <v>14</v>
      </c>
      <c r="O3582" t="b">
        <v>0</v>
      </c>
      <c r="P3582" t="s">
        <v>8271</v>
      </c>
      <c r="Q3582">
        <f>D3582/E3582*100</f>
        <v>4415.0110375275935</v>
      </c>
      <c r="R3582">
        <f>E3582/N3582</f>
        <v>32.357142857142854</v>
      </c>
      <c r="S3582" t="str">
        <f>LEFT(P3582,FIND("/",P3582)-1)</f>
        <v>theater</v>
      </c>
      <c r="T3582" t="str">
        <f>RIGHT(P3582,LEN(P3582)-FIND("/",P3582))</f>
        <v>plays</v>
      </c>
    </row>
    <row r="3583" spans="1:20" ht="44.25" x14ac:dyDescent="0.75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 s="9">
        <f>(((I3583/60)/60)/24)+DATE(1970,1,1)</f>
        <v>42461.25</v>
      </c>
      <c r="K3583">
        <v>1457078868</v>
      </c>
      <c r="L3583" s="9">
        <f>(((K3583/60)/60)/24)+DATE(1970,1,1)</f>
        <v>42433.338749999995</v>
      </c>
      <c r="M3583" t="b">
        <v>0</v>
      </c>
      <c r="N3583">
        <v>0</v>
      </c>
      <c r="O3583" t="b">
        <v>0</v>
      </c>
      <c r="P3583" t="s">
        <v>8271</v>
      </c>
      <c r="Q3583" t="e">
        <f>D3583/E3583*100</f>
        <v>#DIV/0!</v>
      </c>
      <c r="R3583" t="e">
        <f>E3583/N3583</f>
        <v>#DIV/0!</v>
      </c>
      <c r="S3583" t="str">
        <f>LEFT(P3583,FIND("/",P3583)-1)</f>
        <v>theater</v>
      </c>
      <c r="T3583" t="str">
        <f>RIGHT(P3583,LEN(P3583)-FIND("/",P3583))</f>
        <v>plays</v>
      </c>
    </row>
    <row r="3584" spans="1:20" ht="44.25" x14ac:dyDescent="0.75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 s="9">
        <f>(((I3584/60)/60)/24)+DATE(1970,1,1)</f>
        <v>42253.151701388888</v>
      </c>
      <c r="K3584">
        <v>1439350707</v>
      </c>
      <c r="L3584" s="9">
        <f>(((K3584/60)/60)/24)+DATE(1970,1,1)</f>
        <v>42228.151701388888</v>
      </c>
      <c r="M3584" t="b">
        <v>0</v>
      </c>
      <c r="N3584">
        <v>0</v>
      </c>
      <c r="O3584" t="b">
        <v>0</v>
      </c>
      <c r="P3584" t="s">
        <v>8271</v>
      </c>
      <c r="Q3584" t="e">
        <f>D3584/E3584*100</f>
        <v>#DIV/0!</v>
      </c>
      <c r="R3584" t="e">
        <f>E3584/N3584</f>
        <v>#DIV/0!</v>
      </c>
      <c r="S3584" t="str">
        <f>LEFT(P3584,FIND("/",P3584)-1)</f>
        <v>theater</v>
      </c>
      <c r="T3584" t="str">
        <f>RIGHT(P3584,LEN(P3584)-FIND("/",P3584))</f>
        <v>plays</v>
      </c>
    </row>
    <row r="3585" spans="1:20" ht="44.25" x14ac:dyDescent="0.75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 s="9">
        <f>(((I3585/60)/60)/24)+DATE(1970,1,1)</f>
        <v>42445.126898148148</v>
      </c>
      <c r="K3585">
        <v>1455508964</v>
      </c>
      <c r="L3585" s="9">
        <f>(((K3585/60)/60)/24)+DATE(1970,1,1)</f>
        <v>42415.168564814812</v>
      </c>
      <c r="M3585" t="b">
        <v>0</v>
      </c>
      <c r="N3585">
        <v>1</v>
      </c>
      <c r="O3585" t="b">
        <v>0</v>
      </c>
      <c r="P3585" t="s">
        <v>8271</v>
      </c>
      <c r="Q3585">
        <f>D3585/E3585*100</f>
        <v>1200000</v>
      </c>
      <c r="R3585">
        <f>E3585/N3585</f>
        <v>1</v>
      </c>
      <c r="S3585" t="str">
        <f>LEFT(P3585,FIND("/",P3585)-1)</f>
        <v>theater</v>
      </c>
      <c r="T3585" t="str">
        <f>RIGHT(P3585,LEN(P3585)-FIND("/",P3585))</f>
        <v>plays</v>
      </c>
    </row>
    <row r="3586" spans="1:20" ht="44.25" x14ac:dyDescent="0.75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 s="9">
        <f>(((I3586/60)/60)/24)+DATE(1970,1,1)</f>
        <v>42568.029861111107</v>
      </c>
      <c r="K3586">
        <v>1466205262</v>
      </c>
      <c r="L3586" s="9">
        <f>(((K3586/60)/60)/24)+DATE(1970,1,1)</f>
        <v>42538.968310185184</v>
      </c>
      <c r="M3586" t="b">
        <v>0</v>
      </c>
      <c r="N3586">
        <v>12</v>
      </c>
      <c r="O3586" t="b">
        <v>0</v>
      </c>
      <c r="P3586" t="s">
        <v>8271</v>
      </c>
      <c r="Q3586">
        <f>D3586/E3586*100</f>
        <v>635.20871143375678</v>
      </c>
      <c r="R3586">
        <f>E3586/N3586</f>
        <v>91.833333333333329</v>
      </c>
      <c r="S3586" t="str">
        <f>LEFT(P3586,FIND("/",P3586)-1)</f>
        <v>theater</v>
      </c>
      <c r="T3586" t="str">
        <f>RIGHT(P3586,LEN(P3586)-FIND("/",P3586))</f>
        <v>plays</v>
      </c>
    </row>
    <row r="3587" spans="1:20" ht="44.25" x14ac:dyDescent="0.75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 s="9">
        <f>(((I3587/60)/60)/24)+DATE(1970,1,1)</f>
        <v>42278.541666666672</v>
      </c>
      <c r="K3587">
        <v>1439827639</v>
      </c>
      <c r="L3587" s="9">
        <f>(((K3587/60)/60)/24)+DATE(1970,1,1)</f>
        <v>42233.671747685185</v>
      </c>
      <c r="M3587" t="b">
        <v>0</v>
      </c>
      <c r="N3587">
        <v>12</v>
      </c>
      <c r="O3587" t="b">
        <v>0</v>
      </c>
      <c r="P3587" t="s">
        <v>8271</v>
      </c>
      <c r="Q3587">
        <f>D3587/E3587*100</f>
        <v>909.09090909090912</v>
      </c>
      <c r="R3587">
        <f>E3587/N3587</f>
        <v>45.833333333333336</v>
      </c>
      <c r="S3587" t="str">
        <f>LEFT(P3587,FIND("/",P3587)-1)</f>
        <v>theater</v>
      </c>
      <c r="T3587" t="str">
        <f>RIGHT(P3587,LEN(P3587)-FIND("/",P3587))</f>
        <v>plays</v>
      </c>
    </row>
    <row r="3588" spans="1:20" ht="59" x14ac:dyDescent="0.75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 s="9">
        <f>(((I3588/60)/60)/24)+DATE(1970,1,1)</f>
        <v>42281.656782407401</v>
      </c>
      <c r="K3588">
        <v>1438789546</v>
      </c>
      <c r="L3588" s="9">
        <f>(((K3588/60)/60)/24)+DATE(1970,1,1)</f>
        <v>42221.656782407401</v>
      </c>
      <c r="M3588" t="b">
        <v>0</v>
      </c>
      <c r="N3588">
        <v>23</v>
      </c>
      <c r="O3588" t="b">
        <v>0</v>
      </c>
      <c r="P3588" t="s">
        <v>8271</v>
      </c>
      <c r="Q3588">
        <f>D3588/E3588*100</f>
        <v>228.13688212927755</v>
      </c>
      <c r="R3588">
        <f>E3588/N3588</f>
        <v>57.173913043478258</v>
      </c>
      <c r="S3588" t="str">
        <f>LEFT(P3588,FIND("/",P3588)-1)</f>
        <v>theater</v>
      </c>
      <c r="T3588" t="str">
        <f>RIGHT(P3588,LEN(P3588)-FIND("/",P3588))</f>
        <v>plays</v>
      </c>
    </row>
    <row r="3589" spans="1:20" ht="44.25" x14ac:dyDescent="0.75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 s="9">
        <f>(((I3589/60)/60)/24)+DATE(1970,1,1)</f>
        <v>42705.304629629631</v>
      </c>
      <c r="K3589">
        <v>1477981120</v>
      </c>
      <c r="L3589" s="9">
        <f>(((K3589/60)/60)/24)+DATE(1970,1,1)</f>
        <v>42675.262962962966</v>
      </c>
      <c r="M3589" t="b">
        <v>0</v>
      </c>
      <c r="N3589">
        <v>0</v>
      </c>
      <c r="O3589" t="b">
        <v>0</v>
      </c>
      <c r="P3589" t="s">
        <v>8271</v>
      </c>
      <c r="Q3589" t="e">
        <f>D3589/E3589*100</f>
        <v>#DIV/0!</v>
      </c>
      <c r="R3589" t="e">
        <f>E3589/N3589</f>
        <v>#DIV/0!</v>
      </c>
      <c r="S3589" t="str">
        <f>LEFT(P3589,FIND("/",P3589)-1)</f>
        <v>theater</v>
      </c>
      <c r="T3589" t="str">
        <f>RIGHT(P3589,LEN(P3589)-FIND("/",P3589))</f>
        <v>plays</v>
      </c>
    </row>
    <row r="3590" spans="1:20" ht="44.25" x14ac:dyDescent="0.75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 s="9">
        <f>(((I3590/60)/60)/24)+DATE(1970,1,1)</f>
        <v>42562.631481481483</v>
      </c>
      <c r="K3590">
        <v>1465830560</v>
      </c>
      <c r="L3590" s="9">
        <f>(((K3590/60)/60)/24)+DATE(1970,1,1)</f>
        <v>42534.631481481483</v>
      </c>
      <c r="M3590" t="b">
        <v>0</v>
      </c>
      <c r="N3590">
        <v>10</v>
      </c>
      <c r="O3590" t="b">
        <v>0</v>
      </c>
      <c r="P3590" t="s">
        <v>8271</v>
      </c>
      <c r="Q3590">
        <f>D3590/E3590*100</f>
        <v>116.09657947686117</v>
      </c>
      <c r="R3590">
        <f>E3590/N3590</f>
        <v>248.5</v>
      </c>
      <c r="S3590" t="str">
        <f>LEFT(P3590,FIND("/",P3590)-1)</f>
        <v>theater</v>
      </c>
      <c r="T3590" t="str">
        <f>RIGHT(P3590,LEN(P3590)-FIND("/",P3590))</f>
        <v>plays</v>
      </c>
    </row>
    <row r="3591" spans="1:20" ht="44.25" x14ac:dyDescent="0.75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 s="9">
        <f>(((I3591/60)/60)/24)+DATE(1970,1,1)</f>
        <v>42182.905717592599</v>
      </c>
      <c r="K3591">
        <v>1432763054</v>
      </c>
      <c r="L3591" s="9">
        <f>(((K3591/60)/60)/24)+DATE(1970,1,1)</f>
        <v>42151.905717592599</v>
      </c>
      <c r="M3591" t="b">
        <v>0</v>
      </c>
      <c r="N3591">
        <v>5</v>
      </c>
      <c r="O3591" t="b">
        <v>0</v>
      </c>
      <c r="P3591" t="s">
        <v>8271</v>
      </c>
      <c r="Q3591">
        <f>D3591/E3591*100</f>
        <v>819.89924433249359</v>
      </c>
      <c r="R3591">
        <f>E3591/N3591</f>
        <v>79.400000000000006</v>
      </c>
      <c r="S3591" t="str">
        <f>LEFT(P3591,FIND("/",P3591)-1)</f>
        <v>theater</v>
      </c>
      <c r="T3591" t="str">
        <f>RIGHT(P3591,LEN(P3591)-FIND("/",P3591))</f>
        <v>plays</v>
      </c>
    </row>
    <row r="3592" spans="1:20" ht="44.25" x14ac:dyDescent="0.75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 s="9">
        <f>(((I3592/60)/60)/24)+DATE(1970,1,1)</f>
        <v>41919.1875</v>
      </c>
      <c r="K3592">
        <v>1412328979</v>
      </c>
      <c r="L3592" s="9">
        <f>(((K3592/60)/60)/24)+DATE(1970,1,1)</f>
        <v>41915.400219907409</v>
      </c>
      <c r="M3592" t="b">
        <v>0</v>
      </c>
      <c r="N3592">
        <v>1</v>
      </c>
      <c r="O3592" t="b">
        <v>0</v>
      </c>
      <c r="P3592" t="s">
        <v>8271</v>
      </c>
      <c r="Q3592">
        <f>D3592/E3592*100</f>
        <v>100000</v>
      </c>
      <c r="R3592">
        <f>E3592/N3592</f>
        <v>5</v>
      </c>
      <c r="S3592" t="str">
        <f>LEFT(P3592,FIND("/",P3592)-1)</f>
        <v>theater</v>
      </c>
      <c r="T3592" t="str">
        <f>RIGHT(P3592,LEN(P3592)-FIND("/",P3592))</f>
        <v>plays</v>
      </c>
    </row>
    <row r="3593" spans="1:20" ht="44.25" x14ac:dyDescent="0.75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 s="9">
        <f>(((I3593/60)/60)/24)+DATE(1970,1,1)</f>
        <v>42006.492488425924</v>
      </c>
      <c r="K3593">
        <v>1416311351</v>
      </c>
      <c r="L3593" s="9">
        <f>(((K3593/60)/60)/24)+DATE(1970,1,1)</f>
        <v>41961.492488425924</v>
      </c>
      <c r="M3593" t="b">
        <v>0</v>
      </c>
      <c r="N3593">
        <v>2</v>
      </c>
      <c r="O3593" t="b">
        <v>0</v>
      </c>
      <c r="P3593" t="s">
        <v>8271</v>
      </c>
      <c r="Q3593">
        <f>D3593/E3593*100</f>
        <v>45454.545454545456</v>
      </c>
      <c r="R3593">
        <f>E3593/N3593</f>
        <v>5.5</v>
      </c>
      <c r="S3593" t="str">
        <f>LEFT(P3593,FIND("/",P3593)-1)</f>
        <v>theater</v>
      </c>
      <c r="T3593" t="str">
        <f>RIGHT(P3593,LEN(P3593)-FIND("/",P3593))</f>
        <v>plays</v>
      </c>
    </row>
    <row r="3594" spans="1:20" ht="73.75" x14ac:dyDescent="0.75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 s="9">
        <f>(((I3594/60)/60)/24)+DATE(1970,1,1)</f>
        <v>41968.041666666672</v>
      </c>
      <c r="K3594">
        <v>1414505137</v>
      </c>
      <c r="L3594" s="9">
        <f>(((K3594/60)/60)/24)+DATE(1970,1,1)</f>
        <v>41940.587233796294</v>
      </c>
      <c r="M3594" t="b">
        <v>0</v>
      </c>
      <c r="N3594">
        <v>2</v>
      </c>
      <c r="O3594" t="b">
        <v>0</v>
      </c>
      <c r="P3594" t="s">
        <v>8271</v>
      </c>
      <c r="Q3594">
        <f>D3594/E3594*100</f>
        <v>11000</v>
      </c>
      <c r="R3594">
        <f>E3594/N3594</f>
        <v>25</v>
      </c>
      <c r="S3594" t="str">
        <f>LEFT(P3594,FIND("/",P3594)-1)</f>
        <v>theater</v>
      </c>
      <c r="T3594" t="str">
        <f>RIGHT(P3594,LEN(P3594)-FIND("/",P3594))</f>
        <v>plays</v>
      </c>
    </row>
    <row r="3595" spans="1:20" ht="44.25" x14ac:dyDescent="0.75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 s="9">
        <f>(((I3595/60)/60)/24)+DATE(1970,1,1)</f>
        <v>42171.904097222221</v>
      </c>
      <c r="K3595">
        <v>1429306914</v>
      </c>
      <c r="L3595" s="9">
        <f>(((K3595/60)/60)/24)+DATE(1970,1,1)</f>
        <v>42111.904097222221</v>
      </c>
      <c r="M3595" t="b">
        <v>0</v>
      </c>
      <c r="N3595">
        <v>0</v>
      </c>
      <c r="O3595" t="b">
        <v>0</v>
      </c>
      <c r="P3595" t="s">
        <v>8271</v>
      </c>
      <c r="Q3595" t="e">
        <f>D3595/E3595*100</f>
        <v>#DIV/0!</v>
      </c>
      <c r="R3595" t="e">
        <f>E3595/N3595</f>
        <v>#DIV/0!</v>
      </c>
      <c r="S3595" t="str">
        <f>LEFT(P3595,FIND("/",P3595)-1)</f>
        <v>theater</v>
      </c>
      <c r="T3595" t="str">
        <f>RIGHT(P3595,LEN(P3595)-FIND("/",P3595))</f>
        <v>plays</v>
      </c>
    </row>
    <row r="3596" spans="1:20" ht="44.25" x14ac:dyDescent="0.75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 s="9">
        <f>(((I3596/60)/60)/24)+DATE(1970,1,1)</f>
        <v>42310.701388888891</v>
      </c>
      <c r="K3596">
        <v>1443811268</v>
      </c>
      <c r="L3596" s="9">
        <f>(((K3596/60)/60)/24)+DATE(1970,1,1)</f>
        <v>42279.778564814813</v>
      </c>
      <c r="M3596" t="b">
        <v>0</v>
      </c>
      <c r="N3596">
        <v>13</v>
      </c>
      <c r="O3596" t="b">
        <v>0</v>
      </c>
      <c r="P3596" t="s">
        <v>8271</v>
      </c>
      <c r="Q3596">
        <f>D3596/E3596*100</f>
        <v>280.58361391694729</v>
      </c>
      <c r="R3596">
        <f>E3596/N3596</f>
        <v>137.07692307692307</v>
      </c>
      <c r="S3596" t="str">
        <f>LEFT(P3596,FIND("/",P3596)-1)</f>
        <v>theater</v>
      </c>
      <c r="T3596" t="str">
        <f>RIGHT(P3596,LEN(P3596)-FIND("/",P3596))</f>
        <v>plays</v>
      </c>
    </row>
    <row r="3597" spans="1:20" ht="59" x14ac:dyDescent="0.75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 s="9">
        <f>(((I3597/60)/60)/24)+DATE(1970,1,1)</f>
        <v>42243.662905092591</v>
      </c>
      <c r="K3597">
        <v>1438098875</v>
      </c>
      <c r="L3597" s="9">
        <f>(((K3597/60)/60)/24)+DATE(1970,1,1)</f>
        <v>42213.662905092591</v>
      </c>
      <c r="M3597" t="b">
        <v>0</v>
      </c>
      <c r="N3597">
        <v>0</v>
      </c>
      <c r="O3597" t="b">
        <v>0</v>
      </c>
      <c r="P3597" t="s">
        <v>8271</v>
      </c>
      <c r="Q3597" t="e">
        <f>D3597/E3597*100</f>
        <v>#DIV/0!</v>
      </c>
      <c r="R3597" t="e">
        <f>E3597/N3597</f>
        <v>#DIV/0!</v>
      </c>
      <c r="S3597" t="str">
        <f>LEFT(P3597,FIND("/",P3597)-1)</f>
        <v>theater</v>
      </c>
      <c r="T3597" t="str">
        <f>RIGHT(P3597,LEN(P3597)-FIND("/",P3597))</f>
        <v>plays</v>
      </c>
    </row>
    <row r="3598" spans="1:20" ht="44.25" x14ac:dyDescent="0.75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 s="9">
        <f>(((I3598/60)/60)/24)+DATE(1970,1,1)</f>
        <v>42139.801712962959</v>
      </c>
      <c r="K3598">
        <v>1429125268</v>
      </c>
      <c r="L3598" s="9">
        <f>(((K3598/60)/60)/24)+DATE(1970,1,1)</f>
        <v>42109.801712962959</v>
      </c>
      <c r="M3598" t="b">
        <v>0</v>
      </c>
      <c r="N3598">
        <v>1</v>
      </c>
      <c r="O3598" t="b">
        <v>0</v>
      </c>
      <c r="P3598" t="s">
        <v>8271</v>
      </c>
      <c r="Q3598">
        <f>D3598/E3598*100</f>
        <v>40000</v>
      </c>
      <c r="R3598">
        <f>E3598/N3598</f>
        <v>5</v>
      </c>
      <c r="S3598" t="str">
        <f>LEFT(P3598,FIND("/",P3598)-1)</f>
        <v>theater</v>
      </c>
      <c r="T3598" t="str">
        <f>RIGHT(P3598,LEN(P3598)-FIND("/",P3598))</f>
        <v>plays</v>
      </c>
    </row>
    <row r="3599" spans="1:20" ht="29.5" x14ac:dyDescent="0.75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 s="9">
        <f>(((I3599/60)/60)/24)+DATE(1970,1,1)</f>
        <v>42063.333333333328</v>
      </c>
      <c r="K3599">
        <v>1422388822</v>
      </c>
      <c r="L3599" s="9">
        <f>(((K3599/60)/60)/24)+DATE(1970,1,1)</f>
        <v>42031.833587962959</v>
      </c>
      <c r="M3599" t="b">
        <v>0</v>
      </c>
      <c r="N3599">
        <v>5</v>
      </c>
      <c r="O3599" t="b">
        <v>0</v>
      </c>
      <c r="P3599" t="s">
        <v>8271</v>
      </c>
      <c r="Q3599">
        <f>D3599/E3599*100</f>
        <v>3076.9230769230771</v>
      </c>
      <c r="R3599">
        <f>E3599/N3599</f>
        <v>39</v>
      </c>
      <c r="S3599" t="str">
        <f>LEFT(P3599,FIND("/",P3599)-1)</f>
        <v>theater</v>
      </c>
      <c r="T3599" t="str">
        <f>RIGHT(P3599,LEN(P3599)-FIND("/",P3599))</f>
        <v>plays</v>
      </c>
    </row>
    <row r="3600" spans="1:20" ht="44.25" x14ac:dyDescent="0.75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 s="9">
        <f>(((I3600/60)/60)/24)+DATE(1970,1,1)</f>
        <v>42645.142870370371</v>
      </c>
      <c r="K3600">
        <v>1472786744</v>
      </c>
      <c r="L3600" s="9">
        <f>(((K3600/60)/60)/24)+DATE(1970,1,1)</f>
        <v>42615.142870370371</v>
      </c>
      <c r="M3600" t="b">
        <v>0</v>
      </c>
      <c r="N3600">
        <v>2</v>
      </c>
      <c r="O3600" t="b">
        <v>0</v>
      </c>
      <c r="P3600" t="s">
        <v>8271</v>
      </c>
      <c r="Q3600">
        <f>D3600/E3600*100</f>
        <v>2970.2970297029706</v>
      </c>
      <c r="R3600">
        <f>E3600/N3600</f>
        <v>50.5</v>
      </c>
      <c r="S3600" t="str">
        <f>LEFT(P3600,FIND("/",P3600)-1)</f>
        <v>theater</v>
      </c>
      <c r="T3600" t="str">
        <f>RIGHT(P3600,LEN(P3600)-FIND("/",P3600))</f>
        <v>plays</v>
      </c>
    </row>
    <row r="3601" spans="1:20" ht="44.25" x14ac:dyDescent="0.75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 s="9">
        <f>(((I3601/60)/60)/24)+DATE(1970,1,1)</f>
        <v>41889.325497685182</v>
      </c>
      <c r="K3601">
        <v>1404892123</v>
      </c>
      <c r="L3601" s="9">
        <f>(((K3601/60)/60)/24)+DATE(1970,1,1)</f>
        <v>41829.325497685182</v>
      </c>
      <c r="M3601" t="b">
        <v>0</v>
      </c>
      <c r="N3601">
        <v>0</v>
      </c>
      <c r="O3601" t="b">
        <v>0</v>
      </c>
      <c r="P3601" t="s">
        <v>8271</v>
      </c>
      <c r="Q3601" t="e">
        <f>D3601/E3601*100</f>
        <v>#DIV/0!</v>
      </c>
      <c r="R3601" t="e">
        <f>E3601/N3601</f>
        <v>#DIV/0!</v>
      </c>
      <c r="S3601" t="str">
        <f>LEFT(P3601,FIND("/",P3601)-1)</f>
        <v>theater</v>
      </c>
      <c r="T3601" t="str">
        <f>RIGHT(P3601,LEN(P3601)-FIND("/",P3601))</f>
        <v>plays</v>
      </c>
    </row>
    <row r="3602" spans="1:20" ht="59" x14ac:dyDescent="0.75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 s="9">
        <f>(((I3602/60)/60)/24)+DATE(1970,1,1)</f>
        <v>42046.120613425926</v>
      </c>
      <c r="K3602">
        <v>1421031221</v>
      </c>
      <c r="L3602" s="9">
        <f>(((K3602/60)/60)/24)+DATE(1970,1,1)</f>
        <v>42016.120613425926</v>
      </c>
      <c r="M3602" t="b">
        <v>0</v>
      </c>
      <c r="N3602">
        <v>32</v>
      </c>
      <c r="O3602" t="b">
        <v>0</v>
      </c>
      <c r="P3602" t="s">
        <v>8271</v>
      </c>
      <c r="Q3602">
        <f>D3602/E3602*100</f>
        <v>634.11540900443879</v>
      </c>
      <c r="R3602">
        <f>E3602/N3602</f>
        <v>49.28125</v>
      </c>
      <c r="S3602" t="str">
        <f>LEFT(P3602,FIND("/",P3602)-1)</f>
        <v>theater</v>
      </c>
      <c r="T3602" t="str">
        <f>RIGHT(P3602,LEN(P3602)-FIND("/",P3602))</f>
        <v>plays</v>
      </c>
    </row>
    <row r="3603" spans="1:20" ht="59" x14ac:dyDescent="0.75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 s="9">
        <f>(((I3603/60)/60)/24)+DATE(1970,1,1)</f>
        <v>42468.774305555555</v>
      </c>
      <c r="K3603">
        <v>1457628680</v>
      </c>
      <c r="L3603" s="9">
        <f>(((K3603/60)/60)/24)+DATE(1970,1,1)</f>
        <v>42439.702314814815</v>
      </c>
      <c r="M3603" t="b">
        <v>0</v>
      </c>
      <c r="N3603">
        <v>1</v>
      </c>
      <c r="O3603" t="b">
        <v>0</v>
      </c>
      <c r="P3603" t="s">
        <v>8271</v>
      </c>
      <c r="Q3603">
        <f>D3603/E3603*100</f>
        <v>16000</v>
      </c>
      <c r="R3603">
        <f>E3603/N3603</f>
        <v>25</v>
      </c>
      <c r="S3603" t="str">
        <f>LEFT(P3603,FIND("/",P3603)-1)</f>
        <v>theater</v>
      </c>
      <c r="T3603" t="str">
        <f>RIGHT(P3603,LEN(P3603)-FIND("/",P3603))</f>
        <v>plays</v>
      </c>
    </row>
    <row r="3604" spans="1:20" ht="44.25" x14ac:dyDescent="0.75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 s="9">
        <f>(((I3604/60)/60)/24)+DATE(1970,1,1)</f>
        <v>42493.784050925926</v>
      </c>
      <c r="K3604">
        <v>1457120942</v>
      </c>
      <c r="L3604" s="9">
        <f>(((K3604/60)/60)/24)+DATE(1970,1,1)</f>
        <v>42433.825717592597</v>
      </c>
      <c r="M3604" t="b">
        <v>0</v>
      </c>
      <c r="N3604">
        <v>1</v>
      </c>
      <c r="O3604" t="b">
        <v>0</v>
      </c>
      <c r="P3604" t="s">
        <v>8271</v>
      </c>
      <c r="Q3604">
        <f>D3604/E3604*100</f>
        <v>20000000</v>
      </c>
      <c r="R3604">
        <f>E3604/N3604</f>
        <v>1</v>
      </c>
      <c r="S3604" t="str">
        <f>LEFT(P3604,FIND("/",P3604)-1)</f>
        <v>theater</v>
      </c>
      <c r="T3604" t="str">
        <f>RIGHT(P3604,LEN(P3604)-FIND("/",P3604))</f>
        <v>plays</v>
      </c>
    </row>
    <row r="3605" spans="1:20" ht="44.25" x14ac:dyDescent="0.75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 s="9">
        <f>(((I3605/60)/60)/24)+DATE(1970,1,1)</f>
        <v>42303.790393518517</v>
      </c>
      <c r="K3605">
        <v>1440701890</v>
      </c>
      <c r="L3605" s="9">
        <f>(((K3605/60)/60)/24)+DATE(1970,1,1)</f>
        <v>42243.790393518517</v>
      </c>
      <c r="M3605" t="b">
        <v>0</v>
      </c>
      <c r="N3605">
        <v>1</v>
      </c>
      <c r="O3605" t="b">
        <v>0</v>
      </c>
      <c r="P3605" t="s">
        <v>8271</v>
      </c>
      <c r="Q3605">
        <f>D3605/E3605*100</f>
        <v>104000</v>
      </c>
      <c r="R3605">
        <f>E3605/N3605</f>
        <v>25</v>
      </c>
      <c r="S3605" t="str">
        <f>LEFT(P3605,FIND("/",P3605)-1)</f>
        <v>theater</v>
      </c>
      <c r="T3605" t="str">
        <f>RIGHT(P3605,LEN(P3605)-FIND("/",P3605))</f>
        <v>plays</v>
      </c>
    </row>
    <row r="3606" spans="1:20" ht="44.25" x14ac:dyDescent="0.75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 s="9">
        <f>(((I3606/60)/60)/24)+DATE(1970,1,1)</f>
        <v>42580.978472222225</v>
      </c>
      <c r="K3606">
        <v>1467162586</v>
      </c>
      <c r="L3606" s="9">
        <f>(((K3606/60)/60)/24)+DATE(1970,1,1)</f>
        <v>42550.048449074078</v>
      </c>
      <c r="M3606" t="b">
        <v>0</v>
      </c>
      <c r="N3606">
        <v>0</v>
      </c>
      <c r="O3606" t="b">
        <v>0</v>
      </c>
      <c r="P3606" t="s">
        <v>8271</v>
      </c>
      <c r="Q3606" t="e">
        <f>D3606/E3606*100</f>
        <v>#DIV/0!</v>
      </c>
      <c r="R3606" t="e">
        <f>E3606/N3606</f>
        <v>#DIV/0!</v>
      </c>
      <c r="S3606" t="str">
        <f>LEFT(P3606,FIND("/",P3606)-1)</f>
        <v>theater</v>
      </c>
      <c r="T3606" t="str">
        <f>RIGHT(P3606,LEN(P3606)-FIND("/",P3606))</f>
        <v>plays</v>
      </c>
    </row>
    <row r="3607" spans="1:20" ht="59" x14ac:dyDescent="0.75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 s="9">
        <f>(((I3607/60)/60)/24)+DATE(1970,1,1)</f>
        <v>41834.651203703703</v>
      </c>
      <c r="K3607">
        <v>1400168264</v>
      </c>
      <c r="L3607" s="9">
        <f>(((K3607/60)/60)/24)+DATE(1970,1,1)</f>
        <v>41774.651203703703</v>
      </c>
      <c r="M3607" t="b">
        <v>0</v>
      </c>
      <c r="N3607">
        <v>0</v>
      </c>
      <c r="O3607" t="b">
        <v>0</v>
      </c>
      <c r="P3607" t="s">
        <v>8271</v>
      </c>
      <c r="Q3607" t="e">
        <f>D3607/E3607*100</f>
        <v>#DIV/0!</v>
      </c>
      <c r="R3607" t="e">
        <f>E3607/N3607</f>
        <v>#DIV/0!</v>
      </c>
      <c r="S3607" t="str">
        <f>LEFT(P3607,FIND("/",P3607)-1)</f>
        <v>theater</v>
      </c>
      <c r="T3607" t="str">
        <f>RIGHT(P3607,LEN(P3607)-FIND("/",P3607))</f>
        <v>plays</v>
      </c>
    </row>
    <row r="3608" spans="1:20" ht="44.25" x14ac:dyDescent="0.75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 s="9">
        <f>(((I3608/60)/60)/24)+DATE(1970,1,1)</f>
        <v>42336.890520833331</v>
      </c>
      <c r="K3608">
        <v>1446150141</v>
      </c>
      <c r="L3608" s="9">
        <f>(((K3608/60)/60)/24)+DATE(1970,1,1)</f>
        <v>42306.848854166667</v>
      </c>
      <c r="M3608" t="b">
        <v>0</v>
      </c>
      <c r="N3608">
        <v>8</v>
      </c>
      <c r="O3608" t="b">
        <v>0</v>
      </c>
      <c r="P3608" t="s">
        <v>8271</v>
      </c>
      <c r="Q3608">
        <f>D3608/E3608*100</f>
        <v>411.76470588235293</v>
      </c>
      <c r="R3608">
        <f>E3608/N3608</f>
        <v>53.125</v>
      </c>
      <c r="S3608" t="str">
        <f>LEFT(P3608,FIND("/",P3608)-1)</f>
        <v>theater</v>
      </c>
      <c r="T3608" t="str">
        <f>RIGHT(P3608,LEN(P3608)-FIND("/",P3608))</f>
        <v>plays</v>
      </c>
    </row>
    <row r="3609" spans="1:20" ht="44.25" x14ac:dyDescent="0.75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 s="9">
        <f>(((I3609/60)/60)/24)+DATE(1970,1,1)</f>
        <v>42485.013888888891</v>
      </c>
      <c r="K3609">
        <v>1459203727</v>
      </c>
      <c r="L3609" s="9">
        <f>(((K3609/60)/60)/24)+DATE(1970,1,1)</f>
        <v>42457.932025462964</v>
      </c>
      <c r="M3609" t="b">
        <v>0</v>
      </c>
      <c r="N3609">
        <v>0</v>
      </c>
      <c r="O3609" t="b">
        <v>0</v>
      </c>
      <c r="P3609" t="s">
        <v>8271</v>
      </c>
      <c r="Q3609" t="e">
        <f>D3609/E3609*100</f>
        <v>#DIV/0!</v>
      </c>
      <c r="R3609" t="e">
        <f>E3609/N3609</f>
        <v>#DIV/0!</v>
      </c>
      <c r="S3609" t="str">
        <f>LEFT(P3609,FIND("/",P3609)-1)</f>
        <v>theater</v>
      </c>
      <c r="T3609" t="str">
        <f>RIGHT(P3609,LEN(P3609)-FIND("/",P3609))</f>
        <v>plays</v>
      </c>
    </row>
    <row r="3610" spans="1:20" ht="44.25" x14ac:dyDescent="0.75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 s="9">
        <f>(((I3610/60)/60)/24)+DATE(1970,1,1)</f>
        <v>42559.976319444439</v>
      </c>
      <c r="K3610">
        <v>1464045954</v>
      </c>
      <c r="L3610" s="9">
        <f>(((K3610/60)/60)/24)+DATE(1970,1,1)</f>
        <v>42513.976319444439</v>
      </c>
      <c r="M3610" t="b">
        <v>0</v>
      </c>
      <c r="N3610">
        <v>1</v>
      </c>
      <c r="O3610" t="b">
        <v>0</v>
      </c>
      <c r="P3610" t="s">
        <v>8271</v>
      </c>
      <c r="Q3610">
        <f>D3610/E3610*100</f>
        <v>400000</v>
      </c>
      <c r="R3610">
        <f>E3610/N3610</f>
        <v>7</v>
      </c>
      <c r="S3610" t="str">
        <f>LEFT(P3610,FIND("/",P3610)-1)</f>
        <v>theater</v>
      </c>
      <c r="T3610" t="str">
        <f>RIGHT(P3610,LEN(P3610)-FIND("/",P3610))</f>
        <v>plays</v>
      </c>
    </row>
    <row r="3611" spans="1:20" ht="44.25" x14ac:dyDescent="0.75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 s="9">
        <f>(((I3611/60)/60)/24)+DATE(1970,1,1)</f>
        <v>41853.583333333336</v>
      </c>
      <c r="K3611">
        <v>1403822912</v>
      </c>
      <c r="L3611" s="9">
        <f>(((K3611/60)/60)/24)+DATE(1970,1,1)</f>
        <v>41816.950370370374</v>
      </c>
      <c r="M3611" t="b">
        <v>0</v>
      </c>
      <c r="N3611">
        <v>16</v>
      </c>
      <c r="O3611" t="b">
        <v>0</v>
      </c>
      <c r="P3611" t="s">
        <v>8271</v>
      </c>
      <c r="Q3611">
        <f>D3611/E3611*100</f>
        <v>312.01248049921998</v>
      </c>
      <c r="R3611">
        <f>E3611/N3611</f>
        <v>40.0625</v>
      </c>
      <c r="S3611" t="str">
        <f>LEFT(P3611,FIND("/",P3611)-1)</f>
        <v>theater</v>
      </c>
      <c r="T3611" t="str">
        <f>RIGHT(P3611,LEN(P3611)-FIND("/",P3611))</f>
        <v>plays</v>
      </c>
    </row>
    <row r="3612" spans="1:20" ht="44.25" x14ac:dyDescent="0.75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 s="9">
        <f>(((I3612/60)/60)/24)+DATE(1970,1,1)</f>
        <v>41910.788842592592</v>
      </c>
      <c r="K3612">
        <v>1409338556</v>
      </c>
      <c r="L3612" s="9">
        <f>(((K3612/60)/60)/24)+DATE(1970,1,1)</f>
        <v>41880.788842592592</v>
      </c>
      <c r="M3612" t="b">
        <v>0</v>
      </c>
      <c r="N3612">
        <v>12</v>
      </c>
      <c r="O3612" t="b">
        <v>0</v>
      </c>
      <c r="P3612" t="s">
        <v>8271</v>
      </c>
      <c r="Q3612">
        <f>D3612/E3612*100</f>
        <v>410.95890410958907</v>
      </c>
      <c r="R3612">
        <f>E3612/N3612</f>
        <v>24.333333333333332</v>
      </c>
      <c r="S3612" t="str">
        <f>LEFT(P3612,FIND("/",P3612)-1)</f>
        <v>theater</v>
      </c>
      <c r="T3612" t="str">
        <f>RIGHT(P3612,LEN(P3612)-FIND("/",P3612))</f>
        <v>plays</v>
      </c>
    </row>
    <row r="3613" spans="1:20" ht="44.25" x14ac:dyDescent="0.75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 s="9">
        <f>(((I3613/60)/60)/24)+DATE(1970,1,1)</f>
        <v>42372.845555555556</v>
      </c>
      <c r="K3613">
        <v>1449260256</v>
      </c>
      <c r="L3613" s="9">
        <f>(((K3613/60)/60)/24)+DATE(1970,1,1)</f>
        <v>42342.845555555556</v>
      </c>
      <c r="M3613" t="b">
        <v>0</v>
      </c>
      <c r="N3613">
        <v>4</v>
      </c>
      <c r="O3613" t="b">
        <v>0</v>
      </c>
      <c r="P3613" t="s">
        <v>8271</v>
      </c>
      <c r="Q3613">
        <f>D3613/E3613*100</f>
        <v>6666.666666666667</v>
      </c>
      <c r="R3613">
        <f>E3613/N3613</f>
        <v>11.25</v>
      </c>
      <c r="S3613" t="str">
        <f>LEFT(P3613,FIND("/",P3613)-1)</f>
        <v>theater</v>
      </c>
      <c r="T3613" t="str">
        <f>RIGHT(P3613,LEN(P3613)-FIND("/",P3613))</f>
        <v>plays</v>
      </c>
    </row>
    <row r="3614" spans="1:20" ht="59" x14ac:dyDescent="0.75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 s="9">
        <f>(((I3614/60)/60)/24)+DATE(1970,1,1)</f>
        <v>41767.891319444447</v>
      </c>
      <c r="K3614">
        <v>1397683410</v>
      </c>
      <c r="L3614" s="9">
        <f>(((K3614/60)/60)/24)+DATE(1970,1,1)</f>
        <v>41745.891319444447</v>
      </c>
      <c r="M3614" t="b">
        <v>0</v>
      </c>
      <c r="N3614">
        <v>2</v>
      </c>
      <c r="O3614" t="b">
        <v>0</v>
      </c>
      <c r="P3614" t="s">
        <v>8271</v>
      </c>
      <c r="Q3614">
        <f>D3614/E3614*100</f>
        <v>23809.523809523809</v>
      </c>
      <c r="R3614">
        <f>E3614/N3614</f>
        <v>10.5</v>
      </c>
      <c r="S3614" t="str">
        <f>LEFT(P3614,FIND("/",P3614)-1)</f>
        <v>theater</v>
      </c>
      <c r="T3614" t="str">
        <f>RIGHT(P3614,LEN(P3614)-FIND("/",P3614))</f>
        <v>plays</v>
      </c>
    </row>
    <row r="3615" spans="1:20" ht="59" x14ac:dyDescent="0.75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 s="9">
        <f>(((I3615/60)/60)/24)+DATE(1970,1,1)</f>
        <v>42336.621458333335</v>
      </c>
      <c r="K3615">
        <v>1446562494</v>
      </c>
      <c r="L3615" s="9">
        <f>(((K3615/60)/60)/24)+DATE(1970,1,1)</f>
        <v>42311.621458333335</v>
      </c>
      <c r="M3615" t="b">
        <v>0</v>
      </c>
      <c r="N3615">
        <v>3</v>
      </c>
      <c r="O3615" t="b">
        <v>0</v>
      </c>
      <c r="P3615" t="s">
        <v>8271</v>
      </c>
      <c r="Q3615">
        <f>D3615/E3615*100</f>
        <v>3111.1111111111109</v>
      </c>
      <c r="R3615">
        <f>E3615/N3615</f>
        <v>15</v>
      </c>
      <c r="S3615" t="str">
        <f>LEFT(P3615,FIND("/",P3615)-1)</f>
        <v>theater</v>
      </c>
      <c r="T3615" t="str">
        <f>RIGHT(P3615,LEN(P3615)-FIND("/",P3615))</f>
        <v>plays</v>
      </c>
    </row>
    <row r="3616" spans="1:20" ht="59" x14ac:dyDescent="0.75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 s="9">
        <f>(((I3616/60)/60)/24)+DATE(1970,1,1)</f>
        <v>42326.195798611108</v>
      </c>
      <c r="K3616">
        <v>1445226117</v>
      </c>
      <c r="L3616" s="9">
        <f>(((K3616/60)/60)/24)+DATE(1970,1,1)</f>
        <v>42296.154131944444</v>
      </c>
      <c r="M3616" t="b">
        <v>0</v>
      </c>
      <c r="N3616">
        <v>0</v>
      </c>
      <c r="O3616" t="b">
        <v>0</v>
      </c>
      <c r="P3616" t="s">
        <v>8271</v>
      </c>
      <c r="Q3616" t="e">
        <f>D3616/E3616*100</f>
        <v>#DIV/0!</v>
      </c>
      <c r="R3616" t="e">
        <f>E3616/N3616</f>
        <v>#DIV/0!</v>
      </c>
      <c r="S3616" t="str">
        <f>LEFT(P3616,FIND("/",P3616)-1)</f>
        <v>theater</v>
      </c>
      <c r="T3616" t="str">
        <f>RIGHT(P3616,LEN(P3616)-FIND("/",P3616))</f>
        <v>plays</v>
      </c>
    </row>
    <row r="3617" spans="1:20" ht="44.25" x14ac:dyDescent="0.75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 s="9">
        <f>(((I3617/60)/60)/24)+DATE(1970,1,1)</f>
        <v>42113.680393518516</v>
      </c>
      <c r="K3617">
        <v>1424279986</v>
      </c>
      <c r="L3617" s="9">
        <f>(((K3617/60)/60)/24)+DATE(1970,1,1)</f>
        <v>42053.722060185188</v>
      </c>
      <c r="M3617" t="b">
        <v>0</v>
      </c>
      <c r="N3617">
        <v>3</v>
      </c>
      <c r="O3617" t="b">
        <v>0</v>
      </c>
      <c r="P3617" t="s">
        <v>8271</v>
      </c>
      <c r="Q3617">
        <f>D3617/E3617*100</f>
        <v>1587.3015873015875</v>
      </c>
      <c r="R3617">
        <f>E3617/N3617</f>
        <v>42</v>
      </c>
      <c r="S3617" t="str">
        <f>LEFT(P3617,FIND("/",P3617)-1)</f>
        <v>theater</v>
      </c>
      <c r="T3617" t="str">
        <f>RIGHT(P3617,LEN(P3617)-FIND("/",P3617))</f>
        <v>plays</v>
      </c>
    </row>
    <row r="3618" spans="1:20" ht="59" x14ac:dyDescent="0.75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 s="9">
        <f>(((I3618/60)/60)/24)+DATE(1970,1,1)</f>
        <v>42474.194212962961</v>
      </c>
      <c r="K3618">
        <v>1455428380</v>
      </c>
      <c r="L3618" s="9">
        <f>(((K3618/60)/60)/24)+DATE(1970,1,1)</f>
        <v>42414.235879629632</v>
      </c>
      <c r="M3618" t="b">
        <v>0</v>
      </c>
      <c r="N3618">
        <v>4</v>
      </c>
      <c r="O3618" t="b">
        <v>0</v>
      </c>
      <c r="P3618" t="s">
        <v>8271</v>
      </c>
      <c r="Q3618">
        <f>D3618/E3618*100</f>
        <v>701.75438596491222</v>
      </c>
      <c r="R3618">
        <f>E3618/N3618</f>
        <v>71.25</v>
      </c>
      <c r="S3618" t="str">
        <f>LEFT(P3618,FIND("/",P3618)-1)</f>
        <v>theater</v>
      </c>
      <c r="T3618" t="str">
        <f>RIGHT(P3618,LEN(P3618)-FIND("/",P3618))</f>
        <v>plays</v>
      </c>
    </row>
    <row r="3619" spans="1:20" ht="59" x14ac:dyDescent="0.75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 s="9">
        <f>(((I3619/60)/60)/24)+DATE(1970,1,1)</f>
        <v>41844.124305555553</v>
      </c>
      <c r="K3619">
        <v>1402506278</v>
      </c>
      <c r="L3619" s="9">
        <f>(((K3619/60)/60)/24)+DATE(1970,1,1)</f>
        <v>41801.711550925924</v>
      </c>
      <c r="M3619" t="b">
        <v>0</v>
      </c>
      <c r="N3619">
        <v>2</v>
      </c>
      <c r="O3619" t="b">
        <v>0</v>
      </c>
      <c r="P3619" t="s">
        <v>8271</v>
      </c>
      <c r="Q3619">
        <f>D3619/E3619*100</f>
        <v>16666.666666666664</v>
      </c>
      <c r="R3619">
        <f>E3619/N3619</f>
        <v>22.5</v>
      </c>
      <c r="S3619" t="str">
        <f>LEFT(P3619,FIND("/",P3619)-1)</f>
        <v>theater</v>
      </c>
      <c r="T3619" t="str">
        <f>RIGHT(P3619,LEN(P3619)-FIND("/",P3619))</f>
        <v>plays</v>
      </c>
    </row>
    <row r="3620" spans="1:20" ht="44.25" x14ac:dyDescent="0.75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 s="9">
        <f>(((I3620/60)/60)/24)+DATE(1970,1,1)</f>
        <v>42800.290590277778</v>
      </c>
      <c r="K3620">
        <v>1486191507</v>
      </c>
      <c r="L3620" s="9">
        <f>(((K3620/60)/60)/24)+DATE(1970,1,1)</f>
        <v>42770.290590277778</v>
      </c>
      <c r="M3620" t="b">
        <v>0</v>
      </c>
      <c r="N3620">
        <v>10</v>
      </c>
      <c r="O3620" t="b">
        <v>0</v>
      </c>
      <c r="P3620" t="s">
        <v>8271</v>
      </c>
      <c r="Q3620">
        <f>D3620/E3620*100</f>
        <v>414.63414634146341</v>
      </c>
      <c r="R3620">
        <f>E3620/N3620</f>
        <v>41</v>
      </c>
      <c r="S3620" t="str">
        <f>LEFT(P3620,FIND("/",P3620)-1)</f>
        <v>theater</v>
      </c>
      <c r="T3620" t="str">
        <f>RIGHT(P3620,LEN(P3620)-FIND("/",P3620))</f>
        <v>plays</v>
      </c>
    </row>
    <row r="3621" spans="1:20" ht="44.25" x14ac:dyDescent="0.75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 s="9">
        <f>(((I3621/60)/60)/24)+DATE(1970,1,1)</f>
        <v>42512.815659722226</v>
      </c>
      <c r="K3621">
        <v>1458761673</v>
      </c>
      <c r="L3621" s="9">
        <f>(((K3621/60)/60)/24)+DATE(1970,1,1)</f>
        <v>42452.815659722226</v>
      </c>
      <c r="M3621" t="b">
        <v>0</v>
      </c>
      <c r="N3621">
        <v>11</v>
      </c>
      <c r="O3621" t="b">
        <v>0</v>
      </c>
      <c r="P3621" t="s">
        <v>8271</v>
      </c>
      <c r="Q3621">
        <f>D3621/E3621*100</f>
        <v>948.76660341555987</v>
      </c>
      <c r="R3621">
        <f>E3621/N3621</f>
        <v>47.909090909090907</v>
      </c>
      <c r="S3621" t="str">
        <f>LEFT(P3621,FIND("/",P3621)-1)</f>
        <v>theater</v>
      </c>
      <c r="T3621" t="str">
        <f>RIGHT(P3621,LEN(P3621)-FIND("/",P3621))</f>
        <v>plays</v>
      </c>
    </row>
    <row r="3622" spans="1:20" ht="59" x14ac:dyDescent="0.75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 s="9">
        <f>(((I3622/60)/60)/24)+DATE(1970,1,1)</f>
        <v>42611.163194444445</v>
      </c>
      <c r="K3622">
        <v>1471638646</v>
      </c>
      <c r="L3622" s="9">
        <f>(((K3622/60)/60)/24)+DATE(1970,1,1)</f>
        <v>42601.854699074072</v>
      </c>
      <c r="M3622" t="b">
        <v>0</v>
      </c>
      <c r="N3622">
        <v>6</v>
      </c>
      <c r="O3622" t="b">
        <v>0</v>
      </c>
      <c r="P3622" t="s">
        <v>8271</v>
      </c>
      <c r="Q3622">
        <f>D3622/E3622*100</f>
        <v>1338.8625592417063</v>
      </c>
      <c r="R3622">
        <f>E3622/N3622</f>
        <v>35.166666666666664</v>
      </c>
      <c r="S3622" t="str">
        <f>LEFT(P3622,FIND("/",P3622)-1)</f>
        <v>theater</v>
      </c>
      <c r="T3622" t="str">
        <f>RIGHT(P3622,LEN(P3622)-FIND("/",P3622))</f>
        <v>plays</v>
      </c>
    </row>
    <row r="3623" spans="1:20" ht="59" x14ac:dyDescent="0.75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 s="9">
        <f>(((I3623/60)/60)/24)+DATE(1970,1,1)</f>
        <v>42477.863553240735</v>
      </c>
      <c r="K3623">
        <v>1458333811</v>
      </c>
      <c r="L3623" s="9">
        <f>(((K3623/60)/60)/24)+DATE(1970,1,1)</f>
        <v>42447.863553240735</v>
      </c>
      <c r="M3623" t="b">
        <v>0</v>
      </c>
      <c r="N3623">
        <v>2</v>
      </c>
      <c r="O3623" t="b">
        <v>0</v>
      </c>
      <c r="P3623" t="s">
        <v>8271</v>
      </c>
      <c r="Q3623">
        <f>D3623/E3623*100</f>
        <v>136363.63636363638</v>
      </c>
      <c r="R3623">
        <f>E3623/N3623</f>
        <v>5.5</v>
      </c>
      <c r="S3623" t="str">
        <f>LEFT(P3623,FIND("/",P3623)-1)</f>
        <v>theater</v>
      </c>
      <c r="T3623" t="str">
        <f>RIGHT(P3623,LEN(P3623)-FIND("/",P3623))</f>
        <v>plays</v>
      </c>
    </row>
    <row r="3624" spans="1:20" ht="44.25" x14ac:dyDescent="0.75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 s="9">
        <f>(((I3624/60)/60)/24)+DATE(1970,1,1)</f>
        <v>41841.536180555559</v>
      </c>
      <c r="K3624">
        <v>1403355126</v>
      </c>
      <c r="L3624" s="9">
        <f>(((K3624/60)/60)/24)+DATE(1970,1,1)</f>
        <v>41811.536180555559</v>
      </c>
      <c r="M3624" t="b">
        <v>0</v>
      </c>
      <c r="N3624">
        <v>6</v>
      </c>
      <c r="O3624" t="b">
        <v>0</v>
      </c>
      <c r="P3624" t="s">
        <v>8271</v>
      </c>
      <c r="Q3624">
        <f>D3624/E3624*100</f>
        <v>10294.117647058823</v>
      </c>
      <c r="R3624">
        <f>E3624/N3624</f>
        <v>22.666666666666668</v>
      </c>
      <c r="S3624" t="str">
        <f>LEFT(P3624,FIND("/",P3624)-1)</f>
        <v>theater</v>
      </c>
      <c r="T3624" t="str">
        <f>RIGHT(P3624,LEN(P3624)-FIND("/",P3624))</f>
        <v>plays</v>
      </c>
    </row>
    <row r="3625" spans="1:20" ht="44.25" x14ac:dyDescent="0.75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 s="9">
        <f>(((I3625/60)/60)/24)+DATE(1970,1,1)</f>
        <v>42041.067523148144</v>
      </c>
      <c r="K3625">
        <v>1418002634</v>
      </c>
      <c r="L3625" s="9">
        <f>(((K3625/60)/60)/24)+DATE(1970,1,1)</f>
        <v>41981.067523148144</v>
      </c>
      <c r="M3625" t="b">
        <v>0</v>
      </c>
      <c r="N3625">
        <v>8</v>
      </c>
      <c r="O3625" t="b">
        <v>0</v>
      </c>
      <c r="P3625" t="s">
        <v>8271</v>
      </c>
      <c r="Q3625">
        <f>D3625/E3625*100</f>
        <v>473.93364928909955</v>
      </c>
      <c r="R3625">
        <f>E3625/N3625</f>
        <v>26.375</v>
      </c>
      <c r="S3625" t="str">
        <f>LEFT(P3625,FIND("/",P3625)-1)</f>
        <v>theater</v>
      </c>
      <c r="T3625" t="str">
        <f>RIGHT(P3625,LEN(P3625)-FIND("/",P3625))</f>
        <v>plays</v>
      </c>
    </row>
    <row r="3626" spans="1:20" ht="44.25" x14ac:dyDescent="0.75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 s="9">
        <f>(((I3626/60)/60)/24)+DATE(1970,1,1)</f>
        <v>42499.166666666672</v>
      </c>
      <c r="K3626">
        <v>1460219110</v>
      </c>
      <c r="L3626" s="9">
        <f>(((K3626/60)/60)/24)+DATE(1970,1,1)</f>
        <v>42469.68414351852</v>
      </c>
      <c r="M3626" t="b">
        <v>0</v>
      </c>
      <c r="N3626">
        <v>37</v>
      </c>
      <c r="O3626" t="b">
        <v>0</v>
      </c>
      <c r="P3626" t="s">
        <v>8271</v>
      </c>
      <c r="Q3626">
        <f>D3626/E3626*100</f>
        <v>128.04097311139563</v>
      </c>
      <c r="R3626">
        <f>E3626/N3626</f>
        <v>105.54054054054055</v>
      </c>
      <c r="S3626" t="str">
        <f>LEFT(P3626,FIND("/",P3626)-1)</f>
        <v>theater</v>
      </c>
      <c r="T3626" t="str">
        <f>RIGHT(P3626,LEN(P3626)-FIND("/",P3626))</f>
        <v>plays</v>
      </c>
    </row>
    <row r="3627" spans="1:20" ht="44.25" x14ac:dyDescent="0.75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 s="9">
        <f>(((I3627/60)/60)/24)+DATE(1970,1,1)</f>
        <v>42523.546851851846</v>
      </c>
      <c r="K3627">
        <v>1462280848</v>
      </c>
      <c r="L3627" s="9">
        <f>(((K3627/60)/60)/24)+DATE(1970,1,1)</f>
        <v>42493.546851851846</v>
      </c>
      <c r="M3627" t="b">
        <v>0</v>
      </c>
      <c r="N3627">
        <v>11</v>
      </c>
      <c r="O3627" t="b">
        <v>0</v>
      </c>
      <c r="P3627" t="s">
        <v>8271</v>
      </c>
      <c r="Q3627">
        <f>D3627/E3627*100</f>
        <v>312.5</v>
      </c>
      <c r="R3627">
        <f>E3627/N3627</f>
        <v>29.09090909090909</v>
      </c>
      <c r="S3627" t="str">
        <f>LEFT(P3627,FIND("/",P3627)-1)</f>
        <v>theater</v>
      </c>
      <c r="T3627" t="str">
        <f>RIGHT(P3627,LEN(P3627)-FIND("/",P3627))</f>
        <v>plays</v>
      </c>
    </row>
    <row r="3628" spans="1:20" ht="44.25" x14ac:dyDescent="0.75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 s="9">
        <f>(((I3628/60)/60)/24)+DATE(1970,1,1)</f>
        <v>42564.866875</v>
      </c>
      <c r="K3628">
        <v>1465850898</v>
      </c>
      <c r="L3628" s="9">
        <f>(((K3628/60)/60)/24)+DATE(1970,1,1)</f>
        <v>42534.866875</v>
      </c>
      <c r="M3628" t="b">
        <v>0</v>
      </c>
      <c r="N3628">
        <v>0</v>
      </c>
      <c r="O3628" t="b">
        <v>0</v>
      </c>
      <c r="P3628" t="s">
        <v>8271</v>
      </c>
      <c r="Q3628" t="e">
        <f>D3628/E3628*100</f>
        <v>#DIV/0!</v>
      </c>
      <c r="R3628" t="e">
        <f>E3628/N3628</f>
        <v>#DIV/0!</v>
      </c>
      <c r="S3628" t="str">
        <f>LEFT(P3628,FIND("/",P3628)-1)</f>
        <v>theater</v>
      </c>
      <c r="T3628" t="str">
        <f>RIGHT(P3628,LEN(P3628)-FIND("/",P3628))</f>
        <v>plays</v>
      </c>
    </row>
    <row r="3629" spans="1:20" ht="59" x14ac:dyDescent="0.75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 s="9">
        <f>(((I3629/60)/60)/24)+DATE(1970,1,1)</f>
        <v>41852.291666666664</v>
      </c>
      <c r="K3629">
        <v>1405024561</v>
      </c>
      <c r="L3629" s="9">
        <f>(((K3629/60)/60)/24)+DATE(1970,1,1)</f>
        <v>41830.858344907407</v>
      </c>
      <c r="M3629" t="b">
        <v>0</v>
      </c>
      <c r="N3629">
        <v>10</v>
      </c>
      <c r="O3629" t="b">
        <v>0</v>
      </c>
      <c r="P3629" t="s">
        <v>8271</v>
      </c>
      <c r="Q3629">
        <f>D3629/E3629*100</f>
        <v>209.67741935483869</v>
      </c>
      <c r="R3629">
        <f>E3629/N3629</f>
        <v>62</v>
      </c>
      <c r="S3629" t="str">
        <f>LEFT(P3629,FIND("/",P3629)-1)</f>
        <v>theater</v>
      </c>
      <c r="T3629" t="str">
        <f>RIGHT(P3629,LEN(P3629)-FIND("/",P3629))</f>
        <v>plays</v>
      </c>
    </row>
    <row r="3630" spans="1:20" ht="44.25" x14ac:dyDescent="0.75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 s="9">
        <f>(((I3630/60)/60)/24)+DATE(1970,1,1)</f>
        <v>42573.788564814815</v>
      </c>
      <c r="K3630">
        <v>1466621732</v>
      </c>
      <c r="L3630" s="9">
        <f>(((K3630/60)/60)/24)+DATE(1970,1,1)</f>
        <v>42543.788564814815</v>
      </c>
      <c r="M3630" t="b">
        <v>0</v>
      </c>
      <c r="N3630">
        <v>6</v>
      </c>
      <c r="O3630" t="b">
        <v>0</v>
      </c>
      <c r="P3630" t="s">
        <v>8271</v>
      </c>
      <c r="Q3630">
        <f>D3630/E3630*100</f>
        <v>6896.5517241379321</v>
      </c>
      <c r="R3630">
        <f>E3630/N3630</f>
        <v>217.5</v>
      </c>
      <c r="S3630" t="str">
        <f>LEFT(P3630,FIND("/",P3630)-1)</f>
        <v>theater</v>
      </c>
      <c r="T3630" t="str">
        <f>RIGHT(P3630,LEN(P3630)-FIND("/",P3630))</f>
        <v>plays</v>
      </c>
    </row>
    <row r="3631" spans="1:20" ht="44.25" x14ac:dyDescent="0.75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 s="9">
        <f>(((I3631/60)/60)/24)+DATE(1970,1,1)</f>
        <v>42035.642974537041</v>
      </c>
      <c r="K3631">
        <v>1417533953</v>
      </c>
      <c r="L3631" s="9">
        <f>(((K3631/60)/60)/24)+DATE(1970,1,1)</f>
        <v>41975.642974537041</v>
      </c>
      <c r="M3631" t="b">
        <v>0</v>
      </c>
      <c r="N3631">
        <v>8</v>
      </c>
      <c r="O3631" t="b">
        <v>0</v>
      </c>
      <c r="P3631" t="s">
        <v>8271</v>
      </c>
      <c r="Q3631">
        <f>D3631/E3631*100</f>
        <v>934.57943925233644</v>
      </c>
      <c r="R3631">
        <f>E3631/N3631</f>
        <v>26.75</v>
      </c>
      <c r="S3631" t="str">
        <f>LEFT(P3631,FIND("/",P3631)-1)</f>
        <v>theater</v>
      </c>
      <c r="T3631" t="str">
        <f>RIGHT(P3631,LEN(P3631)-FIND("/",P3631))</f>
        <v>plays</v>
      </c>
    </row>
    <row r="3632" spans="1:20" ht="44.25" x14ac:dyDescent="0.75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 s="9">
        <f>(((I3632/60)/60)/24)+DATE(1970,1,1)</f>
        <v>42092.833333333328</v>
      </c>
      <c r="K3632">
        <v>1425678057</v>
      </c>
      <c r="L3632" s="9">
        <f>(((K3632/60)/60)/24)+DATE(1970,1,1)</f>
        <v>42069.903437500005</v>
      </c>
      <c r="M3632" t="b">
        <v>0</v>
      </c>
      <c r="N3632">
        <v>6</v>
      </c>
      <c r="O3632" t="b">
        <v>0</v>
      </c>
      <c r="P3632" t="s">
        <v>8271</v>
      </c>
      <c r="Q3632">
        <f>D3632/E3632*100</f>
        <v>5454.545454545455</v>
      </c>
      <c r="R3632">
        <f>E3632/N3632</f>
        <v>18.333333333333332</v>
      </c>
      <c r="S3632" t="str">
        <f>LEFT(P3632,FIND("/",P3632)-1)</f>
        <v>theater</v>
      </c>
      <c r="T3632" t="str">
        <f>RIGHT(P3632,LEN(P3632)-FIND("/",P3632))</f>
        <v>plays</v>
      </c>
    </row>
    <row r="3633" spans="1:20" ht="59" x14ac:dyDescent="0.75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 s="9">
        <f>(((I3633/60)/60)/24)+DATE(1970,1,1)</f>
        <v>41825.598923611113</v>
      </c>
      <c r="K3633">
        <v>1401978147</v>
      </c>
      <c r="L3633" s="9">
        <f>(((K3633/60)/60)/24)+DATE(1970,1,1)</f>
        <v>41795.598923611113</v>
      </c>
      <c r="M3633" t="b">
        <v>0</v>
      </c>
      <c r="N3633">
        <v>7</v>
      </c>
      <c r="O3633" t="b">
        <v>0</v>
      </c>
      <c r="P3633" t="s">
        <v>8271</v>
      </c>
      <c r="Q3633">
        <f>D3633/E3633*100</f>
        <v>555.55555555555554</v>
      </c>
      <c r="R3633">
        <f>E3633/N3633</f>
        <v>64.285714285714292</v>
      </c>
      <c r="S3633" t="str">
        <f>LEFT(P3633,FIND("/",P3633)-1)</f>
        <v>theater</v>
      </c>
      <c r="T3633" t="str">
        <f>RIGHT(P3633,LEN(P3633)-FIND("/",P3633))</f>
        <v>plays</v>
      </c>
    </row>
    <row r="3634" spans="1:20" ht="44.25" x14ac:dyDescent="0.75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 s="9">
        <f>(((I3634/60)/60)/24)+DATE(1970,1,1)</f>
        <v>42568.179965277777</v>
      </c>
      <c r="K3634">
        <v>1463545149</v>
      </c>
      <c r="L3634" s="9">
        <f>(((K3634/60)/60)/24)+DATE(1970,1,1)</f>
        <v>42508.179965277777</v>
      </c>
      <c r="M3634" t="b">
        <v>0</v>
      </c>
      <c r="N3634">
        <v>7</v>
      </c>
      <c r="O3634" t="b">
        <v>0</v>
      </c>
      <c r="P3634" t="s">
        <v>8271</v>
      </c>
      <c r="Q3634">
        <f>D3634/E3634*100</f>
        <v>2448.9795918367345</v>
      </c>
      <c r="R3634">
        <f>E3634/N3634</f>
        <v>175</v>
      </c>
      <c r="S3634" t="str">
        <f>LEFT(P3634,FIND("/",P3634)-1)</f>
        <v>theater</v>
      </c>
      <c r="T3634" t="str">
        <f>RIGHT(P3634,LEN(P3634)-FIND("/",P3634))</f>
        <v>plays</v>
      </c>
    </row>
    <row r="3635" spans="1:20" ht="59" x14ac:dyDescent="0.75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 s="9">
        <f>(((I3635/60)/60)/24)+DATE(1970,1,1)</f>
        <v>42192.809953703705</v>
      </c>
      <c r="K3635">
        <v>1431113180</v>
      </c>
      <c r="L3635" s="9">
        <f>(((K3635/60)/60)/24)+DATE(1970,1,1)</f>
        <v>42132.809953703705</v>
      </c>
      <c r="M3635" t="b">
        <v>0</v>
      </c>
      <c r="N3635">
        <v>5</v>
      </c>
      <c r="O3635" t="b">
        <v>0</v>
      </c>
      <c r="P3635" t="s">
        <v>8271</v>
      </c>
      <c r="Q3635">
        <f>D3635/E3635*100</f>
        <v>500</v>
      </c>
      <c r="R3635">
        <f>E3635/N3635</f>
        <v>34</v>
      </c>
      <c r="S3635" t="str">
        <f>LEFT(P3635,FIND("/",P3635)-1)</f>
        <v>theater</v>
      </c>
      <c r="T3635" t="str">
        <f>RIGHT(P3635,LEN(P3635)-FIND("/",P3635))</f>
        <v>plays</v>
      </c>
    </row>
    <row r="3636" spans="1:20" ht="44.25" x14ac:dyDescent="0.75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 s="9">
        <f>(((I3636/60)/60)/24)+DATE(1970,1,1)</f>
        <v>41779.290972222225</v>
      </c>
      <c r="K3636">
        <v>1397854356</v>
      </c>
      <c r="L3636" s="9">
        <f>(((K3636/60)/60)/24)+DATE(1970,1,1)</f>
        <v>41747.86986111111</v>
      </c>
      <c r="M3636" t="b">
        <v>0</v>
      </c>
      <c r="N3636">
        <v>46</v>
      </c>
      <c r="O3636" t="b">
        <v>0</v>
      </c>
      <c r="P3636" t="s">
        <v>8271</v>
      </c>
      <c r="Q3636">
        <f>D3636/E3636*100</f>
        <v>287.33556873871549</v>
      </c>
      <c r="R3636">
        <f>E3636/N3636</f>
        <v>84.282608695652172</v>
      </c>
      <c r="S3636" t="str">
        <f>LEFT(P3636,FIND("/",P3636)-1)</f>
        <v>theater</v>
      </c>
      <c r="T3636" t="str">
        <f>RIGHT(P3636,LEN(P3636)-FIND("/",P3636))</f>
        <v>plays</v>
      </c>
    </row>
    <row r="3637" spans="1:20" ht="44.25" x14ac:dyDescent="0.75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 s="9">
        <f>(((I3637/60)/60)/24)+DATE(1970,1,1)</f>
        <v>41951</v>
      </c>
      <c r="K3637">
        <v>1412809644</v>
      </c>
      <c r="L3637" s="9">
        <f>(((K3637/60)/60)/24)+DATE(1970,1,1)</f>
        <v>41920.963472222218</v>
      </c>
      <c r="M3637" t="b">
        <v>0</v>
      </c>
      <c r="N3637">
        <v>10</v>
      </c>
      <c r="O3637" t="b">
        <v>0</v>
      </c>
      <c r="P3637" t="s">
        <v>8271</v>
      </c>
      <c r="Q3637">
        <f>D3637/E3637*100</f>
        <v>1578.9473684210525</v>
      </c>
      <c r="R3637">
        <f>E3637/N3637</f>
        <v>9.5</v>
      </c>
      <c r="S3637" t="str">
        <f>LEFT(P3637,FIND("/",P3637)-1)</f>
        <v>theater</v>
      </c>
      <c r="T3637" t="str">
        <f>RIGHT(P3637,LEN(P3637)-FIND("/",P3637))</f>
        <v>plays</v>
      </c>
    </row>
    <row r="3638" spans="1:20" ht="59" x14ac:dyDescent="0.75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 s="9">
        <f>(((I3638/60)/60)/24)+DATE(1970,1,1)</f>
        <v>42420.878472222219</v>
      </c>
      <c r="K3638">
        <v>1454173120</v>
      </c>
      <c r="L3638" s="9">
        <f>(((K3638/60)/60)/24)+DATE(1970,1,1)</f>
        <v>42399.707407407404</v>
      </c>
      <c r="M3638" t="b">
        <v>0</v>
      </c>
      <c r="N3638">
        <v>19</v>
      </c>
      <c r="O3638" t="b">
        <v>0</v>
      </c>
      <c r="P3638" t="s">
        <v>8271</v>
      </c>
      <c r="Q3638">
        <f>D3638/E3638*100</f>
        <v>312.01248049921998</v>
      </c>
      <c r="R3638">
        <f>E3638/N3638</f>
        <v>33.736842105263158</v>
      </c>
      <c r="S3638" t="str">
        <f>LEFT(P3638,FIND("/",P3638)-1)</f>
        <v>theater</v>
      </c>
      <c r="T3638" t="str">
        <f>RIGHT(P3638,LEN(P3638)-FIND("/",P3638))</f>
        <v>plays</v>
      </c>
    </row>
    <row r="3639" spans="1:20" ht="59" x14ac:dyDescent="0.75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 s="9">
        <f>(((I3639/60)/60)/24)+DATE(1970,1,1)</f>
        <v>42496.544444444444</v>
      </c>
      <c r="K3639">
        <v>1460034594</v>
      </c>
      <c r="L3639" s="9">
        <f>(((K3639/60)/60)/24)+DATE(1970,1,1)</f>
        <v>42467.548541666663</v>
      </c>
      <c r="M3639" t="b">
        <v>0</v>
      </c>
      <c r="N3639">
        <v>13</v>
      </c>
      <c r="O3639" t="b">
        <v>0</v>
      </c>
      <c r="P3639" t="s">
        <v>8271</v>
      </c>
      <c r="Q3639">
        <f>D3639/E3639*100</f>
        <v>1024.5901639344263</v>
      </c>
      <c r="R3639">
        <f>E3639/N3639</f>
        <v>37.53846153846154</v>
      </c>
      <c r="S3639" t="str">
        <f>LEFT(P3639,FIND("/",P3639)-1)</f>
        <v>theater</v>
      </c>
      <c r="T3639" t="str">
        <f>RIGHT(P3639,LEN(P3639)-FIND("/",P3639))</f>
        <v>plays</v>
      </c>
    </row>
    <row r="3640" spans="1:20" ht="44.25" x14ac:dyDescent="0.75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 s="9">
        <f>(((I3640/60)/60)/24)+DATE(1970,1,1)</f>
        <v>41775.92465277778</v>
      </c>
      <c r="K3640">
        <v>1399414290</v>
      </c>
      <c r="L3640" s="9">
        <f>(((K3640/60)/60)/24)+DATE(1970,1,1)</f>
        <v>41765.92465277778</v>
      </c>
      <c r="M3640" t="b">
        <v>0</v>
      </c>
      <c r="N3640">
        <v>13</v>
      </c>
      <c r="O3640" t="b">
        <v>0</v>
      </c>
      <c r="P3640" t="s">
        <v>8271</v>
      </c>
      <c r="Q3640">
        <f>D3640/E3640*100</f>
        <v>264.90066225165566</v>
      </c>
      <c r="R3640">
        <f>E3640/N3640</f>
        <v>11.615384615384615</v>
      </c>
      <c r="S3640" t="str">
        <f>LEFT(P3640,FIND("/",P3640)-1)</f>
        <v>theater</v>
      </c>
      <c r="T3640" t="str">
        <f>RIGHT(P3640,LEN(P3640)-FIND("/",P3640))</f>
        <v>plays</v>
      </c>
    </row>
    <row r="3641" spans="1:20" ht="29.5" x14ac:dyDescent="0.75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 s="9">
        <f>(((I3641/60)/60)/24)+DATE(1970,1,1)</f>
        <v>42245.08116898148</v>
      </c>
      <c r="K3641">
        <v>1439517413</v>
      </c>
      <c r="L3641" s="9">
        <f>(((K3641/60)/60)/24)+DATE(1970,1,1)</f>
        <v>42230.08116898148</v>
      </c>
      <c r="M3641" t="b">
        <v>0</v>
      </c>
      <c r="N3641">
        <v>4</v>
      </c>
      <c r="O3641" t="b">
        <v>0</v>
      </c>
      <c r="P3641" t="s">
        <v>8271</v>
      </c>
      <c r="Q3641">
        <f>D3641/E3641*100</f>
        <v>4687.5</v>
      </c>
      <c r="R3641">
        <f>E3641/N3641</f>
        <v>8</v>
      </c>
      <c r="S3641" t="str">
        <f>LEFT(P3641,FIND("/",P3641)-1)</f>
        <v>theater</v>
      </c>
      <c r="T3641" t="str">
        <f>RIGHT(P3641,LEN(P3641)-FIND("/",P3641))</f>
        <v>plays</v>
      </c>
    </row>
    <row r="3642" spans="1:20" ht="44.25" x14ac:dyDescent="0.75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 s="9">
        <f>(((I3642/60)/60)/24)+DATE(1970,1,1)</f>
        <v>42316.791446759264</v>
      </c>
      <c r="K3642">
        <v>1444413581</v>
      </c>
      <c r="L3642" s="9">
        <f>(((K3642/60)/60)/24)+DATE(1970,1,1)</f>
        <v>42286.749780092592</v>
      </c>
      <c r="M3642" t="b">
        <v>0</v>
      </c>
      <c r="N3642">
        <v>0</v>
      </c>
      <c r="O3642" t="b">
        <v>0</v>
      </c>
      <c r="P3642" t="s">
        <v>8271</v>
      </c>
      <c r="Q3642" t="e">
        <f>D3642/E3642*100</f>
        <v>#DIV/0!</v>
      </c>
      <c r="R3642" t="e">
        <f>E3642/N3642</f>
        <v>#DIV/0!</v>
      </c>
      <c r="S3642" t="str">
        <f>LEFT(P3642,FIND("/",P3642)-1)</f>
        <v>theater</v>
      </c>
      <c r="T3642" t="str">
        <f>RIGHT(P3642,LEN(P3642)-FIND("/",P3642))</f>
        <v>plays</v>
      </c>
    </row>
    <row r="3643" spans="1:20" ht="44.25" x14ac:dyDescent="0.75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 s="9">
        <f>(((I3643/60)/60)/24)+DATE(1970,1,1)</f>
        <v>42431.672372685185</v>
      </c>
      <c r="K3643">
        <v>1454342893</v>
      </c>
      <c r="L3643" s="9">
        <f>(((K3643/60)/60)/24)+DATE(1970,1,1)</f>
        <v>42401.672372685185</v>
      </c>
      <c r="M3643" t="b">
        <v>0</v>
      </c>
      <c r="N3643">
        <v>3</v>
      </c>
      <c r="O3643" t="b">
        <v>0</v>
      </c>
      <c r="P3643" t="s">
        <v>8271</v>
      </c>
      <c r="Q3643">
        <f>D3643/E3643*100</f>
        <v>2391.304347826087</v>
      </c>
      <c r="R3643">
        <f>E3643/N3643</f>
        <v>23</v>
      </c>
      <c r="S3643" t="str">
        <f>LEFT(P3643,FIND("/",P3643)-1)</f>
        <v>theater</v>
      </c>
      <c r="T3643" t="str">
        <f>RIGHT(P3643,LEN(P3643)-FIND("/",P3643))</f>
        <v>plays</v>
      </c>
    </row>
    <row r="3644" spans="1:20" ht="29.5" x14ac:dyDescent="0.75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 s="9">
        <f>(((I3644/60)/60)/24)+DATE(1970,1,1)</f>
        <v>42155.644467592589</v>
      </c>
      <c r="K3644">
        <v>1430494082</v>
      </c>
      <c r="L3644" s="9">
        <f>(((K3644/60)/60)/24)+DATE(1970,1,1)</f>
        <v>42125.644467592589</v>
      </c>
      <c r="M3644" t="b">
        <v>0</v>
      </c>
      <c r="N3644">
        <v>1</v>
      </c>
      <c r="O3644" t="b">
        <v>0</v>
      </c>
      <c r="P3644" t="s">
        <v>8271</v>
      </c>
      <c r="Q3644">
        <f>D3644/E3644*100</f>
        <v>500</v>
      </c>
      <c r="R3644">
        <f>E3644/N3644</f>
        <v>100</v>
      </c>
      <c r="S3644" t="str">
        <f>LEFT(P3644,FIND("/",P3644)-1)</f>
        <v>theater</v>
      </c>
      <c r="T3644" t="str">
        <f>RIGHT(P3644,LEN(P3644)-FIND("/",P3644))</f>
        <v>plays</v>
      </c>
    </row>
    <row r="3645" spans="1:20" ht="44.25" x14ac:dyDescent="0.75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 s="9">
        <f>(((I3645/60)/60)/24)+DATE(1970,1,1)</f>
        <v>42349.982164351852</v>
      </c>
      <c r="K3645">
        <v>1444689259</v>
      </c>
      <c r="L3645" s="9">
        <f>(((K3645/60)/60)/24)+DATE(1970,1,1)</f>
        <v>42289.94049768518</v>
      </c>
      <c r="M3645" t="b">
        <v>0</v>
      </c>
      <c r="N3645">
        <v>9</v>
      </c>
      <c r="O3645" t="b">
        <v>0</v>
      </c>
      <c r="P3645" t="s">
        <v>8271</v>
      </c>
      <c r="Q3645">
        <f>D3645/E3645*100</f>
        <v>1848.4288354898335</v>
      </c>
      <c r="R3645">
        <f>E3645/N3645</f>
        <v>60.111111111111114</v>
      </c>
      <c r="S3645" t="str">
        <f>LEFT(P3645,FIND("/",P3645)-1)</f>
        <v>theater</v>
      </c>
      <c r="T3645" t="str">
        <f>RIGHT(P3645,LEN(P3645)-FIND("/",P3645))</f>
        <v>plays</v>
      </c>
    </row>
    <row r="3646" spans="1:20" ht="44.25" x14ac:dyDescent="0.75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 s="9">
        <f>(((I3646/60)/60)/24)+DATE(1970,1,1)</f>
        <v>42137.864722222221</v>
      </c>
      <c r="K3646">
        <v>1428957912</v>
      </c>
      <c r="L3646" s="9">
        <f>(((K3646/60)/60)/24)+DATE(1970,1,1)</f>
        <v>42107.864722222221</v>
      </c>
      <c r="M3646" t="b">
        <v>0</v>
      </c>
      <c r="N3646">
        <v>1</v>
      </c>
      <c r="O3646" t="b">
        <v>0</v>
      </c>
      <c r="P3646" t="s">
        <v>8271</v>
      </c>
      <c r="Q3646">
        <f>D3646/E3646*100</f>
        <v>1666666.6666666667</v>
      </c>
      <c r="R3646">
        <f>E3646/N3646</f>
        <v>3</v>
      </c>
      <c r="S3646" t="str">
        <f>LEFT(P3646,FIND("/",P3646)-1)</f>
        <v>theater</v>
      </c>
      <c r="T3646" t="str">
        <f>RIGHT(P3646,LEN(P3646)-FIND("/",P3646))</f>
        <v>plays</v>
      </c>
    </row>
    <row r="3647" spans="1:20" ht="44.25" x14ac:dyDescent="0.75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 s="9">
        <f>(((I3647/60)/60)/24)+DATE(1970,1,1)</f>
        <v>41839.389930555553</v>
      </c>
      <c r="K3647">
        <v>1403169690</v>
      </c>
      <c r="L3647" s="9">
        <f>(((K3647/60)/60)/24)+DATE(1970,1,1)</f>
        <v>41809.389930555553</v>
      </c>
      <c r="M3647" t="b">
        <v>0</v>
      </c>
      <c r="N3647">
        <v>1</v>
      </c>
      <c r="O3647" t="b">
        <v>0</v>
      </c>
      <c r="P3647" t="s">
        <v>8271</v>
      </c>
      <c r="Q3647">
        <f>D3647/E3647*100</f>
        <v>40000</v>
      </c>
      <c r="R3647">
        <f>E3647/N3647</f>
        <v>5</v>
      </c>
      <c r="S3647" t="str">
        <f>LEFT(P3647,FIND("/",P3647)-1)</f>
        <v>theater</v>
      </c>
      <c r="T3647" t="str">
        <f>RIGHT(P3647,LEN(P3647)-FIND("/",P3647))</f>
        <v>plays</v>
      </c>
    </row>
    <row r="3648" spans="1:20" ht="44.25" x14ac:dyDescent="0.75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 s="9">
        <f>(((I3648/60)/60)/24)+DATE(1970,1,1)</f>
        <v>42049.477083333331</v>
      </c>
      <c r="K3648">
        <v>1421339077</v>
      </c>
      <c r="L3648" s="9">
        <f>(((K3648/60)/60)/24)+DATE(1970,1,1)</f>
        <v>42019.683761574073</v>
      </c>
      <c r="M3648" t="b">
        <v>0</v>
      </c>
      <c r="N3648">
        <v>4</v>
      </c>
      <c r="O3648" t="b">
        <v>0</v>
      </c>
      <c r="P3648" t="s">
        <v>8271</v>
      </c>
      <c r="Q3648">
        <f>D3648/E3648*100</f>
        <v>285.71428571428572</v>
      </c>
      <c r="R3648">
        <f>E3648/N3648</f>
        <v>17.5</v>
      </c>
      <c r="S3648" t="str">
        <f>LEFT(P3648,FIND("/",P3648)-1)</f>
        <v>theater</v>
      </c>
      <c r="T3648" t="str">
        <f>RIGHT(P3648,LEN(P3648)-FIND("/",P3648))</f>
        <v>plays</v>
      </c>
    </row>
    <row r="3649" spans="1:20" ht="44.25" x14ac:dyDescent="0.75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 s="9">
        <f>(((I3649/60)/60)/24)+DATE(1970,1,1)</f>
        <v>41963.669444444444</v>
      </c>
      <c r="K3649">
        <v>1415341464</v>
      </c>
      <c r="L3649" s="9">
        <f>(((K3649/60)/60)/24)+DATE(1970,1,1)</f>
        <v>41950.26694444444</v>
      </c>
      <c r="M3649" t="b">
        <v>0</v>
      </c>
      <c r="N3649">
        <v>17</v>
      </c>
      <c r="O3649" t="b">
        <v>0</v>
      </c>
      <c r="P3649" t="s">
        <v>8271</v>
      </c>
      <c r="Q3649">
        <f>D3649/E3649*100</f>
        <v>603.62173038229366</v>
      </c>
      <c r="R3649">
        <f>E3649/N3649</f>
        <v>29.235294117647058</v>
      </c>
      <c r="S3649" t="str">
        <f>LEFT(P3649,FIND("/",P3649)-1)</f>
        <v>theater</v>
      </c>
      <c r="T3649" t="str">
        <f>RIGHT(P3649,LEN(P3649)-FIND("/",P3649))</f>
        <v>plays</v>
      </c>
    </row>
    <row r="3650" spans="1:20" ht="44.25" x14ac:dyDescent="0.75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 s="9">
        <f>(((I3650/60)/60)/24)+DATE(1970,1,1)</f>
        <v>42099.349780092598</v>
      </c>
      <c r="K3650">
        <v>1425633821</v>
      </c>
      <c r="L3650" s="9">
        <f>(((K3650/60)/60)/24)+DATE(1970,1,1)</f>
        <v>42069.391446759255</v>
      </c>
      <c r="M3650" t="b">
        <v>0</v>
      </c>
      <c r="N3650">
        <v>0</v>
      </c>
      <c r="O3650" t="b">
        <v>0</v>
      </c>
      <c r="P3650" t="s">
        <v>8271</v>
      </c>
      <c r="Q3650" t="e">
        <f>D3650/E3650*100</f>
        <v>#DIV/0!</v>
      </c>
      <c r="R3650" t="e">
        <f>E3650/N3650</f>
        <v>#DIV/0!</v>
      </c>
      <c r="S3650" t="str">
        <f>LEFT(P3650,FIND("/",P3650)-1)</f>
        <v>theater</v>
      </c>
      <c r="T3650" t="str">
        <f>RIGHT(P3650,LEN(P3650)-FIND("/",P3650))</f>
        <v>plays</v>
      </c>
    </row>
    <row r="3651" spans="1:20" ht="44.25" x14ac:dyDescent="0.75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 s="9">
        <f>(((I3651/60)/60)/24)+DATE(1970,1,1)</f>
        <v>42091.921597222223</v>
      </c>
      <c r="K3651">
        <v>1424992026</v>
      </c>
      <c r="L3651" s="9">
        <f>(((K3651/60)/60)/24)+DATE(1970,1,1)</f>
        <v>42061.963263888887</v>
      </c>
      <c r="M3651" t="b">
        <v>0</v>
      </c>
      <c r="N3651">
        <v>12</v>
      </c>
      <c r="O3651" t="b">
        <v>0</v>
      </c>
      <c r="P3651" t="s">
        <v>8271</v>
      </c>
      <c r="Q3651">
        <f>D3651/E3651*100</f>
        <v>174.82517482517483</v>
      </c>
      <c r="R3651">
        <f>E3651/N3651</f>
        <v>59.583333333333336</v>
      </c>
      <c r="S3651" t="str">
        <f>LEFT(P3651,FIND("/",P3651)-1)</f>
        <v>theater</v>
      </c>
      <c r="T3651" t="str">
        <f>RIGHT(P3651,LEN(P3651)-FIND("/",P3651))</f>
        <v>plays</v>
      </c>
    </row>
    <row r="3652" spans="1:20" ht="44.25" x14ac:dyDescent="0.75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 s="9">
        <f>(((I3652/60)/60)/24)+DATE(1970,1,1)</f>
        <v>41882.827650462961</v>
      </c>
      <c r="K3652">
        <v>1406058798</v>
      </c>
      <c r="L3652" s="9">
        <f>(((K3652/60)/60)/24)+DATE(1970,1,1)</f>
        <v>41842.828680555554</v>
      </c>
      <c r="M3652" t="b">
        <v>0</v>
      </c>
      <c r="N3652">
        <v>14</v>
      </c>
      <c r="O3652" t="b">
        <v>0</v>
      </c>
      <c r="P3652" t="s">
        <v>8271</v>
      </c>
      <c r="Q3652">
        <f>D3652/E3652*100</f>
        <v>605.53633217993081</v>
      </c>
      <c r="R3652">
        <f>E3652/N3652</f>
        <v>82.571428571428569</v>
      </c>
      <c r="S3652" t="str">
        <f>LEFT(P3652,FIND("/",P3652)-1)</f>
        <v>theater</v>
      </c>
      <c r="T3652" t="str">
        <f>RIGHT(P3652,LEN(P3652)-FIND("/",P3652))</f>
        <v>plays</v>
      </c>
    </row>
    <row r="3653" spans="1:20" ht="29.5" x14ac:dyDescent="0.75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 s="9">
        <f>(((I3653/60)/60)/24)+DATE(1970,1,1)</f>
        <v>42497.603680555556</v>
      </c>
      <c r="K3653">
        <v>1457450958</v>
      </c>
      <c r="L3653" s="9">
        <f>(((K3653/60)/60)/24)+DATE(1970,1,1)</f>
        <v>42437.64534722222</v>
      </c>
      <c r="M3653" t="b">
        <v>0</v>
      </c>
      <c r="N3653">
        <v>1</v>
      </c>
      <c r="O3653" t="b">
        <v>0</v>
      </c>
      <c r="P3653" t="s">
        <v>8271</v>
      </c>
      <c r="Q3653">
        <f>D3653/E3653*100</f>
        <v>80000</v>
      </c>
      <c r="R3653">
        <f>E3653/N3653</f>
        <v>10</v>
      </c>
      <c r="S3653" t="str">
        <f>LEFT(P3653,FIND("/",P3653)-1)</f>
        <v>theater</v>
      </c>
      <c r="T3653" t="str">
        <f>RIGHT(P3653,LEN(P3653)-FIND("/",P3653))</f>
        <v>plays</v>
      </c>
    </row>
    <row r="3654" spans="1:20" ht="59" x14ac:dyDescent="0.75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 s="9">
        <f>(((I3654/60)/60)/24)+DATE(1970,1,1)</f>
        <v>42795.791666666672</v>
      </c>
      <c r="K3654">
        <v>1486681708</v>
      </c>
      <c r="L3654" s="9">
        <f>(((K3654/60)/60)/24)+DATE(1970,1,1)</f>
        <v>42775.964212962965</v>
      </c>
      <c r="M3654" t="b">
        <v>0</v>
      </c>
      <c r="N3654">
        <v>14</v>
      </c>
      <c r="O3654" t="b">
        <v>0</v>
      </c>
      <c r="P3654" t="s">
        <v>8271</v>
      </c>
      <c r="Q3654">
        <f>D3654/E3654*100</f>
        <v>264.90066225165566</v>
      </c>
      <c r="R3654">
        <f>E3654/N3654</f>
        <v>32.357142857142854</v>
      </c>
      <c r="S3654" t="str">
        <f>LEFT(P3654,FIND("/",P3654)-1)</f>
        <v>theater</v>
      </c>
      <c r="T3654" t="str">
        <f>RIGHT(P3654,LEN(P3654)-FIND("/",P3654))</f>
        <v>plays</v>
      </c>
    </row>
    <row r="3655" spans="1:20" ht="59" x14ac:dyDescent="0.75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 s="9">
        <f>(((I3655/60)/60)/24)+DATE(1970,1,1)</f>
        <v>41909.043530092589</v>
      </c>
      <c r="K3655">
        <v>1409187761</v>
      </c>
      <c r="L3655" s="9">
        <f>(((K3655/60)/60)/24)+DATE(1970,1,1)</f>
        <v>41879.043530092589</v>
      </c>
      <c r="M3655" t="b">
        <v>0</v>
      </c>
      <c r="N3655">
        <v>4</v>
      </c>
      <c r="O3655" t="b">
        <v>0</v>
      </c>
      <c r="P3655" t="s">
        <v>8271</v>
      </c>
      <c r="Q3655">
        <f>D3655/E3655*100</f>
        <v>5434.782608695652</v>
      </c>
      <c r="R3655">
        <f>E3655/N3655</f>
        <v>5.75</v>
      </c>
      <c r="S3655" t="str">
        <f>LEFT(P3655,FIND("/",P3655)-1)</f>
        <v>theater</v>
      </c>
      <c r="T3655" t="str">
        <f>RIGHT(P3655,LEN(P3655)-FIND("/",P3655))</f>
        <v>plays</v>
      </c>
    </row>
    <row r="3656" spans="1:20" ht="44.25" x14ac:dyDescent="0.75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 s="9">
        <f>(((I3656/60)/60)/24)+DATE(1970,1,1)</f>
        <v>42050.587349537032</v>
      </c>
      <c r="K3656">
        <v>1421417147</v>
      </c>
      <c r="L3656" s="9">
        <f>(((K3656/60)/60)/24)+DATE(1970,1,1)</f>
        <v>42020.587349537032</v>
      </c>
      <c r="M3656" t="b">
        <v>0</v>
      </c>
      <c r="N3656">
        <v>2</v>
      </c>
      <c r="O3656" t="b">
        <v>0</v>
      </c>
      <c r="P3656" t="s">
        <v>8271</v>
      </c>
      <c r="Q3656">
        <f>D3656/E3656*100</f>
        <v>995.02487562189049</v>
      </c>
      <c r="R3656">
        <f>E3656/N3656</f>
        <v>100.5</v>
      </c>
      <c r="S3656" t="str">
        <f>LEFT(P3656,FIND("/",P3656)-1)</f>
        <v>theater</v>
      </c>
      <c r="T3656" t="str">
        <f>RIGHT(P3656,LEN(P3656)-FIND("/",P3656))</f>
        <v>plays</v>
      </c>
    </row>
    <row r="3657" spans="1:20" x14ac:dyDescent="0.75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 s="9">
        <f>(((I3657/60)/60)/24)+DATE(1970,1,1)</f>
        <v>41920.16269675926</v>
      </c>
      <c r="K3657">
        <v>1410148457</v>
      </c>
      <c r="L3657" s="9">
        <f>(((K3657/60)/60)/24)+DATE(1970,1,1)</f>
        <v>41890.16269675926</v>
      </c>
      <c r="M3657" t="b">
        <v>0</v>
      </c>
      <c r="N3657">
        <v>1</v>
      </c>
      <c r="O3657" t="b">
        <v>0</v>
      </c>
      <c r="P3657" t="s">
        <v>8271</v>
      </c>
      <c r="Q3657">
        <f>D3657/E3657*100</f>
        <v>50000</v>
      </c>
      <c r="R3657">
        <f>E3657/N3657</f>
        <v>1</v>
      </c>
      <c r="S3657" t="str">
        <f>LEFT(P3657,FIND("/",P3657)-1)</f>
        <v>theater</v>
      </c>
      <c r="T3657" t="str">
        <f>RIGHT(P3657,LEN(P3657)-FIND("/",P3657))</f>
        <v>plays</v>
      </c>
    </row>
    <row r="3658" spans="1:20" ht="44.25" x14ac:dyDescent="0.75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 s="9">
        <f>(((I3658/60)/60)/24)+DATE(1970,1,1)</f>
        <v>41932.807696759257</v>
      </c>
      <c r="K3658">
        <v>1408648985</v>
      </c>
      <c r="L3658" s="9">
        <f>(((K3658/60)/60)/24)+DATE(1970,1,1)</f>
        <v>41872.807696759257</v>
      </c>
      <c r="M3658" t="b">
        <v>0</v>
      </c>
      <c r="N3658">
        <v>2</v>
      </c>
      <c r="O3658" t="b">
        <v>0</v>
      </c>
      <c r="P3658" t="s">
        <v>8271</v>
      </c>
      <c r="Q3658">
        <f>D3658/E3658*100</f>
        <v>7500</v>
      </c>
      <c r="R3658">
        <f>E3658/N3658</f>
        <v>20</v>
      </c>
      <c r="S3658" t="str">
        <f>LEFT(P3658,FIND("/",P3658)-1)</f>
        <v>theater</v>
      </c>
      <c r="T3658" t="str">
        <f>RIGHT(P3658,LEN(P3658)-FIND("/",P3658))</f>
        <v>plays</v>
      </c>
    </row>
    <row r="3659" spans="1:20" ht="44.25" x14ac:dyDescent="0.75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 s="9">
        <f>(((I3659/60)/60)/24)+DATE(1970,1,1)</f>
        <v>42416.772997685184</v>
      </c>
      <c r="K3659">
        <v>1453487587</v>
      </c>
      <c r="L3659" s="9">
        <f>(((K3659/60)/60)/24)+DATE(1970,1,1)</f>
        <v>42391.772997685184</v>
      </c>
      <c r="M3659" t="b">
        <v>0</v>
      </c>
      <c r="N3659">
        <v>1</v>
      </c>
      <c r="O3659" t="b">
        <v>0</v>
      </c>
      <c r="P3659" t="s">
        <v>8271</v>
      </c>
      <c r="Q3659">
        <f>D3659/E3659*100</f>
        <v>1500000</v>
      </c>
      <c r="R3659">
        <f>E3659/N3659</f>
        <v>2</v>
      </c>
      <c r="S3659" t="str">
        <f>LEFT(P3659,FIND("/",P3659)-1)</f>
        <v>theater</v>
      </c>
      <c r="T3659" t="str">
        <f>RIGHT(P3659,LEN(P3659)-FIND("/",P3659))</f>
        <v>plays</v>
      </c>
    </row>
    <row r="3660" spans="1:20" ht="44.25" x14ac:dyDescent="0.75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 s="9">
        <f>(((I3660/60)/60)/24)+DATE(1970,1,1)</f>
        <v>41877.686111111114</v>
      </c>
      <c r="K3660">
        <v>1406572381</v>
      </c>
      <c r="L3660" s="9">
        <f>(((K3660/60)/60)/24)+DATE(1970,1,1)</f>
        <v>41848.772928240738</v>
      </c>
      <c r="M3660" t="b">
        <v>0</v>
      </c>
      <c r="N3660">
        <v>1</v>
      </c>
      <c r="O3660" t="b">
        <v>0</v>
      </c>
      <c r="P3660" t="s">
        <v>8271</v>
      </c>
      <c r="Q3660">
        <f>D3660/E3660*100</f>
        <v>40000</v>
      </c>
      <c r="R3660">
        <f>E3660/N3660</f>
        <v>5</v>
      </c>
      <c r="S3660" t="str">
        <f>LEFT(P3660,FIND("/",P3660)-1)</f>
        <v>theater</v>
      </c>
      <c r="T3660" t="str">
        <f>RIGHT(P3660,LEN(P3660)-FIND("/",P3660))</f>
        <v>plays</v>
      </c>
    </row>
    <row r="3661" spans="1:20" ht="59" x14ac:dyDescent="0.75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 s="9">
        <f>(((I3661/60)/60)/24)+DATE(1970,1,1)</f>
        <v>42207.964201388888</v>
      </c>
      <c r="K3661">
        <v>1435014507</v>
      </c>
      <c r="L3661" s="9">
        <f>(((K3661/60)/60)/24)+DATE(1970,1,1)</f>
        <v>42177.964201388888</v>
      </c>
      <c r="M3661" t="b">
        <v>0</v>
      </c>
      <c r="N3661">
        <v>4</v>
      </c>
      <c r="O3661" t="b">
        <v>0</v>
      </c>
      <c r="P3661" t="s">
        <v>8271</v>
      </c>
      <c r="Q3661">
        <f>D3661/E3661*100</f>
        <v>1666.6666666666667</v>
      </c>
      <c r="R3661">
        <f>E3661/N3661</f>
        <v>15</v>
      </c>
      <c r="S3661" t="str">
        <f>LEFT(P3661,FIND("/",P3661)-1)</f>
        <v>theater</v>
      </c>
      <c r="T3661" t="str">
        <f>RIGHT(P3661,LEN(P3661)-FIND("/",P3661))</f>
        <v>plays</v>
      </c>
    </row>
    <row r="3662" spans="1:20" ht="44.25" x14ac:dyDescent="0.75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 s="9">
        <f>(((I3662/60)/60)/24)+DATE(1970,1,1)</f>
        <v>41891.700925925928</v>
      </c>
      <c r="K3662">
        <v>1406825360</v>
      </c>
      <c r="L3662" s="9">
        <f>(((K3662/60)/60)/24)+DATE(1970,1,1)</f>
        <v>41851.700925925928</v>
      </c>
      <c r="M3662" t="b">
        <v>0</v>
      </c>
      <c r="N3662">
        <v>3</v>
      </c>
      <c r="O3662" t="b">
        <v>0</v>
      </c>
      <c r="P3662" t="s">
        <v>8271</v>
      </c>
      <c r="Q3662">
        <f>D3662/E3662*100</f>
        <v>2573.3333333333335</v>
      </c>
      <c r="R3662">
        <f>E3662/N3662</f>
        <v>25</v>
      </c>
      <c r="S3662" t="str">
        <f>LEFT(P3662,FIND("/",P3662)-1)</f>
        <v>theater</v>
      </c>
      <c r="T3662" t="str">
        <f>RIGHT(P3662,LEN(P3662)-FIND("/",P3662))</f>
        <v>plays</v>
      </c>
    </row>
    <row r="3663" spans="1:20" ht="44.25" x14ac:dyDescent="0.75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 s="9">
        <f>(((I3663/60)/60)/24)+DATE(1970,1,1)</f>
        <v>41938.770439814813</v>
      </c>
      <c r="K3663">
        <v>1412879366</v>
      </c>
      <c r="L3663" s="9">
        <f>(((K3663/60)/60)/24)+DATE(1970,1,1)</f>
        <v>41921.770439814813</v>
      </c>
      <c r="M3663" t="b">
        <v>0</v>
      </c>
      <c r="N3663">
        <v>38</v>
      </c>
      <c r="O3663" t="b">
        <v>0</v>
      </c>
      <c r="P3663" t="s">
        <v>8271</v>
      </c>
      <c r="Q3663">
        <f>D3663/E3663*100</f>
        <v>413.3180252583237</v>
      </c>
      <c r="R3663">
        <f>E3663/N3663</f>
        <v>45.842105263157897</v>
      </c>
      <c r="S3663" t="str">
        <f>LEFT(P3663,FIND("/",P3663)-1)</f>
        <v>theater</v>
      </c>
      <c r="T3663" t="str">
        <f>RIGHT(P3663,LEN(P3663)-FIND("/",P3663))</f>
        <v>plays</v>
      </c>
    </row>
    <row r="3664" spans="1:20" ht="44.25" x14ac:dyDescent="0.75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 s="9">
        <f>(((I3664/60)/60)/24)+DATE(1970,1,1)</f>
        <v>42032.54488425926</v>
      </c>
      <c r="K3664">
        <v>1419858278</v>
      </c>
      <c r="L3664" s="9">
        <f>(((K3664/60)/60)/24)+DATE(1970,1,1)</f>
        <v>42002.54488425926</v>
      </c>
      <c r="M3664" t="b">
        <v>0</v>
      </c>
      <c r="N3664">
        <v>4</v>
      </c>
      <c r="O3664" t="b">
        <v>0</v>
      </c>
      <c r="P3664" t="s">
        <v>8271</v>
      </c>
      <c r="Q3664">
        <f>D3664/E3664*100</f>
        <v>1315.7894736842104</v>
      </c>
      <c r="R3664">
        <f>E3664/N3664</f>
        <v>4.75</v>
      </c>
      <c r="S3664" t="str">
        <f>LEFT(P3664,FIND("/",P3664)-1)</f>
        <v>theater</v>
      </c>
      <c r="T3664" t="str">
        <f>RIGHT(P3664,LEN(P3664)-FIND("/",P3664))</f>
        <v>plays</v>
      </c>
    </row>
    <row r="3665" spans="1:20" ht="59" x14ac:dyDescent="0.75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 s="9">
        <f>(((I3665/60)/60)/24)+DATE(1970,1,1)</f>
        <v>42126.544548611113</v>
      </c>
      <c r="K3665">
        <v>1427979849</v>
      </c>
      <c r="L3665" s="9">
        <f>(((K3665/60)/60)/24)+DATE(1970,1,1)</f>
        <v>42096.544548611113</v>
      </c>
      <c r="M3665" t="b">
        <v>0</v>
      </c>
      <c r="N3665">
        <v>0</v>
      </c>
      <c r="O3665" t="b">
        <v>0</v>
      </c>
      <c r="P3665" t="s">
        <v>8271</v>
      </c>
      <c r="Q3665" t="e">
        <f>D3665/E3665*100</f>
        <v>#DIV/0!</v>
      </c>
      <c r="R3665" t="e">
        <f>E3665/N3665</f>
        <v>#DIV/0!</v>
      </c>
      <c r="S3665" t="str">
        <f>LEFT(P3665,FIND("/",P3665)-1)</f>
        <v>theater</v>
      </c>
      <c r="T3665" t="str">
        <f>RIGHT(P3665,LEN(P3665)-FIND("/",P3665))</f>
        <v>plays</v>
      </c>
    </row>
    <row r="3666" spans="1:20" ht="59" x14ac:dyDescent="0.75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 s="9">
        <f>(((I3666/60)/60)/24)+DATE(1970,1,1)</f>
        <v>42051.301192129627</v>
      </c>
      <c r="K3666">
        <v>1421478823</v>
      </c>
      <c r="L3666" s="9">
        <f>(((K3666/60)/60)/24)+DATE(1970,1,1)</f>
        <v>42021.301192129627</v>
      </c>
      <c r="M3666" t="b">
        <v>0</v>
      </c>
      <c r="N3666">
        <v>2</v>
      </c>
      <c r="O3666" t="b">
        <v>0</v>
      </c>
      <c r="P3666" t="s">
        <v>8271</v>
      </c>
      <c r="Q3666">
        <f>D3666/E3666*100</f>
        <v>7692.3076923076924</v>
      </c>
      <c r="R3666">
        <f>E3666/N3666</f>
        <v>13</v>
      </c>
      <c r="S3666" t="str">
        <f>LEFT(P3666,FIND("/",P3666)-1)</f>
        <v>theater</v>
      </c>
      <c r="T3666" t="str">
        <f>RIGHT(P3666,LEN(P3666)-FIND("/",P3666))</f>
        <v>plays</v>
      </c>
    </row>
    <row r="3667" spans="1:20" ht="44.25" x14ac:dyDescent="0.75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 s="9">
        <f>(((I3667/60)/60)/24)+DATE(1970,1,1)</f>
        <v>42434.246168981481</v>
      </c>
      <c r="K3667">
        <v>1455861269</v>
      </c>
      <c r="L3667" s="9">
        <f>(((K3667/60)/60)/24)+DATE(1970,1,1)</f>
        <v>42419.246168981481</v>
      </c>
      <c r="M3667" t="b">
        <v>0</v>
      </c>
      <c r="N3667">
        <v>0</v>
      </c>
      <c r="O3667" t="b">
        <v>0</v>
      </c>
      <c r="P3667" t="s">
        <v>8271</v>
      </c>
      <c r="Q3667" t="e">
        <f>D3667/E3667*100</f>
        <v>#DIV/0!</v>
      </c>
      <c r="R3667" t="e">
        <f>E3667/N3667</f>
        <v>#DIV/0!</v>
      </c>
      <c r="S3667" t="str">
        <f>LEFT(P3667,FIND("/",P3667)-1)</f>
        <v>theater</v>
      </c>
      <c r="T3667" t="str">
        <f>RIGHT(P3667,LEN(P3667)-FIND("/",P3667))</f>
        <v>plays</v>
      </c>
    </row>
    <row r="3668" spans="1:20" ht="44.25" x14ac:dyDescent="0.75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 s="9">
        <f>(((I3668/60)/60)/24)+DATE(1970,1,1)</f>
        <v>42204.780821759254</v>
      </c>
      <c r="K3668">
        <v>1434739463</v>
      </c>
      <c r="L3668" s="9">
        <f>(((K3668/60)/60)/24)+DATE(1970,1,1)</f>
        <v>42174.780821759254</v>
      </c>
      <c r="M3668" t="b">
        <v>0</v>
      </c>
      <c r="N3668">
        <v>1</v>
      </c>
      <c r="O3668" t="b">
        <v>0</v>
      </c>
      <c r="P3668" t="s">
        <v>8271</v>
      </c>
      <c r="Q3668">
        <f>D3668/E3668*100</f>
        <v>700000</v>
      </c>
      <c r="R3668">
        <f>E3668/N3668</f>
        <v>1</v>
      </c>
      <c r="S3668" t="str">
        <f>LEFT(P3668,FIND("/",P3668)-1)</f>
        <v>theater</v>
      </c>
      <c r="T3668" t="str">
        <f>RIGHT(P3668,LEN(P3668)-FIND("/",P3668))</f>
        <v>plays</v>
      </c>
    </row>
    <row r="3669" spans="1:20" ht="44.25" x14ac:dyDescent="0.75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 s="9">
        <f>(((I3669/60)/60)/24)+DATE(1970,1,1)</f>
        <v>41899.872685185182</v>
      </c>
      <c r="K3669">
        <v>1408395400</v>
      </c>
      <c r="L3669" s="9">
        <f>(((K3669/60)/60)/24)+DATE(1970,1,1)</f>
        <v>41869.872685185182</v>
      </c>
      <c r="M3669" t="b">
        <v>0</v>
      </c>
      <c r="N3669">
        <v>7</v>
      </c>
      <c r="O3669" t="b">
        <v>0</v>
      </c>
      <c r="P3669" t="s">
        <v>8271</v>
      </c>
      <c r="Q3669">
        <f>D3669/E3669*100</f>
        <v>714.28571428571433</v>
      </c>
      <c r="R3669">
        <f>E3669/N3669</f>
        <v>10</v>
      </c>
      <c r="S3669" t="str">
        <f>LEFT(P3669,FIND("/",P3669)-1)</f>
        <v>theater</v>
      </c>
      <c r="T3669" t="str">
        <f>RIGHT(P3669,LEN(P3669)-FIND("/",P3669))</f>
        <v>plays</v>
      </c>
    </row>
    <row r="3670" spans="1:20" ht="44.25" x14ac:dyDescent="0.75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 s="9">
        <f>(((I3670/60)/60)/24)+DATE(1970,1,1)</f>
        <v>41886.672152777777</v>
      </c>
      <c r="K3670">
        <v>1407254874</v>
      </c>
      <c r="L3670" s="9">
        <f>(((K3670/60)/60)/24)+DATE(1970,1,1)</f>
        <v>41856.672152777777</v>
      </c>
      <c r="M3670" t="b">
        <v>0</v>
      </c>
      <c r="N3670">
        <v>2</v>
      </c>
      <c r="O3670" t="b">
        <v>0</v>
      </c>
      <c r="P3670" t="s">
        <v>8271</v>
      </c>
      <c r="Q3670">
        <f>D3670/E3670*100</f>
        <v>9523.8095238095248</v>
      </c>
      <c r="R3670">
        <f>E3670/N3670</f>
        <v>52.5</v>
      </c>
      <c r="S3670" t="str">
        <f>LEFT(P3670,FIND("/",P3670)-1)</f>
        <v>theater</v>
      </c>
      <c r="T3670" t="str">
        <f>RIGHT(P3670,LEN(P3670)-FIND("/",P3670))</f>
        <v>plays</v>
      </c>
    </row>
    <row r="3671" spans="1:20" ht="29.5" x14ac:dyDescent="0.75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 s="9">
        <f>(((I3671/60)/60)/24)+DATE(1970,1,1)</f>
        <v>42650.91097222222</v>
      </c>
      <c r="K3671">
        <v>1473285108</v>
      </c>
      <c r="L3671" s="9">
        <f>(((K3671/60)/60)/24)+DATE(1970,1,1)</f>
        <v>42620.91097222222</v>
      </c>
      <c r="M3671" t="b">
        <v>0</v>
      </c>
      <c r="N3671">
        <v>4</v>
      </c>
      <c r="O3671" t="b">
        <v>0</v>
      </c>
      <c r="P3671" t="s">
        <v>8271</v>
      </c>
      <c r="Q3671">
        <f>D3671/E3671*100</f>
        <v>1153.8461538461538</v>
      </c>
      <c r="R3671">
        <f>E3671/N3671</f>
        <v>32.5</v>
      </c>
      <c r="S3671" t="str">
        <f>LEFT(P3671,FIND("/",P3671)-1)</f>
        <v>theater</v>
      </c>
      <c r="T3671" t="str">
        <f>RIGHT(P3671,LEN(P3671)-FIND("/",P3671))</f>
        <v>plays</v>
      </c>
    </row>
    <row r="3672" spans="1:20" ht="44.25" x14ac:dyDescent="0.75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 s="9">
        <f>(((I3672/60)/60)/24)+DATE(1970,1,1)</f>
        <v>42475.686111111107</v>
      </c>
      <c r="K3672">
        <v>1455725596</v>
      </c>
      <c r="L3672" s="9">
        <f>(((K3672/60)/60)/24)+DATE(1970,1,1)</f>
        <v>42417.675879629634</v>
      </c>
      <c r="M3672" t="b">
        <v>0</v>
      </c>
      <c r="N3672">
        <v>4</v>
      </c>
      <c r="O3672" t="b">
        <v>0</v>
      </c>
      <c r="P3672" t="s">
        <v>8271</v>
      </c>
      <c r="Q3672">
        <f>D3672/E3672*100</f>
        <v>12068.965517241379</v>
      </c>
      <c r="R3672">
        <f>E3672/N3672</f>
        <v>7.25</v>
      </c>
      <c r="S3672" t="str">
        <f>LEFT(P3672,FIND("/",P3672)-1)</f>
        <v>theater</v>
      </c>
      <c r="T3672" t="str">
        <f>RIGHT(P3672,LEN(P3672)-FIND("/",P3672))</f>
        <v>plays</v>
      </c>
    </row>
    <row r="3673" spans="1:20" ht="44.25" x14ac:dyDescent="0.75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 s="9">
        <f>(((I3673/60)/60)/24)+DATE(1970,1,1)</f>
        <v>42087.149293981478</v>
      </c>
      <c r="K3673">
        <v>1424579699</v>
      </c>
      <c r="L3673" s="9">
        <f>(((K3673/60)/60)/24)+DATE(1970,1,1)</f>
        <v>42057.190960648149</v>
      </c>
      <c r="M3673" t="b">
        <v>0</v>
      </c>
      <c r="N3673">
        <v>3</v>
      </c>
      <c r="O3673" t="b">
        <v>0</v>
      </c>
      <c r="P3673" t="s">
        <v>8271</v>
      </c>
      <c r="Q3673">
        <f>D3673/E3673*100</f>
        <v>600</v>
      </c>
      <c r="R3673">
        <f>E3673/N3673</f>
        <v>33.333333333333336</v>
      </c>
      <c r="S3673" t="str">
        <f>LEFT(P3673,FIND("/",P3673)-1)</f>
        <v>theater</v>
      </c>
      <c r="T3673" t="str">
        <f>RIGHT(P3673,LEN(P3673)-FIND("/",P3673))</f>
        <v>plays</v>
      </c>
    </row>
    <row r="3674" spans="1:20" ht="44.25" x14ac:dyDescent="0.75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 s="9">
        <f>(((I3674/60)/60)/24)+DATE(1970,1,1)</f>
        <v>41938.911550925928</v>
      </c>
      <c r="K3674">
        <v>1409176358</v>
      </c>
      <c r="L3674" s="9">
        <f>(((K3674/60)/60)/24)+DATE(1970,1,1)</f>
        <v>41878.911550925928</v>
      </c>
      <c r="M3674" t="b">
        <v>0</v>
      </c>
      <c r="N3674">
        <v>2</v>
      </c>
      <c r="O3674" t="b">
        <v>0</v>
      </c>
      <c r="P3674" t="s">
        <v>8271</v>
      </c>
      <c r="Q3674">
        <f>D3674/E3674*100</f>
        <v>12000</v>
      </c>
      <c r="R3674">
        <f>E3674/N3674</f>
        <v>62.5</v>
      </c>
      <c r="S3674" t="str">
        <f>LEFT(P3674,FIND("/",P3674)-1)</f>
        <v>theater</v>
      </c>
      <c r="T3674" t="str">
        <f>RIGHT(P3674,LEN(P3674)-FIND("/",P3674))</f>
        <v>plays</v>
      </c>
    </row>
    <row r="3675" spans="1:20" ht="29.5" x14ac:dyDescent="0.75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 s="9">
        <f>(((I3675/60)/60)/24)+DATE(1970,1,1)</f>
        <v>42036.120833333334</v>
      </c>
      <c r="K3675">
        <v>1418824867</v>
      </c>
      <c r="L3675" s="9">
        <f>(((K3675/60)/60)/24)+DATE(1970,1,1)</f>
        <v>41990.584108796291</v>
      </c>
      <c r="M3675" t="b">
        <v>0</v>
      </c>
      <c r="N3675">
        <v>197</v>
      </c>
      <c r="O3675" t="b">
        <v>0</v>
      </c>
      <c r="P3675" t="s">
        <v>8271</v>
      </c>
      <c r="Q3675">
        <f>D3675/E3675*100</f>
        <v>143.75848574395016</v>
      </c>
      <c r="R3675">
        <f>E3675/N3675</f>
        <v>63.558375634517766</v>
      </c>
      <c r="S3675" t="str">
        <f>LEFT(P3675,FIND("/",P3675)-1)</f>
        <v>theater</v>
      </c>
      <c r="T3675" t="str">
        <f>RIGHT(P3675,LEN(P3675)-FIND("/",P3675))</f>
        <v>plays</v>
      </c>
    </row>
    <row r="3676" spans="1:20" ht="44.25" x14ac:dyDescent="0.75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 s="9">
        <f>(((I3676/60)/60)/24)+DATE(1970,1,1)</f>
        <v>42453.957905092597</v>
      </c>
      <c r="K3676">
        <v>1454975963</v>
      </c>
      <c r="L3676" s="9">
        <f>(((K3676/60)/60)/24)+DATE(1970,1,1)</f>
        <v>42408.999571759254</v>
      </c>
      <c r="M3676" t="b">
        <v>0</v>
      </c>
      <c r="N3676">
        <v>0</v>
      </c>
      <c r="O3676" t="b">
        <v>0</v>
      </c>
      <c r="P3676" t="s">
        <v>8271</v>
      </c>
      <c r="Q3676" t="e">
        <f>D3676/E3676*100</f>
        <v>#DIV/0!</v>
      </c>
      <c r="R3676" t="e">
        <f>E3676/N3676</f>
        <v>#DIV/0!</v>
      </c>
      <c r="S3676" t="str">
        <f>LEFT(P3676,FIND("/",P3676)-1)</f>
        <v>theater</v>
      </c>
      <c r="T3676" t="str">
        <f>RIGHT(P3676,LEN(P3676)-FIND("/",P3676))</f>
        <v>plays</v>
      </c>
    </row>
    <row r="3677" spans="1:20" ht="44.25" x14ac:dyDescent="0.75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 s="9">
        <f>(((I3677/60)/60)/24)+DATE(1970,1,1)</f>
        <v>42247.670104166667</v>
      </c>
      <c r="K3677">
        <v>1438445097</v>
      </c>
      <c r="L3677" s="9">
        <f>(((K3677/60)/60)/24)+DATE(1970,1,1)</f>
        <v>42217.670104166667</v>
      </c>
      <c r="M3677" t="b">
        <v>0</v>
      </c>
      <c r="N3677">
        <v>1</v>
      </c>
      <c r="O3677" t="b">
        <v>0</v>
      </c>
      <c r="P3677" t="s">
        <v>8271</v>
      </c>
      <c r="Q3677">
        <f>D3677/E3677*100</f>
        <v>8000</v>
      </c>
      <c r="R3677">
        <f>E3677/N3677</f>
        <v>10</v>
      </c>
      <c r="S3677" t="str">
        <f>LEFT(P3677,FIND("/",P3677)-1)</f>
        <v>theater</v>
      </c>
      <c r="T3677" t="str">
        <f>RIGHT(P3677,LEN(P3677)-FIND("/",P3677))</f>
        <v>plays</v>
      </c>
    </row>
    <row r="3678" spans="1:20" ht="59" x14ac:dyDescent="0.75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 s="9">
        <f>(((I3678/60)/60)/24)+DATE(1970,1,1)</f>
        <v>42211.237685185188</v>
      </c>
      <c r="K3678">
        <v>1432705336</v>
      </c>
      <c r="L3678" s="9">
        <f>(((K3678/60)/60)/24)+DATE(1970,1,1)</f>
        <v>42151.237685185188</v>
      </c>
      <c r="M3678" t="b">
        <v>0</v>
      </c>
      <c r="N3678">
        <v>4</v>
      </c>
      <c r="O3678" t="b">
        <v>0</v>
      </c>
      <c r="P3678" t="s">
        <v>8271</v>
      </c>
      <c r="Q3678">
        <f>D3678/E3678*100</f>
        <v>2000</v>
      </c>
      <c r="R3678">
        <f>E3678/N3678</f>
        <v>62.5</v>
      </c>
      <c r="S3678" t="str">
        <f>LEFT(P3678,FIND("/",P3678)-1)</f>
        <v>theater</v>
      </c>
      <c r="T3678" t="str">
        <f>RIGHT(P3678,LEN(P3678)-FIND("/",P3678))</f>
        <v>plays</v>
      </c>
    </row>
    <row r="3679" spans="1:20" ht="44.25" x14ac:dyDescent="0.75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 s="9">
        <f>(((I3679/60)/60)/24)+DATE(1970,1,1)</f>
        <v>42342.697210648148</v>
      </c>
      <c r="K3679">
        <v>1444059839</v>
      </c>
      <c r="L3679" s="9">
        <f>(((K3679/60)/60)/24)+DATE(1970,1,1)</f>
        <v>42282.655543981484</v>
      </c>
      <c r="M3679" t="b">
        <v>0</v>
      </c>
      <c r="N3679">
        <v>0</v>
      </c>
      <c r="O3679" t="b">
        <v>0</v>
      </c>
      <c r="P3679" t="s">
        <v>8271</v>
      </c>
      <c r="Q3679" t="e">
        <f>D3679/E3679*100</f>
        <v>#DIV/0!</v>
      </c>
      <c r="R3679" t="e">
        <f>E3679/N3679</f>
        <v>#DIV/0!</v>
      </c>
      <c r="S3679" t="str">
        <f>LEFT(P3679,FIND("/",P3679)-1)</f>
        <v>theater</v>
      </c>
      <c r="T3679" t="str">
        <f>RIGHT(P3679,LEN(P3679)-FIND("/",P3679))</f>
        <v>plays</v>
      </c>
    </row>
    <row r="3680" spans="1:20" ht="44.25" x14ac:dyDescent="0.75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 s="9">
        <f>(((I3680/60)/60)/24)+DATE(1970,1,1)</f>
        <v>42789.041666666672</v>
      </c>
      <c r="K3680">
        <v>1486077481</v>
      </c>
      <c r="L3680" s="9">
        <f>(((K3680/60)/60)/24)+DATE(1970,1,1)</f>
        <v>42768.97084490741</v>
      </c>
      <c r="M3680" t="b">
        <v>0</v>
      </c>
      <c r="N3680">
        <v>7</v>
      </c>
      <c r="O3680" t="b">
        <v>0</v>
      </c>
      <c r="P3680" t="s">
        <v>8271</v>
      </c>
      <c r="Q3680">
        <f>D3680/E3680*100</f>
        <v>1395.3488372093022</v>
      </c>
      <c r="R3680">
        <f>E3680/N3680</f>
        <v>30.714285714285715</v>
      </c>
      <c r="S3680" t="str">
        <f>LEFT(P3680,FIND("/",P3680)-1)</f>
        <v>theater</v>
      </c>
      <c r="T3680" t="str">
        <f>RIGHT(P3680,LEN(P3680)-FIND("/",P3680))</f>
        <v>plays</v>
      </c>
    </row>
    <row r="3681" spans="1:20" ht="44.25" x14ac:dyDescent="0.75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 s="9">
        <f>(((I3681/60)/60)/24)+DATE(1970,1,1)</f>
        <v>41795.938657407409</v>
      </c>
      <c r="K3681">
        <v>1399415500</v>
      </c>
      <c r="L3681" s="9">
        <f>(((K3681/60)/60)/24)+DATE(1970,1,1)</f>
        <v>41765.938657407409</v>
      </c>
      <c r="M3681" t="b">
        <v>0</v>
      </c>
      <c r="N3681">
        <v>11</v>
      </c>
      <c r="O3681" t="b">
        <v>0</v>
      </c>
      <c r="P3681" t="s">
        <v>8271</v>
      </c>
      <c r="Q3681">
        <f>D3681/E3681*100</f>
        <v>356.50623885918003</v>
      </c>
      <c r="R3681">
        <f>E3681/N3681</f>
        <v>51</v>
      </c>
      <c r="S3681" t="str">
        <f>LEFT(P3681,FIND("/",P3681)-1)</f>
        <v>theater</v>
      </c>
      <c r="T3681" t="str">
        <f>RIGHT(P3681,LEN(P3681)-FIND("/",P3681))</f>
        <v>plays</v>
      </c>
    </row>
    <row r="3682" spans="1:20" ht="44.25" x14ac:dyDescent="0.75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 s="9">
        <f>(((I3682/60)/60)/24)+DATE(1970,1,1)</f>
        <v>42352.025115740747</v>
      </c>
      <c r="K3682">
        <v>1447461370</v>
      </c>
      <c r="L3682" s="9">
        <f>(((K3682/60)/60)/24)+DATE(1970,1,1)</f>
        <v>42322.025115740747</v>
      </c>
      <c r="M3682" t="b">
        <v>0</v>
      </c>
      <c r="N3682">
        <v>0</v>
      </c>
      <c r="O3682" t="b">
        <v>0</v>
      </c>
      <c r="P3682" t="s">
        <v>8271</v>
      </c>
      <c r="Q3682" t="e">
        <f>D3682/E3682*100</f>
        <v>#DIV/0!</v>
      </c>
      <c r="R3682" t="e">
        <f>E3682/N3682</f>
        <v>#DIV/0!</v>
      </c>
      <c r="S3682" t="str">
        <f>LEFT(P3682,FIND("/",P3682)-1)</f>
        <v>theater</v>
      </c>
      <c r="T3682" t="str">
        <f>RIGHT(P3682,LEN(P3682)-FIND("/",P3682))</f>
        <v>plays</v>
      </c>
    </row>
    <row r="3683" spans="1:20" ht="59" x14ac:dyDescent="0.75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 s="9">
        <f>(((I3683/60)/60)/24)+DATE(1970,1,1)</f>
        <v>42403.784027777772</v>
      </c>
      <c r="K3683">
        <v>1452008599</v>
      </c>
      <c r="L3683" s="9">
        <f>(((K3683/60)/60)/24)+DATE(1970,1,1)</f>
        <v>42374.655081018514</v>
      </c>
      <c r="M3683" t="b">
        <v>0</v>
      </c>
      <c r="N3683">
        <v>6</v>
      </c>
      <c r="O3683" t="b">
        <v>0</v>
      </c>
      <c r="P3683" t="s">
        <v>8271</v>
      </c>
      <c r="Q3683">
        <f>D3683/E3683*100</f>
        <v>625</v>
      </c>
      <c r="R3683">
        <f>E3683/N3683</f>
        <v>66.666666666666671</v>
      </c>
      <c r="S3683" t="str">
        <f>LEFT(P3683,FIND("/",P3683)-1)</f>
        <v>theater</v>
      </c>
      <c r="T3683" t="str">
        <f>RIGHT(P3683,LEN(P3683)-FIND("/",P3683))</f>
        <v>plays</v>
      </c>
    </row>
    <row r="3684" spans="1:20" ht="44.25" x14ac:dyDescent="0.75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 s="9">
        <f>(((I3684/60)/60)/24)+DATE(1970,1,1)</f>
        <v>41991.626898148148</v>
      </c>
      <c r="K3684">
        <v>1414591364</v>
      </c>
      <c r="L3684" s="9">
        <f>(((K3684/60)/60)/24)+DATE(1970,1,1)</f>
        <v>41941.585231481484</v>
      </c>
      <c r="M3684" t="b">
        <v>0</v>
      </c>
      <c r="N3684">
        <v>0</v>
      </c>
      <c r="O3684" t="b">
        <v>0</v>
      </c>
      <c r="P3684" t="s">
        <v>8271</v>
      </c>
      <c r="Q3684" t="e">
        <f>D3684/E3684*100</f>
        <v>#DIV/0!</v>
      </c>
      <c r="R3684" t="e">
        <f>E3684/N3684</f>
        <v>#DIV/0!</v>
      </c>
      <c r="S3684" t="str">
        <f>LEFT(P3684,FIND("/",P3684)-1)</f>
        <v>theater</v>
      </c>
      <c r="T3684" t="str">
        <f>RIGHT(P3684,LEN(P3684)-FIND("/",P3684))</f>
        <v>plays</v>
      </c>
    </row>
    <row r="3685" spans="1:20" ht="44.25" x14ac:dyDescent="0.75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 s="9">
        <f>(((I3685/60)/60)/24)+DATE(1970,1,1)</f>
        <v>42353.85087962963</v>
      </c>
      <c r="K3685">
        <v>1445023516</v>
      </c>
      <c r="L3685" s="9">
        <f>(((K3685/60)/60)/24)+DATE(1970,1,1)</f>
        <v>42293.809212962966</v>
      </c>
      <c r="M3685" t="b">
        <v>0</v>
      </c>
      <c r="N3685">
        <v>7</v>
      </c>
      <c r="O3685" t="b">
        <v>0</v>
      </c>
      <c r="P3685" t="s">
        <v>8271</v>
      </c>
      <c r="Q3685">
        <f>D3685/E3685*100</f>
        <v>1464.406779661017</v>
      </c>
      <c r="R3685">
        <f>E3685/N3685</f>
        <v>59</v>
      </c>
      <c r="S3685" t="str">
        <f>LEFT(P3685,FIND("/",P3685)-1)</f>
        <v>theater</v>
      </c>
      <c r="T3685" t="str">
        <f>RIGHT(P3685,LEN(P3685)-FIND("/",P3685))</f>
        <v>plays</v>
      </c>
    </row>
    <row r="3686" spans="1:20" ht="44.25" x14ac:dyDescent="0.75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 s="9">
        <f>(((I3686/60)/60)/24)+DATE(1970,1,1)</f>
        <v>42645.375</v>
      </c>
      <c r="K3686">
        <v>1472711224</v>
      </c>
      <c r="L3686" s="9">
        <f>(((K3686/60)/60)/24)+DATE(1970,1,1)</f>
        <v>42614.268796296295</v>
      </c>
      <c r="M3686" t="b">
        <v>0</v>
      </c>
      <c r="N3686">
        <v>94</v>
      </c>
      <c r="O3686" t="b">
        <v>0</v>
      </c>
      <c r="P3686" t="s">
        <v>8271</v>
      </c>
      <c r="Q3686">
        <f>D3686/E3686*100</f>
        <v>389.12469737007058</v>
      </c>
      <c r="R3686">
        <f>E3686/N3686</f>
        <v>65.340319148936175</v>
      </c>
      <c r="S3686" t="str">
        <f>LEFT(P3686,FIND("/",P3686)-1)</f>
        <v>theater</v>
      </c>
      <c r="T3686" t="str">
        <f>RIGHT(P3686,LEN(P3686)-FIND("/",P3686))</f>
        <v>plays</v>
      </c>
    </row>
    <row r="3687" spans="1:20" ht="44.25" x14ac:dyDescent="0.75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 s="9">
        <f>(((I3687/60)/60)/24)+DATE(1970,1,1)</f>
        <v>42097.905671296292</v>
      </c>
      <c r="K3687">
        <v>1425509050</v>
      </c>
      <c r="L3687" s="9">
        <f>(((K3687/60)/60)/24)+DATE(1970,1,1)</f>
        <v>42067.947337962964</v>
      </c>
      <c r="M3687" t="b">
        <v>0</v>
      </c>
      <c r="N3687">
        <v>2</v>
      </c>
      <c r="O3687" t="b">
        <v>0</v>
      </c>
      <c r="P3687" t="s">
        <v>8271</v>
      </c>
      <c r="Q3687">
        <f>D3687/E3687*100</f>
        <v>6750</v>
      </c>
      <c r="R3687">
        <f>E3687/N3687</f>
        <v>100</v>
      </c>
      <c r="S3687" t="str">
        <f>LEFT(P3687,FIND("/",P3687)-1)</f>
        <v>theater</v>
      </c>
      <c r="T3687" t="str">
        <f>RIGHT(P3687,LEN(P3687)-FIND("/",P3687))</f>
        <v>plays</v>
      </c>
    </row>
    <row r="3688" spans="1:20" ht="29.5" x14ac:dyDescent="0.75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 s="9">
        <f>(((I3688/60)/60)/24)+DATE(1970,1,1)</f>
        <v>41933.882951388885</v>
      </c>
      <c r="K3688">
        <v>1411333887</v>
      </c>
      <c r="L3688" s="9">
        <f>(((K3688/60)/60)/24)+DATE(1970,1,1)</f>
        <v>41903.882951388885</v>
      </c>
      <c r="M3688" t="b">
        <v>0</v>
      </c>
      <c r="N3688">
        <v>25</v>
      </c>
      <c r="O3688" t="b">
        <v>0</v>
      </c>
      <c r="P3688" t="s">
        <v>8271</v>
      </c>
      <c r="Q3688">
        <f>D3688/E3688*100</f>
        <v>271.37042062415196</v>
      </c>
      <c r="R3688">
        <f>E3688/N3688</f>
        <v>147.4</v>
      </c>
      <c r="S3688" t="str">
        <f>LEFT(P3688,FIND("/",P3688)-1)</f>
        <v>theater</v>
      </c>
      <c r="T3688" t="str">
        <f>RIGHT(P3688,LEN(P3688)-FIND("/",P3688))</f>
        <v>plays</v>
      </c>
    </row>
    <row r="3689" spans="1:20" ht="44.25" x14ac:dyDescent="0.75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 s="9">
        <f>(((I3689/60)/60)/24)+DATE(1970,1,1)</f>
        <v>41821.9375</v>
      </c>
      <c r="K3689">
        <v>1402784964</v>
      </c>
      <c r="L3689" s="9">
        <f>(((K3689/60)/60)/24)+DATE(1970,1,1)</f>
        <v>41804.937083333331</v>
      </c>
      <c r="M3689" t="b">
        <v>0</v>
      </c>
      <c r="N3689">
        <v>17</v>
      </c>
      <c r="O3689" t="b">
        <v>0</v>
      </c>
      <c r="P3689" t="s">
        <v>8271</v>
      </c>
      <c r="Q3689">
        <f>D3689/E3689*100</f>
        <v>212.53985122210412</v>
      </c>
      <c r="R3689">
        <f>E3689/N3689</f>
        <v>166.05882352941177</v>
      </c>
      <c r="S3689" t="str">
        <f>LEFT(P3689,FIND("/",P3689)-1)</f>
        <v>theater</v>
      </c>
      <c r="T3689" t="str">
        <f>RIGHT(P3689,LEN(P3689)-FIND("/",P3689))</f>
        <v>plays</v>
      </c>
    </row>
    <row r="3690" spans="1:20" ht="59" x14ac:dyDescent="0.75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 s="9">
        <f>(((I3690/60)/60)/24)+DATE(1970,1,1)</f>
        <v>42514.600694444445</v>
      </c>
      <c r="K3690">
        <v>1462585315</v>
      </c>
      <c r="L3690" s="9">
        <f>(((K3690/60)/60)/24)+DATE(1970,1,1)</f>
        <v>42497.070775462969</v>
      </c>
      <c r="M3690" t="b">
        <v>0</v>
      </c>
      <c r="N3690">
        <v>2</v>
      </c>
      <c r="O3690" t="b">
        <v>0</v>
      </c>
      <c r="P3690" t="s">
        <v>8271</v>
      </c>
      <c r="Q3690">
        <f>D3690/E3690*100</f>
        <v>875</v>
      </c>
      <c r="R3690">
        <f>E3690/N3690</f>
        <v>40</v>
      </c>
      <c r="S3690" t="str">
        <f>LEFT(P3690,FIND("/",P3690)-1)</f>
        <v>theater</v>
      </c>
      <c r="T3690" t="str">
        <f>RIGHT(P3690,LEN(P3690)-FIND("/",P3690))</f>
        <v>plays</v>
      </c>
    </row>
    <row r="3691" spans="1:20" ht="44.25" x14ac:dyDescent="0.75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 s="9">
        <f>(((I3691/60)/60)/24)+DATE(1970,1,1)</f>
        <v>41929.798726851855</v>
      </c>
      <c r="K3691">
        <v>1408389010</v>
      </c>
      <c r="L3691" s="9">
        <f>(((K3691/60)/60)/24)+DATE(1970,1,1)</f>
        <v>41869.798726851855</v>
      </c>
      <c r="M3691" t="b">
        <v>0</v>
      </c>
      <c r="N3691">
        <v>4</v>
      </c>
      <c r="O3691" t="b">
        <v>0</v>
      </c>
      <c r="P3691" t="s">
        <v>8271</v>
      </c>
      <c r="Q3691">
        <f>D3691/E3691*100</f>
        <v>830.56478405315613</v>
      </c>
      <c r="R3691">
        <f>E3691/N3691</f>
        <v>75.25</v>
      </c>
      <c r="S3691" t="str">
        <f>LEFT(P3691,FIND("/",P3691)-1)</f>
        <v>theater</v>
      </c>
      <c r="T3691" t="str">
        <f>RIGHT(P3691,LEN(P3691)-FIND("/",P3691))</f>
        <v>plays</v>
      </c>
    </row>
    <row r="3692" spans="1:20" ht="44.25" x14ac:dyDescent="0.75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 s="9">
        <f>(((I3692/60)/60)/24)+DATE(1970,1,1)</f>
        <v>42339.249305555553</v>
      </c>
      <c r="K3692">
        <v>1446048367</v>
      </c>
      <c r="L3692" s="9">
        <f>(((K3692/60)/60)/24)+DATE(1970,1,1)</f>
        <v>42305.670914351853</v>
      </c>
      <c r="M3692" t="b">
        <v>0</v>
      </c>
      <c r="N3692">
        <v>5</v>
      </c>
      <c r="O3692" t="b">
        <v>0</v>
      </c>
      <c r="P3692" t="s">
        <v>8271</v>
      </c>
      <c r="Q3692">
        <f>D3692/E3692*100</f>
        <v>166.66666666666669</v>
      </c>
      <c r="R3692">
        <f>E3692/N3692</f>
        <v>60</v>
      </c>
      <c r="S3692" t="str">
        <f>LEFT(P3692,FIND("/",P3692)-1)</f>
        <v>theater</v>
      </c>
      <c r="T3692" t="str">
        <f>RIGHT(P3692,LEN(P3692)-FIND("/",P3692))</f>
        <v>plays</v>
      </c>
    </row>
    <row r="3693" spans="1:20" ht="44.25" x14ac:dyDescent="0.7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 s="9">
        <f>(((I3693/60)/60)/24)+DATE(1970,1,1)</f>
        <v>42203.125</v>
      </c>
      <c r="K3693">
        <v>1432100004</v>
      </c>
      <c r="L3693" s="9">
        <f>(((K3693/60)/60)/24)+DATE(1970,1,1)</f>
        <v>42144.231527777782</v>
      </c>
      <c r="M3693" t="b">
        <v>0</v>
      </c>
      <c r="N3693">
        <v>2</v>
      </c>
      <c r="O3693" t="b">
        <v>0</v>
      </c>
      <c r="P3693" t="s">
        <v>8271</v>
      </c>
      <c r="Q3693">
        <f>D3693/E3693*100</f>
        <v>320</v>
      </c>
      <c r="R3693">
        <f>E3693/N3693</f>
        <v>1250</v>
      </c>
      <c r="S3693" t="str">
        <f>LEFT(P3693,FIND("/",P3693)-1)</f>
        <v>theater</v>
      </c>
      <c r="T3693" t="str">
        <f>RIGHT(P3693,LEN(P3693)-FIND("/",P3693))</f>
        <v>plays</v>
      </c>
    </row>
    <row r="3694" spans="1:20" ht="29.5" x14ac:dyDescent="0.75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 s="9">
        <f>(((I3694/60)/60)/24)+DATE(1970,1,1)</f>
        <v>42619.474004629628</v>
      </c>
      <c r="K3694">
        <v>1467976954</v>
      </c>
      <c r="L3694" s="9">
        <f>(((K3694/60)/60)/24)+DATE(1970,1,1)</f>
        <v>42559.474004629628</v>
      </c>
      <c r="M3694" t="b">
        <v>0</v>
      </c>
      <c r="N3694">
        <v>2</v>
      </c>
      <c r="O3694" t="b">
        <v>0</v>
      </c>
      <c r="P3694" t="s">
        <v>8271</v>
      </c>
      <c r="Q3694">
        <f>D3694/E3694*100</f>
        <v>23809.523809523809</v>
      </c>
      <c r="R3694">
        <f>E3694/N3694</f>
        <v>10.5</v>
      </c>
      <c r="S3694" t="str">
        <f>LEFT(P3694,FIND("/",P3694)-1)</f>
        <v>theater</v>
      </c>
      <c r="T3694" t="str">
        <f>RIGHT(P3694,LEN(P3694)-FIND("/",P3694))</f>
        <v>plays</v>
      </c>
    </row>
    <row r="3695" spans="1:20" ht="44.25" x14ac:dyDescent="0.75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 s="9">
        <f>(((I3695/60)/60)/24)+DATE(1970,1,1)</f>
        <v>42024.802777777775</v>
      </c>
      <c r="K3695">
        <v>1419213664</v>
      </c>
      <c r="L3695" s="9">
        <f>(((K3695/60)/60)/24)+DATE(1970,1,1)</f>
        <v>41995.084074074075</v>
      </c>
      <c r="M3695" t="b">
        <v>0</v>
      </c>
      <c r="N3695">
        <v>3</v>
      </c>
      <c r="O3695" t="b">
        <v>0</v>
      </c>
      <c r="P3695" t="s">
        <v>8271</v>
      </c>
      <c r="Q3695">
        <f>D3695/E3695*100</f>
        <v>47619.047619047618</v>
      </c>
      <c r="R3695">
        <f>E3695/N3695</f>
        <v>7</v>
      </c>
      <c r="S3695" t="str">
        <f>LEFT(P3695,FIND("/",P3695)-1)</f>
        <v>theater</v>
      </c>
      <c r="T3695" t="str">
        <f>RIGHT(P3695,LEN(P3695)-FIND("/",P3695))</f>
        <v>plays</v>
      </c>
    </row>
    <row r="3696" spans="1:20" ht="44.25" x14ac:dyDescent="0.75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 s="9">
        <f>(((I3696/60)/60)/24)+DATE(1970,1,1)</f>
        <v>41963.957465277781</v>
      </c>
      <c r="K3696">
        <v>1415228325</v>
      </c>
      <c r="L3696" s="9">
        <f>(((K3696/60)/60)/24)+DATE(1970,1,1)</f>
        <v>41948.957465277781</v>
      </c>
      <c r="M3696" t="b">
        <v>0</v>
      </c>
      <c r="N3696">
        <v>0</v>
      </c>
      <c r="O3696" t="b">
        <v>0</v>
      </c>
      <c r="P3696" t="s">
        <v>8271</v>
      </c>
      <c r="Q3696" t="e">
        <f>D3696/E3696*100</f>
        <v>#DIV/0!</v>
      </c>
      <c r="R3696" t="e">
        <f>E3696/N3696</f>
        <v>#DIV/0!</v>
      </c>
      <c r="S3696" t="str">
        <f>LEFT(P3696,FIND("/",P3696)-1)</f>
        <v>theater</v>
      </c>
      <c r="T3696" t="str">
        <f>RIGHT(P3696,LEN(P3696)-FIND("/",P3696))</f>
        <v>plays</v>
      </c>
    </row>
    <row r="3697" spans="1:20" ht="44.25" x14ac:dyDescent="0.75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 s="9">
        <f>(((I3697/60)/60)/24)+DATE(1970,1,1)</f>
        <v>42104.208333333328</v>
      </c>
      <c r="K3697">
        <v>1426050982</v>
      </c>
      <c r="L3697" s="9">
        <f>(((K3697/60)/60)/24)+DATE(1970,1,1)</f>
        <v>42074.219699074078</v>
      </c>
      <c r="M3697" t="b">
        <v>0</v>
      </c>
      <c r="N3697">
        <v>4</v>
      </c>
      <c r="O3697" t="b">
        <v>0</v>
      </c>
      <c r="P3697" t="s">
        <v>8271</v>
      </c>
      <c r="Q3697">
        <f>D3697/E3697*100</f>
        <v>266.66666666666663</v>
      </c>
      <c r="R3697">
        <f>E3697/N3697</f>
        <v>56.25</v>
      </c>
      <c r="S3697" t="str">
        <f>LEFT(P3697,FIND("/",P3697)-1)</f>
        <v>theater</v>
      </c>
      <c r="T3697" t="str">
        <f>RIGHT(P3697,LEN(P3697)-FIND("/",P3697))</f>
        <v>plays</v>
      </c>
    </row>
    <row r="3698" spans="1:20" ht="59" x14ac:dyDescent="0.75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 s="9">
        <f>(((I3698/60)/60)/24)+DATE(1970,1,1)</f>
        <v>41872.201261574075</v>
      </c>
      <c r="K3698">
        <v>1406004589</v>
      </c>
      <c r="L3698" s="9">
        <f>(((K3698/60)/60)/24)+DATE(1970,1,1)</f>
        <v>41842.201261574075</v>
      </c>
      <c r="M3698" t="b">
        <v>0</v>
      </c>
      <c r="N3698">
        <v>1</v>
      </c>
      <c r="O3698" t="b">
        <v>0</v>
      </c>
      <c r="P3698" t="s">
        <v>8271</v>
      </c>
      <c r="Q3698">
        <f>D3698/E3698*100</f>
        <v>500000</v>
      </c>
      <c r="R3698">
        <f>E3698/N3698</f>
        <v>1</v>
      </c>
      <c r="S3698" t="str">
        <f>LEFT(P3698,FIND("/",P3698)-1)</f>
        <v>theater</v>
      </c>
      <c r="T3698" t="str">
        <f>RIGHT(P3698,LEN(P3698)-FIND("/",P3698))</f>
        <v>plays</v>
      </c>
    </row>
    <row r="3699" spans="1:20" ht="59" x14ac:dyDescent="0.75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 s="9">
        <f>(((I3699/60)/60)/24)+DATE(1970,1,1)</f>
        <v>41934.650578703702</v>
      </c>
      <c r="K3699">
        <v>1411400210</v>
      </c>
      <c r="L3699" s="9">
        <f>(((K3699/60)/60)/24)+DATE(1970,1,1)</f>
        <v>41904.650578703702</v>
      </c>
      <c r="M3699" t="b">
        <v>0</v>
      </c>
      <c r="N3699">
        <v>12</v>
      </c>
      <c r="O3699" t="b">
        <v>0</v>
      </c>
      <c r="P3699" t="s">
        <v>8271</v>
      </c>
      <c r="Q3699">
        <f>D3699/E3699*100</f>
        <v>1217.3913043478262</v>
      </c>
      <c r="R3699">
        <f>E3699/N3699</f>
        <v>38.333333333333336</v>
      </c>
      <c r="S3699" t="str">
        <f>LEFT(P3699,FIND("/",P3699)-1)</f>
        <v>theater</v>
      </c>
      <c r="T3699" t="str">
        <f>RIGHT(P3699,LEN(P3699)-FIND("/",P3699))</f>
        <v>plays</v>
      </c>
    </row>
    <row r="3700" spans="1:20" ht="44.25" x14ac:dyDescent="0.75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 s="9">
        <f>(((I3700/60)/60)/24)+DATE(1970,1,1)</f>
        <v>42015.041666666672</v>
      </c>
      <c r="K3700">
        <v>1418862743</v>
      </c>
      <c r="L3700" s="9">
        <f>(((K3700/60)/60)/24)+DATE(1970,1,1)</f>
        <v>41991.022488425922</v>
      </c>
      <c r="M3700" t="b">
        <v>0</v>
      </c>
      <c r="N3700">
        <v>4</v>
      </c>
      <c r="O3700" t="b">
        <v>0</v>
      </c>
      <c r="P3700" t="s">
        <v>8271</v>
      </c>
      <c r="Q3700">
        <f>D3700/E3700*100</f>
        <v>4545.454545454545</v>
      </c>
      <c r="R3700">
        <f>E3700/N3700</f>
        <v>27.5</v>
      </c>
      <c r="S3700" t="str">
        <f>LEFT(P3700,FIND("/",P3700)-1)</f>
        <v>theater</v>
      </c>
      <c r="T3700" t="str">
        <f>RIGHT(P3700,LEN(P3700)-FIND("/",P3700))</f>
        <v>plays</v>
      </c>
    </row>
    <row r="3701" spans="1:20" ht="59" x14ac:dyDescent="0.75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 s="9">
        <f>(((I3701/60)/60)/24)+DATE(1970,1,1)</f>
        <v>42471.467442129629</v>
      </c>
      <c r="K3701">
        <v>1457352787</v>
      </c>
      <c r="L3701" s="9">
        <f>(((K3701/60)/60)/24)+DATE(1970,1,1)</f>
        <v>42436.509108796294</v>
      </c>
      <c r="M3701" t="b">
        <v>0</v>
      </c>
      <c r="N3701">
        <v>91</v>
      </c>
      <c r="O3701" t="b">
        <v>0</v>
      </c>
      <c r="P3701" t="s">
        <v>8271</v>
      </c>
      <c r="Q3701">
        <f>D3701/E3701*100</f>
        <v>566.47784071976014</v>
      </c>
      <c r="R3701">
        <f>E3701/N3701</f>
        <v>32.978021978021978</v>
      </c>
      <c r="S3701" t="str">
        <f>LEFT(P3701,FIND("/",P3701)-1)</f>
        <v>theater</v>
      </c>
      <c r="T3701" t="str">
        <f>RIGHT(P3701,LEN(P3701)-FIND("/",P3701))</f>
        <v>plays</v>
      </c>
    </row>
    <row r="3702" spans="1:20" ht="44.25" x14ac:dyDescent="0.75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 s="9">
        <f>(((I3702/60)/60)/24)+DATE(1970,1,1)</f>
        <v>42199.958506944444</v>
      </c>
      <c r="K3702">
        <v>1434322815</v>
      </c>
      <c r="L3702" s="9">
        <f>(((K3702/60)/60)/24)+DATE(1970,1,1)</f>
        <v>42169.958506944444</v>
      </c>
      <c r="M3702" t="b">
        <v>0</v>
      </c>
      <c r="N3702">
        <v>1</v>
      </c>
      <c r="O3702" t="b">
        <v>0</v>
      </c>
      <c r="P3702" t="s">
        <v>8271</v>
      </c>
      <c r="Q3702">
        <f>D3702/E3702*100</f>
        <v>125000</v>
      </c>
      <c r="R3702">
        <f>E3702/N3702</f>
        <v>16</v>
      </c>
      <c r="S3702" t="str">
        <f>LEFT(P3702,FIND("/",P3702)-1)</f>
        <v>theater</v>
      </c>
      <c r="T3702" t="str">
        <f>RIGHT(P3702,LEN(P3702)-FIND("/",P3702))</f>
        <v>plays</v>
      </c>
    </row>
    <row r="3703" spans="1:20" ht="44.25" x14ac:dyDescent="0.7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 s="9">
        <f>(((I3703/60)/60)/24)+DATE(1970,1,1)</f>
        <v>41935.636469907404</v>
      </c>
      <c r="K3703">
        <v>1411485391</v>
      </c>
      <c r="L3703" s="9">
        <f>(((K3703/60)/60)/24)+DATE(1970,1,1)</f>
        <v>41905.636469907404</v>
      </c>
      <c r="M3703" t="b">
        <v>0</v>
      </c>
      <c r="N3703">
        <v>1</v>
      </c>
      <c r="O3703" t="b">
        <v>0</v>
      </c>
      <c r="P3703" t="s">
        <v>8271</v>
      </c>
      <c r="Q3703">
        <f>D3703/E3703*100</f>
        <v>150000</v>
      </c>
      <c r="R3703">
        <f>E3703/N3703</f>
        <v>1</v>
      </c>
      <c r="S3703" t="str">
        <f>LEFT(P3703,FIND("/",P3703)-1)</f>
        <v>theater</v>
      </c>
      <c r="T3703" t="str">
        <f>RIGHT(P3703,LEN(P3703)-FIND("/",P3703))</f>
        <v>plays</v>
      </c>
    </row>
    <row r="3704" spans="1:20" ht="44.25" x14ac:dyDescent="0.75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 s="9">
        <f>(((I3704/60)/60)/24)+DATE(1970,1,1)</f>
        <v>41768.286805555559</v>
      </c>
      <c r="K3704">
        <v>1399058797</v>
      </c>
      <c r="L3704" s="9">
        <f>(((K3704/60)/60)/24)+DATE(1970,1,1)</f>
        <v>41761.810150462967</v>
      </c>
      <c r="M3704" t="b">
        <v>0</v>
      </c>
      <c r="N3704">
        <v>0</v>
      </c>
      <c r="O3704" t="b">
        <v>0</v>
      </c>
      <c r="P3704" t="s">
        <v>8271</v>
      </c>
      <c r="Q3704" t="e">
        <f>D3704/E3704*100</f>
        <v>#DIV/0!</v>
      </c>
      <c r="R3704" t="e">
        <f>E3704/N3704</f>
        <v>#DIV/0!</v>
      </c>
      <c r="S3704" t="str">
        <f>LEFT(P3704,FIND("/",P3704)-1)</f>
        <v>theater</v>
      </c>
      <c r="T3704" t="str">
        <f>RIGHT(P3704,LEN(P3704)-FIND("/",P3704))</f>
        <v>plays</v>
      </c>
    </row>
    <row r="3705" spans="1:20" ht="59" x14ac:dyDescent="0.75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 s="9">
        <f>(((I3705/60)/60)/24)+DATE(1970,1,1)</f>
        <v>41925.878657407404</v>
      </c>
      <c r="K3705">
        <v>1408050316</v>
      </c>
      <c r="L3705" s="9">
        <f>(((K3705/60)/60)/24)+DATE(1970,1,1)</f>
        <v>41865.878657407404</v>
      </c>
      <c r="M3705" t="b">
        <v>0</v>
      </c>
      <c r="N3705">
        <v>13</v>
      </c>
      <c r="O3705" t="b">
        <v>0</v>
      </c>
      <c r="P3705" t="s">
        <v>8271</v>
      </c>
      <c r="Q3705">
        <f>D3705/E3705*100</f>
        <v>266.42984014209594</v>
      </c>
      <c r="R3705">
        <f>E3705/N3705</f>
        <v>86.615384615384613</v>
      </c>
      <c r="S3705" t="str">
        <f>LEFT(P3705,FIND("/",P3705)-1)</f>
        <v>theater</v>
      </c>
      <c r="T3705" t="str">
        <f>RIGHT(P3705,LEN(P3705)-FIND("/",P3705))</f>
        <v>plays</v>
      </c>
    </row>
    <row r="3706" spans="1:20" ht="44.25" x14ac:dyDescent="0.75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 s="9">
        <f>(((I3706/60)/60)/24)+DATE(1970,1,1)</f>
        <v>41958.833333333328</v>
      </c>
      <c r="K3706">
        <v>1413477228</v>
      </c>
      <c r="L3706" s="9">
        <f>(((K3706/60)/60)/24)+DATE(1970,1,1)</f>
        <v>41928.690138888887</v>
      </c>
      <c r="M3706" t="b">
        <v>0</v>
      </c>
      <c r="N3706">
        <v>2</v>
      </c>
      <c r="O3706" t="b">
        <v>0</v>
      </c>
      <c r="P3706" t="s">
        <v>8271</v>
      </c>
      <c r="Q3706">
        <f>D3706/E3706*100</f>
        <v>454.54545454545456</v>
      </c>
      <c r="R3706">
        <f>E3706/N3706</f>
        <v>55</v>
      </c>
      <c r="S3706" t="str">
        <f>LEFT(P3706,FIND("/",P3706)-1)</f>
        <v>theater</v>
      </c>
      <c r="T3706" t="str">
        <f>RIGHT(P3706,LEN(P3706)-FIND("/",P3706))</f>
        <v>plays</v>
      </c>
    </row>
    <row r="3707" spans="1:20" ht="44.25" x14ac:dyDescent="0.75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 s="9">
        <f>(((I3707/60)/60)/24)+DATE(1970,1,1)</f>
        <v>42644.166666666672</v>
      </c>
      <c r="K3707">
        <v>1472674285</v>
      </c>
      <c r="L3707" s="9">
        <f>(((K3707/60)/60)/24)+DATE(1970,1,1)</f>
        <v>42613.841261574074</v>
      </c>
      <c r="M3707" t="b">
        <v>0</v>
      </c>
      <c r="N3707">
        <v>0</v>
      </c>
      <c r="O3707" t="b">
        <v>0</v>
      </c>
      <c r="P3707" t="s">
        <v>8271</v>
      </c>
      <c r="Q3707" t="e">
        <f>D3707/E3707*100</f>
        <v>#DIV/0!</v>
      </c>
      <c r="R3707" t="e">
        <f>E3707/N3707</f>
        <v>#DIV/0!</v>
      </c>
      <c r="S3707" t="str">
        <f>LEFT(P3707,FIND("/",P3707)-1)</f>
        <v>theater</v>
      </c>
      <c r="T3707" t="str">
        <f>RIGHT(P3707,LEN(P3707)-FIND("/",P3707))</f>
        <v>plays</v>
      </c>
    </row>
    <row r="3708" spans="1:20" ht="44.25" x14ac:dyDescent="0.75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 s="9">
        <f>(((I3708/60)/60)/24)+DATE(1970,1,1)</f>
        <v>41809.648506944446</v>
      </c>
      <c r="K3708">
        <v>1400600031</v>
      </c>
      <c r="L3708" s="9">
        <f>(((K3708/60)/60)/24)+DATE(1970,1,1)</f>
        <v>41779.648506944446</v>
      </c>
      <c r="M3708" t="b">
        <v>0</v>
      </c>
      <c r="N3708">
        <v>21</v>
      </c>
      <c r="O3708" t="b">
        <v>0</v>
      </c>
      <c r="P3708" t="s">
        <v>8271</v>
      </c>
      <c r="Q3708">
        <f>D3708/E3708*100</f>
        <v>567.53688989784337</v>
      </c>
      <c r="R3708">
        <f>E3708/N3708</f>
        <v>41.952380952380949</v>
      </c>
      <c r="S3708" t="str">
        <f>LEFT(P3708,FIND("/",P3708)-1)</f>
        <v>theater</v>
      </c>
      <c r="T3708" t="str">
        <f>RIGHT(P3708,LEN(P3708)-FIND("/",P3708))</f>
        <v>plays</v>
      </c>
    </row>
    <row r="3709" spans="1:20" ht="44.25" x14ac:dyDescent="0.75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 s="9">
        <f>(((I3709/60)/60)/24)+DATE(1970,1,1)</f>
        <v>42554.832638888889</v>
      </c>
      <c r="K3709">
        <v>1465856639</v>
      </c>
      <c r="L3709" s="9">
        <f>(((K3709/60)/60)/24)+DATE(1970,1,1)</f>
        <v>42534.933321759265</v>
      </c>
      <c r="M3709" t="b">
        <v>0</v>
      </c>
      <c r="N3709">
        <v>9</v>
      </c>
      <c r="O3709" t="b">
        <v>0</v>
      </c>
      <c r="P3709" t="s">
        <v>8271</v>
      </c>
      <c r="Q3709">
        <f>D3709/E3709*100</f>
        <v>188.67924528301887</v>
      </c>
      <c r="R3709">
        <f>E3709/N3709</f>
        <v>88.333333333333329</v>
      </c>
      <c r="S3709" t="str">
        <f>LEFT(P3709,FIND("/",P3709)-1)</f>
        <v>theater</v>
      </c>
      <c r="T3709" t="str">
        <f>RIGHT(P3709,LEN(P3709)-FIND("/",P3709))</f>
        <v>plays</v>
      </c>
    </row>
    <row r="3710" spans="1:20" ht="59" x14ac:dyDescent="0.75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 s="9">
        <f>(((I3710/60)/60)/24)+DATE(1970,1,1)</f>
        <v>42333.958333333328</v>
      </c>
      <c r="K3710">
        <v>1446506080</v>
      </c>
      <c r="L3710" s="9">
        <f>(((K3710/60)/60)/24)+DATE(1970,1,1)</f>
        <v>42310.968518518523</v>
      </c>
      <c r="M3710" t="b">
        <v>0</v>
      </c>
      <c r="N3710">
        <v>6</v>
      </c>
      <c r="O3710" t="b">
        <v>0</v>
      </c>
      <c r="P3710" t="s">
        <v>8271</v>
      </c>
      <c r="Q3710">
        <f>D3710/E3710*100</f>
        <v>451.61290322580652</v>
      </c>
      <c r="R3710">
        <f>E3710/N3710</f>
        <v>129.16666666666666</v>
      </c>
      <c r="S3710" t="str">
        <f>LEFT(P3710,FIND("/",P3710)-1)</f>
        <v>theater</v>
      </c>
      <c r="T3710" t="str">
        <f>RIGHT(P3710,LEN(P3710)-FIND("/",P3710))</f>
        <v>plays</v>
      </c>
    </row>
    <row r="3711" spans="1:20" ht="44.25" x14ac:dyDescent="0.75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 s="9">
        <f>(((I3711/60)/60)/24)+DATE(1970,1,1)</f>
        <v>42461.165972222225</v>
      </c>
      <c r="K3711">
        <v>1458178044</v>
      </c>
      <c r="L3711" s="9">
        <f>(((K3711/60)/60)/24)+DATE(1970,1,1)</f>
        <v>42446.060694444444</v>
      </c>
      <c r="M3711" t="b">
        <v>0</v>
      </c>
      <c r="N3711">
        <v>4</v>
      </c>
      <c r="O3711" t="b">
        <v>0</v>
      </c>
      <c r="P3711" t="s">
        <v>8271</v>
      </c>
      <c r="Q3711">
        <f>D3711/E3711*100</f>
        <v>3947.3684210526317</v>
      </c>
      <c r="R3711">
        <f>E3711/N3711</f>
        <v>23.75</v>
      </c>
      <c r="S3711" t="str">
        <f>LEFT(P3711,FIND("/",P3711)-1)</f>
        <v>theater</v>
      </c>
      <c r="T3711" t="str">
        <f>RIGHT(P3711,LEN(P3711)-FIND("/",P3711))</f>
        <v>plays</v>
      </c>
    </row>
    <row r="3712" spans="1:20" ht="44.25" x14ac:dyDescent="0.75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 s="9">
        <f>(((I3712/60)/60)/24)+DATE(1970,1,1)</f>
        <v>41898.125</v>
      </c>
      <c r="K3712">
        <v>1408116152</v>
      </c>
      <c r="L3712" s="9">
        <f>(((K3712/60)/60)/24)+DATE(1970,1,1)</f>
        <v>41866.640648148146</v>
      </c>
      <c r="M3712" t="b">
        <v>0</v>
      </c>
      <c r="N3712">
        <v>7</v>
      </c>
      <c r="O3712" t="b">
        <v>0</v>
      </c>
      <c r="P3712" t="s">
        <v>8271</v>
      </c>
      <c r="Q3712">
        <f>D3712/E3712*100</f>
        <v>4000</v>
      </c>
      <c r="R3712">
        <f>E3712/N3712</f>
        <v>35.714285714285715</v>
      </c>
      <c r="S3712" t="str">
        <f>LEFT(P3712,FIND("/",P3712)-1)</f>
        <v>theater</v>
      </c>
      <c r="T3712" t="str">
        <f>RIGHT(P3712,LEN(P3712)-FIND("/",P3712))</f>
        <v>plays</v>
      </c>
    </row>
    <row r="3713" spans="1:20" ht="59" x14ac:dyDescent="0.75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 s="9">
        <f>(((I3713/60)/60)/24)+DATE(1970,1,1)</f>
        <v>41813.666666666664</v>
      </c>
      <c r="K3713">
        <v>1400604056</v>
      </c>
      <c r="L3713" s="9">
        <f>(((K3713/60)/60)/24)+DATE(1970,1,1)</f>
        <v>41779.695092592592</v>
      </c>
      <c r="M3713" t="b">
        <v>0</v>
      </c>
      <c r="N3713">
        <v>5</v>
      </c>
      <c r="O3713" t="b">
        <v>0</v>
      </c>
      <c r="P3713" t="s">
        <v>8271</v>
      </c>
      <c r="Q3713">
        <f>D3713/E3713*100</f>
        <v>3508.7719298245615</v>
      </c>
      <c r="R3713">
        <f>E3713/N3713</f>
        <v>57</v>
      </c>
      <c r="S3713" t="str">
        <f>LEFT(P3713,FIND("/",P3713)-1)</f>
        <v>theater</v>
      </c>
      <c r="T3713" t="str">
        <f>RIGHT(P3713,LEN(P3713)-FIND("/",P3713))</f>
        <v>plays</v>
      </c>
    </row>
    <row r="3714" spans="1:20" ht="44.25" x14ac:dyDescent="0.75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 s="9">
        <f>(((I3714/60)/60)/24)+DATE(1970,1,1)</f>
        <v>42481.099803240737</v>
      </c>
      <c r="K3714">
        <v>1456025023</v>
      </c>
      <c r="L3714" s="9">
        <f>(((K3714/60)/60)/24)+DATE(1970,1,1)</f>
        <v>42421.141469907408</v>
      </c>
      <c r="M3714" t="b">
        <v>0</v>
      </c>
      <c r="N3714">
        <v>0</v>
      </c>
      <c r="O3714" t="b">
        <v>0</v>
      </c>
      <c r="P3714" t="s">
        <v>8271</v>
      </c>
      <c r="Q3714" t="e">
        <f>D3714/E3714*100</f>
        <v>#DIV/0!</v>
      </c>
      <c r="R3714" t="e">
        <f>E3714/N3714</f>
        <v>#DIV/0!</v>
      </c>
      <c r="S3714" t="str">
        <f>LEFT(P3714,FIND("/",P3714)-1)</f>
        <v>theater</v>
      </c>
      <c r="T3714" t="str">
        <f>RIGHT(P3714,LEN(P3714)-FIND("/",P3714))</f>
        <v>plays</v>
      </c>
    </row>
    <row r="3715" spans="1:20" ht="44.25" x14ac:dyDescent="0.75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 s="9">
        <f>(((I3715/60)/60)/24)+DATE(1970,1,1)</f>
        <v>42553.739212962959</v>
      </c>
      <c r="K3715">
        <v>1464889468</v>
      </c>
      <c r="L3715" s="9">
        <f>(((K3715/60)/60)/24)+DATE(1970,1,1)</f>
        <v>42523.739212962959</v>
      </c>
      <c r="M3715" t="b">
        <v>0</v>
      </c>
      <c r="N3715">
        <v>3</v>
      </c>
      <c r="O3715" t="b">
        <v>0</v>
      </c>
      <c r="P3715" t="s">
        <v>8271</v>
      </c>
      <c r="Q3715">
        <f>D3715/E3715*100</f>
        <v>4081.6326530612246</v>
      </c>
      <c r="R3715">
        <f>E3715/N3715</f>
        <v>163.33333333333334</v>
      </c>
      <c r="S3715" t="str">
        <f>LEFT(P3715,FIND("/",P3715)-1)</f>
        <v>theater</v>
      </c>
      <c r="T3715" t="str">
        <f>RIGHT(P3715,LEN(P3715)-FIND("/",P3715))</f>
        <v>plays</v>
      </c>
    </row>
    <row r="3716" spans="1:20" ht="44.25" x14ac:dyDescent="0.75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 s="9">
        <f>(((I3716/60)/60)/24)+DATE(1970,1,1)</f>
        <v>41817.681527777779</v>
      </c>
      <c r="K3716">
        <v>1401294084</v>
      </c>
      <c r="L3716" s="9">
        <f>(((K3716/60)/60)/24)+DATE(1970,1,1)</f>
        <v>41787.681527777779</v>
      </c>
      <c r="M3716" t="b">
        <v>0</v>
      </c>
      <c r="N3716">
        <v>9</v>
      </c>
      <c r="O3716" t="b">
        <v>0</v>
      </c>
      <c r="P3716" t="s">
        <v>8271</v>
      </c>
      <c r="Q3716">
        <f>D3716/E3716*100</f>
        <v>7037.0370370370365</v>
      </c>
      <c r="R3716">
        <f>E3716/N3716</f>
        <v>15</v>
      </c>
      <c r="S3716" t="str">
        <f>LEFT(P3716,FIND("/",P3716)-1)</f>
        <v>theater</v>
      </c>
      <c r="T3716" t="str">
        <f>RIGHT(P3716,LEN(P3716)-FIND("/",P3716))</f>
        <v>plays</v>
      </c>
    </row>
    <row r="3717" spans="1:20" ht="44.25" x14ac:dyDescent="0.75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 s="9">
        <f>(((I3717/60)/60)/24)+DATE(1970,1,1)</f>
        <v>42123.588263888887</v>
      </c>
      <c r="K3717">
        <v>1427724426</v>
      </c>
      <c r="L3717" s="9">
        <f>(((K3717/60)/60)/24)+DATE(1970,1,1)</f>
        <v>42093.588263888887</v>
      </c>
      <c r="M3717" t="b">
        <v>0</v>
      </c>
      <c r="N3717">
        <v>6</v>
      </c>
      <c r="O3717" t="b">
        <v>0</v>
      </c>
      <c r="P3717" t="s">
        <v>8271</v>
      </c>
      <c r="Q3717">
        <f>D3717/E3717*100</f>
        <v>519.48051948051943</v>
      </c>
      <c r="R3717">
        <f>E3717/N3717</f>
        <v>64.166666666666671</v>
      </c>
      <c r="S3717" t="str">
        <f>LEFT(P3717,FIND("/",P3717)-1)</f>
        <v>theater</v>
      </c>
      <c r="T3717" t="str">
        <f>RIGHT(P3717,LEN(P3717)-FIND("/",P3717))</f>
        <v>plays</v>
      </c>
    </row>
    <row r="3718" spans="1:20" ht="29.5" x14ac:dyDescent="0.75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 s="9">
        <f>(((I3718/60)/60)/24)+DATE(1970,1,1)</f>
        <v>41863.951516203706</v>
      </c>
      <c r="K3718">
        <v>1405291811</v>
      </c>
      <c r="L3718" s="9">
        <f>(((K3718/60)/60)/24)+DATE(1970,1,1)</f>
        <v>41833.951516203706</v>
      </c>
      <c r="M3718" t="b">
        <v>0</v>
      </c>
      <c r="N3718">
        <v>4</v>
      </c>
      <c r="O3718" t="b">
        <v>0</v>
      </c>
      <c r="P3718" t="s">
        <v>8271</v>
      </c>
      <c r="Q3718">
        <f>D3718/E3718*100</f>
        <v>14814.814814814816</v>
      </c>
      <c r="R3718">
        <f>E3718/N3718</f>
        <v>6.75</v>
      </c>
      <c r="S3718" t="str">
        <f>LEFT(P3718,FIND("/",P3718)-1)</f>
        <v>theater</v>
      </c>
      <c r="T3718" t="str">
        <f>RIGHT(P3718,LEN(P3718)-FIND("/",P3718))</f>
        <v>plays</v>
      </c>
    </row>
    <row r="3719" spans="1:20" ht="59" x14ac:dyDescent="0.75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 s="9">
        <f>(((I3719/60)/60)/24)+DATE(1970,1,1)</f>
        <v>42509.039212962962</v>
      </c>
      <c r="K3719">
        <v>1461027388</v>
      </c>
      <c r="L3719" s="9">
        <f>(((K3719/60)/60)/24)+DATE(1970,1,1)</f>
        <v>42479.039212962962</v>
      </c>
      <c r="M3719" t="b">
        <v>0</v>
      </c>
      <c r="N3719">
        <v>1</v>
      </c>
      <c r="O3719" t="b">
        <v>0</v>
      </c>
      <c r="P3719" t="s">
        <v>8271</v>
      </c>
      <c r="Q3719">
        <f>D3719/E3719*100</f>
        <v>60000</v>
      </c>
      <c r="R3719">
        <f>E3719/N3719</f>
        <v>25</v>
      </c>
      <c r="S3719" t="str">
        <f>LEFT(P3719,FIND("/",P3719)-1)</f>
        <v>theater</v>
      </c>
      <c r="T3719" t="str">
        <f>RIGHT(P3719,LEN(P3719)-FIND("/",P3719))</f>
        <v>plays</v>
      </c>
    </row>
    <row r="3720" spans="1:20" ht="44.25" x14ac:dyDescent="0.75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 s="9">
        <f>(((I3720/60)/60)/24)+DATE(1970,1,1)</f>
        <v>42275.117476851854</v>
      </c>
      <c r="K3720">
        <v>1439952550</v>
      </c>
      <c r="L3720" s="9">
        <f>(((K3720/60)/60)/24)+DATE(1970,1,1)</f>
        <v>42235.117476851854</v>
      </c>
      <c r="M3720" t="b">
        <v>0</v>
      </c>
      <c r="N3720">
        <v>17</v>
      </c>
      <c r="O3720" t="b">
        <v>0</v>
      </c>
      <c r="P3720" t="s">
        <v>8271</v>
      </c>
      <c r="Q3720">
        <f>D3720/E3720*100</f>
        <v>164.20361247947454</v>
      </c>
      <c r="R3720">
        <f>E3720/N3720</f>
        <v>179.11764705882354</v>
      </c>
      <c r="S3720" t="str">
        <f>LEFT(P3720,FIND("/",P3720)-1)</f>
        <v>theater</v>
      </c>
      <c r="T3720" t="str">
        <f>RIGHT(P3720,LEN(P3720)-FIND("/",P3720))</f>
        <v>plays</v>
      </c>
    </row>
    <row r="3721" spans="1:20" ht="44.25" x14ac:dyDescent="0.75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 s="9">
        <f>(((I3721/60)/60)/24)+DATE(1970,1,1)</f>
        <v>42748.961805555555</v>
      </c>
      <c r="K3721">
        <v>1481756855</v>
      </c>
      <c r="L3721" s="9">
        <f>(((K3721/60)/60)/24)+DATE(1970,1,1)</f>
        <v>42718.963599537034</v>
      </c>
      <c r="M3721" t="b">
        <v>0</v>
      </c>
      <c r="N3721">
        <v>1</v>
      </c>
      <c r="O3721" t="b">
        <v>0</v>
      </c>
      <c r="P3721" t="s">
        <v>8271</v>
      </c>
      <c r="Q3721">
        <f>D3721/E3721*100</f>
        <v>9999.9999999999982</v>
      </c>
      <c r="R3721">
        <f>E3721/N3721</f>
        <v>34.950000000000003</v>
      </c>
      <c r="S3721" t="str">
        <f>LEFT(P3721,FIND("/",P3721)-1)</f>
        <v>theater</v>
      </c>
      <c r="T3721" t="str">
        <f>RIGHT(P3721,LEN(P3721)-FIND("/",P3721))</f>
        <v>plays</v>
      </c>
    </row>
    <row r="3722" spans="1:20" ht="44.25" x14ac:dyDescent="0.75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 s="9">
        <f>(((I3722/60)/60)/24)+DATE(1970,1,1)</f>
        <v>42063.5</v>
      </c>
      <c r="K3722">
        <v>1421596356</v>
      </c>
      <c r="L3722" s="9">
        <f>(((K3722/60)/60)/24)+DATE(1970,1,1)</f>
        <v>42022.661527777775</v>
      </c>
      <c r="M3722" t="b">
        <v>0</v>
      </c>
      <c r="N3722">
        <v>13</v>
      </c>
      <c r="O3722" t="b">
        <v>0</v>
      </c>
      <c r="P3722" t="s">
        <v>8271</v>
      </c>
      <c r="Q3722">
        <f>D3722/E3722*100</f>
        <v>290.69767441860461</v>
      </c>
      <c r="R3722">
        <f>E3722/N3722</f>
        <v>33.07692307692308</v>
      </c>
      <c r="S3722" t="str">
        <f>LEFT(P3722,FIND("/",P3722)-1)</f>
        <v>theater</v>
      </c>
      <c r="T3722" t="str">
        <f>RIGHT(P3722,LEN(P3722)-FIND("/",P3722))</f>
        <v>plays</v>
      </c>
    </row>
    <row r="3723" spans="1:20" ht="44.25" x14ac:dyDescent="0.75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 s="9">
        <f>(((I3723/60)/60)/24)+DATE(1970,1,1)</f>
        <v>42064.125</v>
      </c>
      <c r="K3723">
        <v>1422374420</v>
      </c>
      <c r="L3723" s="9">
        <f>(((K3723/60)/60)/24)+DATE(1970,1,1)</f>
        <v>42031.666898148149</v>
      </c>
      <c r="M3723" t="b">
        <v>0</v>
      </c>
      <c r="N3723">
        <v>6</v>
      </c>
      <c r="O3723" t="b">
        <v>0</v>
      </c>
      <c r="P3723" t="s">
        <v>8271</v>
      </c>
      <c r="Q3723">
        <f>D3723/E3723*100</f>
        <v>606.06060606060601</v>
      </c>
      <c r="R3723">
        <f>E3723/N3723</f>
        <v>27.5</v>
      </c>
      <c r="S3723" t="str">
        <f>LEFT(P3723,FIND("/",P3723)-1)</f>
        <v>theater</v>
      </c>
      <c r="T3723" t="str">
        <f>RIGHT(P3723,LEN(P3723)-FIND("/",P3723))</f>
        <v>plays</v>
      </c>
    </row>
    <row r="3724" spans="1:20" ht="59" x14ac:dyDescent="0.75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 s="9">
        <f>(((I3724/60)/60)/24)+DATE(1970,1,1)</f>
        <v>42730.804756944446</v>
      </c>
      <c r="K3724">
        <v>1480187931</v>
      </c>
      <c r="L3724" s="9">
        <f>(((K3724/60)/60)/24)+DATE(1970,1,1)</f>
        <v>42700.804756944446</v>
      </c>
      <c r="M3724" t="b">
        <v>0</v>
      </c>
      <c r="N3724">
        <v>0</v>
      </c>
      <c r="O3724" t="b">
        <v>0</v>
      </c>
      <c r="P3724" t="s">
        <v>8271</v>
      </c>
      <c r="Q3724" t="e">
        <f>D3724/E3724*100</f>
        <v>#DIV/0!</v>
      </c>
      <c r="R3724" t="e">
        <f>E3724/N3724</f>
        <v>#DIV/0!</v>
      </c>
      <c r="S3724" t="str">
        <f>LEFT(P3724,FIND("/",P3724)-1)</f>
        <v>theater</v>
      </c>
      <c r="T3724" t="str">
        <f>RIGHT(P3724,LEN(P3724)-FIND("/",P3724))</f>
        <v>plays</v>
      </c>
    </row>
    <row r="3725" spans="1:20" ht="59" x14ac:dyDescent="0.75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 s="9">
        <f>(((I3725/60)/60)/24)+DATE(1970,1,1)</f>
        <v>41872.77443287037</v>
      </c>
      <c r="K3725">
        <v>1403462111</v>
      </c>
      <c r="L3725" s="9">
        <f>(((K3725/60)/60)/24)+DATE(1970,1,1)</f>
        <v>41812.77443287037</v>
      </c>
      <c r="M3725" t="b">
        <v>0</v>
      </c>
      <c r="N3725">
        <v>2</v>
      </c>
      <c r="O3725" t="b">
        <v>0</v>
      </c>
      <c r="P3725" t="s">
        <v>8271</v>
      </c>
      <c r="Q3725">
        <f>D3725/E3725*100</f>
        <v>25000</v>
      </c>
      <c r="R3725">
        <f>E3725/N3725</f>
        <v>2</v>
      </c>
      <c r="S3725" t="str">
        <f>LEFT(P3725,FIND("/",P3725)-1)</f>
        <v>theater</v>
      </c>
      <c r="T3725" t="str">
        <f>RIGHT(P3725,LEN(P3725)-FIND("/",P3725))</f>
        <v>plays</v>
      </c>
    </row>
    <row r="3726" spans="1:20" ht="44.25" x14ac:dyDescent="0.75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 s="9">
        <f>(((I3726/60)/60)/24)+DATE(1970,1,1)</f>
        <v>42133.166666666672</v>
      </c>
      <c r="K3726">
        <v>1426407426</v>
      </c>
      <c r="L3726" s="9">
        <f>(((K3726/60)/60)/24)+DATE(1970,1,1)</f>
        <v>42078.34520833334</v>
      </c>
      <c r="M3726" t="b">
        <v>0</v>
      </c>
      <c r="N3726">
        <v>2</v>
      </c>
      <c r="O3726" t="b">
        <v>0</v>
      </c>
      <c r="P3726" t="s">
        <v>8271</v>
      </c>
      <c r="Q3726">
        <f>D3726/E3726*100</f>
        <v>9459.45945945946</v>
      </c>
      <c r="R3726">
        <f>E3726/N3726</f>
        <v>18.5</v>
      </c>
      <c r="S3726" t="str">
        <f>LEFT(P3726,FIND("/",P3726)-1)</f>
        <v>theater</v>
      </c>
      <c r="T3726" t="str">
        <f>RIGHT(P3726,LEN(P3726)-FIND("/",P3726))</f>
        <v>plays</v>
      </c>
    </row>
    <row r="3727" spans="1:20" ht="44.25" x14ac:dyDescent="0.75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 s="9">
        <f>(((I3727/60)/60)/24)+DATE(1970,1,1)</f>
        <v>42313.594618055555</v>
      </c>
      <c r="K3727">
        <v>1444137375</v>
      </c>
      <c r="L3727" s="9">
        <f>(((K3727/60)/60)/24)+DATE(1970,1,1)</f>
        <v>42283.552951388891</v>
      </c>
      <c r="M3727" t="b">
        <v>0</v>
      </c>
      <c r="N3727">
        <v>21</v>
      </c>
      <c r="O3727" t="b">
        <v>0</v>
      </c>
      <c r="P3727" t="s">
        <v>8271</v>
      </c>
      <c r="Q3727">
        <f>D3727/E3727*100</f>
        <v>374.1496598639456</v>
      </c>
      <c r="R3727">
        <f>E3727/N3727</f>
        <v>35</v>
      </c>
      <c r="S3727" t="str">
        <f>LEFT(P3727,FIND("/",P3727)-1)</f>
        <v>theater</v>
      </c>
      <c r="T3727" t="str">
        <f>RIGHT(P3727,LEN(P3727)-FIND("/",P3727))</f>
        <v>plays</v>
      </c>
    </row>
    <row r="3728" spans="1:20" ht="44.25" x14ac:dyDescent="0.75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 s="9">
        <f>(((I3728/60)/60)/24)+DATE(1970,1,1)</f>
        <v>41820.727777777778</v>
      </c>
      <c r="K3728">
        <v>1400547969</v>
      </c>
      <c r="L3728" s="9">
        <f>(((K3728/60)/60)/24)+DATE(1970,1,1)</f>
        <v>41779.045937499999</v>
      </c>
      <c r="M3728" t="b">
        <v>0</v>
      </c>
      <c r="N3728">
        <v>13</v>
      </c>
      <c r="O3728" t="b">
        <v>0</v>
      </c>
      <c r="P3728" t="s">
        <v>8271</v>
      </c>
      <c r="Q3728">
        <f>D3728/E3728*100</f>
        <v>347.22222222222223</v>
      </c>
      <c r="R3728">
        <f>E3728/N3728</f>
        <v>44.307692307692307</v>
      </c>
      <c r="S3728" t="str">
        <f>LEFT(P3728,FIND("/",P3728)-1)</f>
        <v>theater</v>
      </c>
      <c r="T3728" t="str">
        <f>RIGHT(P3728,LEN(P3728)-FIND("/",P3728))</f>
        <v>plays</v>
      </c>
    </row>
    <row r="3729" spans="1:20" ht="44.25" x14ac:dyDescent="0.75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 s="9">
        <f>(((I3729/60)/60)/24)+DATE(1970,1,1)</f>
        <v>41933.82708333333</v>
      </c>
      <c r="K3729">
        <v>1411499149</v>
      </c>
      <c r="L3729" s="9">
        <f>(((K3729/60)/60)/24)+DATE(1970,1,1)</f>
        <v>41905.795706018522</v>
      </c>
      <c r="M3729" t="b">
        <v>0</v>
      </c>
      <c r="N3729">
        <v>0</v>
      </c>
      <c r="O3729" t="b">
        <v>0</v>
      </c>
      <c r="P3729" t="s">
        <v>8271</v>
      </c>
      <c r="Q3729" t="e">
        <f>D3729/E3729*100</f>
        <v>#DIV/0!</v>
      </c>
      <c r="R3729" t="e">
        <f>E3729/N3729</f>
        <v>#DIV/0!</v>
      </c>
      <c r="S3729" t="str">
        <f>LEFT(P3729,FIND("/",P3729)-1)</f>
        <v>theater</v>
      </c>
      <c r="T3729" t="str">
        <f>RIGHT(P3729,LEN(P3729)-FIND("/",P3729))</f>
        <v>plays</v>
      </c>
    </row>
    <row r="3730" spans="1:20" ht="44.25" x14ac:dyDescent="0.75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 s="9">
        <f>(((I3730/60)/60)/24)+DATE(1970,1,1)</f>
        <v>42725.7105787037</v>
      </c>
      <c r="K3730">
        <v>1479747794</v>
      </c>
      <c r="L3730" s="9">
        <f>(((K3730/60)/60)/24)+DATE(1970,1,1)</f>
        <v>42695.7105787037</v>
      </c>
      <c r="M3730" t="b">
        <v>0</v>
      </c>
      <c r="N3730">
        <v>6</v>
      </c>
      <c r="O3730" t="b">
        <v>0</v>
      </c>
      <c r="P3730" t="s">
        <v>8271</v>
      </c>
      <c r="Q3730">
        <f>D3730/E3730*100</f>
        <v>1123.5955056179776</v>
      </c>
      <c r="R3730">
        <f>E3730/N3730</f>
        <v>222.5</v>
      </c>
      <c r="S3730" t="str">
        <f>LEFT(P3730,FIND("/",P3730)-1)</f>
        <v>theater</v>
      </c>
      <c r="T3730" t="str">
        <f>RIGHT(P3730,LEN(P3730)-FIND("/",P3730))</f>
        <v>plays</v>
      </c>
    </row>
    <row r="3731" spans="1:20" ht="44.25" x14ac:dyDescent="0.75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 s="9">
        <f>(((I3731/60)/60)/24)+DATE(1970,1,1)</f>
        <v>42762.787523148145</v>
      </c>
      <c r="K3731">
        <v>1482951242</v>
      </c>
      <c r="L3731" s="9">
        <f>(((K3731/60)/60)/24)+DATE(1970,1,1)</f>
        <v>42732.787523148145</v>
      </c>
      <c r="M3731" t="b">
        <v>0</v>
      </c>
      <c r="N3731">
        <v>0</v>
      </c>
      <c r="O3731" t="b">
        <v>0</v>
      </c>
      <c r="P3731" t="s">
        <v>8271</v>
      </c>
      <c r="Q3731" t="e">
        <f>D3731/E3731*100</f>
        <v>#DIV/0!</v>
      </c>
      <c r="R3731" t="e">
        <f>E3731/N3731</f>
        <v>#DIV/0!</v>
      </c>
      <c r="S3731" t="str">
        <f>LEFT(P3731,FIND("/",P3731)-1)</f>
        <v>theater</v>
      </c>
      <c r="T3731" t="str">
        <f>RIGHT(P3731,LEN(P3731)-FIND("/",P3731))</f>
        <v>plays</v>
      </c>
    </row>
    <row r="3732" spans="1:20" ht="44.25" x14ac:dyDescent="0.75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 s="9">
        <f>(((I3732/60)/60)/24)+DATE(1970,1,1)</f>
        <v>42540.938900462963</v>
      </c>
      <c r="K3732">
        <v>1463783521</v>
      </c>
      <c r="L3732" s="9">
        <f>(((K3732/60)/60)/24)+DATE(1970,1,1)</f>
        <v>42510.938900462963</v>
      </c>
      <c r="M3732" t="b">
        <v>0</v>
      </c>
      <c r="N3732">
        <v>1</v>
      </c>
      <c r="O3732" t="b">
        <v>0</v>
      </c>
      <c r="P3732" t="s">
        <v>8271</v>
      </c>
      <c r="Q3732">
        <f>D3732/E3732*100</f>
        <v>60000</v>
      </c>
      <c r="R3732">
        <f>E3732/N3732</f>
        <v>5</v>
      </c>
      <c r="S3732" t="str">
        <f>LEFT(P3732,FIND("/",P3732)-1)</f>
        <v>theater</v>
      </c>
      <c r="T3732" t="str">
        <f>RIGHT(P3732,LEN(P3732)-FIND("/",P3732))</f>
        <v>plays</v>
      </c>
    </row>
    <row r="3733" spans="1:20" ht="44.25" x14ac:dyDescent="0.75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 s="9">
        <f>(((I3733/60)/60)/24)+DATE(1970,1,1)</f>
        <v>42535.787500000006</v>
      </c>
      <c r="K3733">
        <v>1463849116</v>
      </c>
      <c r="L3733" s="9">
        <f>(((K3733/60)/60)/24)+DATE(1970,1,1)</f>
        <v>42511.698101851856</v>
      </c>
      <c r="M3733" t="b">
        <v>0</v>
      </c>
      <c r="N3733">
        <v>0</v>
      </c>
      <c r="O3733" t="b">
        <v>0</v>
      </c>
      <c r="P3733" t="s">
        <v>8271</v>
      </c>
      <c r="Q3733" t="e">
        <f>D3733/E3733*100</f>
        <v>#DIV/0!</v>
      </c>
      <c r="R3733" t="e">
        <f>E3733/N3733</f>
        <v>#DIV/0!</v>
      </c>
      <c r="S3733" t="str">
        <f>LEFT(P3733,FIND("/",P3733)-1)</f>
        <v>theater</v>
      </c>
      <c r="T3733" t="str">
        <f>RIGHT(P3733,LEN(P3733)-FIND("/",P3733))</f>
        <v>plays</v>
      </c>
    </row>
    <row r="3734" spans="1:20" ht="44.25" x14ac:dyDescent="0.75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 s="9">
        <f>(((I3734/60)/60)/24)+DATE(1970,1,1)</f>
        <v>42071.539641203708</v>
      </c>
      <c r="K3734">
        <v>1423231025</v>
      </c>
      <c r="L3734" s="9">
        <f>(((K3734/60)/60)/24)+DATE(1970,1,1)</f>
        <v>42041.581307870365</v>
      </c>
      <c r="M3734" t="b">
        <v>0</v>
      </c>
      <c r="N3734">
        <v>12</v>
      </c>
      <c r="O3734" t="b">
        <v>0</v>
      </c>
      <c r="P3734" t="s">
        <v>8271</v>
      </c>
      <c r="Q3734">
        <f>D3734/E3734*100</f>
        <v>635.42857142857144</v>
      </c>
      <c r="R3734">
        <f>E3734/N3734</f>
        <v>29.166666666666668</v>
      </c>
      <c r="S3734" t="str">
        <f>LEFT(P3734,FIND("/",P3734)-1)</f>
        <v>theater</v>
      </c>
      <c r="T3734" t="str">
        <f>RIGHT(P3734,LEN(P3734)-FIND("/",P3734))</f>
        <v>plays</v>
      </c>
    </row>
    <row r="3735" spans="1:20" ht="44.25" x14ac:dyDescent="0.75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 s="9">
        <f>(((I3735/60)/60)/24)+DATE(1970,1,1)</f>
        <v>42322.958333333328</v>
      </c>
      <c r="K3735">
        <v>1446179553</v>
      </c>
      <c r="L3735" s="9">
        <f>(((K3735/60)/60)/24)+DATE(1970,1,1)</f>
        <v>42307.189270833333</v>
      </c>
      <c r="M3735" t="b">
        <v>0</v>
      </c>
      <c r="N3735">
        <v>2</v>
      </c>
      <c r="O3735" t="b">
        <v>0</v>
      </c>
      <c r="P3735" t="s">
        <v>8271</v>
      </c>
      <c r="Q3735">
        <f>D3735/E3735*100</f>
        <v>5000</v>
      </c>
      <c r="R3735">
        <f>E3735/N3735</f>
        <v>1.5</v>
      </c>
      <c r="S3735" t="str">
        <f>LEFT(P3735,FIND("/",P3735)-1)</f>
        <v>theater</v>
      </c>
      <c r="T3735" t="str">
        <f>RIGHT(P3735,LEN(P3735)-FIND("/",P3735))</f>
        <v>plays</v>
      </c>
    </row>
    <row r="3736" spans="1:20" ht="44.25" x14ac:dyDescent="0.75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 s="9">
        <f>(((I3736/60)/60)/24)+DATE(1970,1,1)</f>
        <v>42383.761759259258</v>
      </c>
      <c r="K3736">
        <v>1450203416</v>
      </c>
      <c r="L3736" s="9">
        <f>(((K3736/60)/60)/24)+DATE(1970,1,1)</f>
        <v>42353.761759259258</v>
      </c>
      <c r="M3736" t="b">
        <v>0</v>
      </c>
      <c r="N3736">
        <v>6</v>
      </c>
      <c r="O3736" t="b">
        <v>0</v>
      </c>
      <c r="P3736" t="s">
        <v>8271</v>
      </c>
      <c r="Q3736">
        <f>D3736/E3736*100</f>
        <v>461.133069828722</v>
      </c>
      <c r="R3736">
        <f>E3736/N3736</f>
        <v>126.5</v>
      </c>
      <c r="S3736" t="str">
        <f>LEFT(P3736,FIND("/",P3736)-1)</f>
        <v>theater</v>
      </c>
      <c r="T3736" t="str">
        <f>RIGHT(P3736,LEN(P3736)-FIND("/",P3736))</f>
        <v>plays</v>
      </c>
    </row>
    <row r="3737" spans="1:20" ht="59" x14ac:dyDescent="0.75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 s="9">
        <f>(((I3737/60)/60)/24)+DATE(1970,1,1)</f>
        <v>42652.436412037037</v>
      </c>
      <c r="K3737">
        <v>1473416906</v>
      </c>
      <c r="L3737" s="9">
        <f>(((K3737/60)/60)/24)+DATE(1970,1,1)</f>
        <v>42622.436412037037</v>
      </c>
      <c r="M3737" t="b">
        <v>0</v>
      </c>
      <c r="N3737">
        <v>1</v>
      </c>
      <c r="O3737" t="b">
        <v>0</v>
      </c>
      <c r="P3737" t="s">
        <v>8271</v>
      </c>
      <c r="Q3737">
        <f>D3737/E3737*100</f>
        <v>30000</v>
      </c>
      <c r="R3737">
        <f>E3737/N3737</f>
        <v>10</v>
      </c>
      <c r="S3737" t="str">
        <f>LEFT(P3737,FIND("/",P3737)-1)</f>
        <v>theater</v>
      </c>
      <c r="T3737" t="str">
        <f>RIGHT(P3737,LEN(P3737)-FIND("/",P3737))</f>
        <v>plays</v>
      </c>
    </row>
    <row r="3738" spans="1:20" ht="44.25" x14ac:dyDescent="0.75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 s="9">
        <f>(((I3738/60)/60)/24)+DATE(1970,1,1)</f>
        <v>42087.165972222225</v>
      </c>
      <c r="K3738">
        <v>1424701775</v>
      </c>
      <c r="L3738" s="9">
        <f>(((K3738/60)/60)/24)+DATE(1970,1,1)</f>
        <v>42058.603877314818</v>
      </c>
      <c r="M3738" t="b">
        <v>0</v>
      </c>
      <c r="N3738">
        <v>1</v>
      </c>
      <c r="O3738" t="b">
        <v>0</v>
      </c>
      <c r="P3738" t="s">
        <v>8271</v>
      </c>
      <c r="Q3738">
        <f>D3738/E3738*100</f>
        <v>35000</v>
      </c>
      <c r="R3738">
        <f>E3738/N3738</f>
        <v>10</v>
      </c>
      <c r="S3738" t="str">
        <f>LEFT(P3738,FIND("/",P3738)-1)</f>
        <v>theater</v>
      </c>
      <c r="T3738" t="str">
        <f>RIGHT(P3738,LEN(P3738)-FIND("/",P3738))</f>
        <v>plays</v>
      </c>
    </row>
    <row r="3739" spans="1:20" ht="44.25" x14ac:dyDescent="0.75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 s="9">
        <f>(((I3739/60)/60)/24)+DATE(1970,1,1)</f>
        <v>42329.166666666672</v>
      </c>
      <c r="K3739">
        <v>1445985299</v>
      </c>
      <c r="L3739" s="9">
        <f>(((K3739/60)/60)/24)+DATE(1970,1,1)</f>
        <v>42304.940960648149</v>
      </c>
      <c r="M3739" t="b">
        <v>0</v>
      </c>
      <c r="N3739">
        <v>5</v>
      </c>
      <c r="O3739" t="b">
        <v>0</v>
      </c>
      <c r="P3739" t="s">
        <v>8271</v>
      </c>
      <c r="Q3739">
        <f>D3739/E3739*100</f>
        <v>2127.6595744680849</v>
      </c>
      <c r="R3739">
        <f>E3739/N3739</f>
        <v>9.4</v>
      </c>
      <c r="S3739" t="str">
        <f>LEFT(P3739,FIND("/",P3739)-1)</f>
        <v>theater</v>
      </c>
      <c r="T3739" t="str">
        <f>RIGHT(P3739,LEN(P3739)-FIND("/",P3739))</f>
        <v>plays</v>
      </c>
    </row>
    <row r="3740" spans="1:20" x14ac:dyDescent="0.75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 s="9">
        <f>(((I3740/60)/60)/24)+DATE(1970,1,1)</f>
        <v>42568.742893518516</v>
      </c>
      <c r="K3740">
        <v>1466185786</v>
      </c>
      <c r="L3740" s="9">
        <f>(((K3740/60)/60)/24)+DATE(1970,1,1)</f>
        <v>42538.742893518516</v>
      </c>
      <c r="M3740" t="b">
        <v>0</v>
      </c>
      <c r="N3740">
        <v>0</v>
      </c>
      <c r="O3740" t="b">
        <v>0</v>
      </c>
      <c r="P3740" t="s">
        <v>8271</v>
      </c>
      <c r="Q3740" t="e">
        <f>D3740/E3740*100</f>
        <v>#DIV/0!</v>
      </c>
      <c r="R3740" t="e">
        <f>E3740/N3740</f>
        <v>#DIV/0!</v>
      </c>
      <c r="S3740" t="str">
        <f>LEFT(P3740,FIND("/",P3740)-1)</f>
        <v>theater</v>
      </c>
      <c r="T3740" t="str">
        <f>RIGHT(P3740,LEN(P3740)-FIND("/",P3740))</f>
        <v>plays</v>
      </c>
    </row>
    <row r="3741" spans="1:20" ht="44.25" x14ac:dyDescent="0.75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 s="9">
        <f>(((I3741/60)/60)/24)+DATE(1970,1,1)</f>
        <v>42020.434722222228</v>
      </c>
      <c r="K3741">
        <v>1418827324</v>
      </c>
      <c r="L3741" s="9">
        <f>(((K3741/60)/60)/24)+DATE(1970,1,1)</f>
        <v>41990.612546296295</v>
      </c>
      <c r="M3741" t="b">
        <v>0</v>
      </c>
      <c r="N3741">
        <v>3</v>
      </c>
      <c r="O3741" t="b">
        <v>0</v>
      </c>
      <c r="P3741" t="s">
        <v>8271</v>
      </c>
      <c r="Q3741">
        <f>D3741/E3741*100</f>
        <v>925.92592592592598</v>
      </c>
      <c r="R3741">
        <f>E3741/N3741</f>
        <v>72</v>
      </c>
      <c r="S3741" t="str">
        <f>LEFT(P3741,FIND("/",P3741)-1)</f>
        <v>theater</v>
      </c>
      <c r="T3741" t="str">
        <f>RIGHT(P3741,LEN(P3741)-FIND("/",P3741))</f>
        <v>plays</v>
      </c>
    </row>
    <row r="3742" spans="1:20" ht="59" x14ac:dyDescent="0.75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 s="9">
        <f>(((I3742/60)/60)/24)+DATE(1970,1,1)</f>
        <v>42155.732638888891</v>
      </c>
      <c r="K3742">
        <v>1430242488</v>
      </c>
      <c r="L3742" s="9">
        <f>(((K3742/60)/60)/24)+DATE(1970,1,1)</f>
        <v>42122.732499999998</v>
      </c>
      <c r="M3742" t="b">
        <v>0</v>
      </c>
      <c r="N3742">
        <v>8</v>
      </c>
      <c r="O3742" t="b">
        <v>0</v>
      </c>
      <c r="P3742" t="s">
        <v>8271</v>
      </c>
      <c r="Q3742">
        <f>D3742/E3742*100</f>
        <v>2083.333333333333</v>
      </c>
      <c r="R3742">
        <f>E3742/N3742</f>
        <v>30</v>
      </c>
      <c r="S3742" t="str">
        <f>LEFT(P3742,FIND("/",P3742)-1)</f>
        <v>theater</v>
      </c>
      <c r="T3742" t="str">
        <f>RIGHT(P3742,LEN(P3742)-FIND("/",P3742))</f>
        <v>plays</v>
      </c>
    </row>
    <row r="3743" spans="1:20" ht="44.25" x14ac:dyDescent="0.75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 s="9">
        <f>(((I3743/60)/60)/24)+DATE(1970,1,1)</f>
        <v>42223.625</v>
      </c>
      <c r="K3743">
        <v>1437754137</v>
      </c>
      <c r="L3743" s="9">
        <f>(((K3743/60)/60)/24)+DATE(1970,1,1)</f>
        <v>42209.67288194444</v>
      </c>
      <c r="M3743" t="b">
        <v>0</v>
      </c>
      <c r="N3743">
        <v>3</v>
      </c>
      <c r="O3743" t="b">
        <v>0</v>
      </c>
      <c r="P3743" t="s">
        <v>8271</v>
      </c>
      <c r="Q3743">
        <f>D3743/E3743*100</f>
        <v>3125</v>
      </c>
      <c r="R3743">
        <f>E3743/N3743</f>
        <v>10.666666666666666</v>
      </c>
      <c r="S3743" t="str">
        <f>LEFT(P3743,FIND("/",P3743)-1)</f>
        <v>theater</v>
      </c>
      <c r="T3743" t="str">
        <f>RIGHT(P3743,LEN(P3743)-FIND("/",P3743))</f>
        <v>plays</v>
      </c>
    </row>
    <row r="3744" spans="1:20" ht="44.25" x14ac:dyDescent="0.75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 s="9">
        <f>(((I3744/60)/60)/24)+DATE(1970,1,1)</f>
        <v>42020.506377314814</v>
      </c>
      <c r="K3744">
        <v>1418818151</v>
      </c>
      <c r="L3744" s="9">
        <f>(((K3744/60)/60)/24)+DATE(1970,1,1)</f>
        <v>41990.506377314814</v>
      </c>
      <c r="M3744" t="b">
        <v>0</v>
      </c>
      <c r="N3744">
        <v>8</v>
      </c>
      <c r="O3744" t="b">
        <v>0</v>
      </c>
      <c r="P3744" t="s">
        <v>8271</v>
      </c>
      <c r="Q3744">
        <f>D3744/E3744*100</f>
        <v>784.31372549019602</v>
      </c>
      <c r="R3744">
        <f>E3744/N3744</f>
        <v>25.5</v>
      </c>
      <c r="S3744" t="str">
        <f>LEFT(P3744,FIND("/",P3744)-1)</f>
        <v>theater</v>
      </c>
      <c r="T3744" t="str">
        <f>RIGHT(P3744,LEN(P3744)-FIND("/",P3744))</f>
        <v>plays</v>
      </c>
    </row>
    <row r="3745" spans="1:20" ht="44.25" x14ac:dyDescent="0.75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 s="9">
        <f>(((I3745/60)/60)/24)+DATE(1970,1,1)</f>
        <v>42099.153321759266</v>
      </c>
      <c r="K3745">
        <v>1423024847</v>
      </c>
      <c r="L3745" s="9">
        <f>(((K3745/60)/60)/24)+DATE(1970,1,1)</f>
        <v>42039.194988425923</v>
      </c>
      <c r="M3745" t="b">
        <v>0</v>
      </c>
      <c r="N3745">
        <v>1</v>
      </c>
      <c r="O3745" t="b">
        <v>0</v>
      </c>
      <c r="P3745" t="s">
        <v>8271</v>
      </c>
      <c r="Q3745">
        <f>D3745/E3745*100</f>
        <v>550000</v>
      </c>
      <c r="R3745">
        <f>E3745/N3745</f>
        <v>20</v>
      </c>
      <c r="S3745" t="str">
        <f>LEFT(P3745,FIND("/",P3745)-1)</f>
        <v>theater</v>
      </c>
      <c r="T3745" t="str">
        <f>RIGHT(P3745,LEN(P3745)-FIND("/",P3745))</f>
        <v>plays</v>
      </c>
    </row>
    <row r="3746" spans="1:20" ht="44.25" x14ac:dyDescent="0.75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 s="9">
        <f>(((I3746/60)/60)/24)+DATE(1970,1,1)</f>
        <v>42238.815891203703</v>
      </c>
      <c r="K3746">
        <v>1435088093</v>
      </c>
      <c r="L3746" s="9">
        <f>(((K3746/60)/60)/24)+DATE(1970,1,1)</f>
        <v>42178.815891203703</v>
      </c>
      <c r="M3746" t="b">
        <v>0</v>
      </c>
      <c r="N3746">
        <v>4</v>
      </c>
      <c r="O3746" t="b">
        <v>0</v>
      </c>
      <c r="P3746" t="s">
        <v>8271</v>
      </c>
      <c r="Q3746">
        <f>D3746/E3746*100</f>
        <v>4166.6666666666661</v>
      </c>
      <c r="R3746">
        <f>E3746/N3746</f>
        <v>15</v>
      </c>
      <c r="S3746" t="str">
        <f>LEFT(P3746,FIND("/",P3746)-1)</f>
        <v>theater</v>
      </c>
      <c r="T3746" t="str">
        <f>RIGHT(P3746,LEN(P3746)-FIND("/",P3746))</f>
        <v>plays</v>
      </c>
    </row>
    <row r="3747" spans="1:20" ht="44.25" x14ac:dyDescent="0.75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 s="9">
        <f>(((I3747/60)/60)/24)+DATE(1970,1,1)</f>
        <v>41934.207638888889</v>
      </c>
      <c r="K3747">
        <v>1410141900</v>
      </c>
      <c r="L3747" s="9">
        <f>(((K3747/60)/60)/24)+DATE(1970,1,1)</f>
        <v>41890.086805555555</v>
      </c>
      <c r="M3747" t="b">
        <v>0</v>
      </c>
      <c r="N3747">
        <v>8</v>
      </c>
      <c r="O3747" t="b">
        <v>0</v>
      </c>
      <c r="P3747" t="s">
        <v>8271</v>
      </c>
      <c r="Q3747">
        <f>D3747/E3747*100</f>
        <v>273.97260273972603</v>
      </c>
      <c r="R3747">
        <f>E3747/N3747</f>
        <v>91.25</v>
      </c>
      <c r="S3747" t="str">
        <f>LEFT(P3747,FIND("/",P3747)-1)</f>
        <v>theater</v>
      </c>
      <c r="T3747" t="str">
        <f>RIGHT(P3747,LEN(P3747)-FIND("/",P3747))</f>
        <v>plays</v>
      </c>
    </row>
    <row r="3748" spans="1:20" ht="44.25" x14ac:dyDescent="0.75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 s="9">
        <f>(((I3748/60)/60)/24)+DATE(1970,1,1)</f>
        <v>42723.031828703708</v>
      </c>
      <c r="K3748">
        <v>1479516350</v>
      </c>
      <c r="L3748" s="9">
        <f>(((K3748/60)/60)/24)+DATE(1970,1,1)</f>
        <v>42693.031828703708</v>
      </c>
      <c r="M3748" t="b">
        <v>0</v>
      </c>
      <c r="N3748">
        <v>1</v>
      </c>
      <c r="O3748" t="b">
        <v>0</v>
      </c>
      <c r="P3748" t="s">
        <v>8271</v>
      </c>
      <c r="Q3748">
        <f>D3748/E3748*100</f>
        <v>3750</v>
      </c>
      <c r="R3748">
        <f>E3748/N3748</f>
        <v>800</v>
      </c>
      <c r="S3748" t="str">
        <f>LEFT(P3748,FIND("/",P3748)-1)</f>
        <v>theater</v>
      </c>
      <c r="T3748" t="str">
        <f>RIGHT(P3748,LEN(P3748)-FIND("/",P3748))</f>
        <v>plays</v>
      </c>
    </row>
    <row r="3749" spans="1:20" ht="44.25" x14ac:dyDescent="0.75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 s="9">
        <f>(((I3749/60)/60)/24)+DATE(1970,1,1)</f>
        <v>42794.368749999994</v>
      </c>
      <c r="K3749">
        <v>1484484219</v>
      </c>
      <c r="L3749" s="9">
        <f>(((K3749/60)/60)/24)+DATE(1970,1,1)</f>
        <v>42750.530312499999</v>
      </c>
      <c r="M3749" t="b">
        <v>0</v>
      </c>
      <c r="N3749">
        <v>5</v>
      </c>
      <c r="O3749" t="b">
        <v>0</v>
      </c>
      <c r="P3749" t="s">
        <v>8271</v>
      </c>
      <c r="Q3749">
        <f>D3749/E3749*100</f>
        <v>875</v>
      </c>
      <c r="R3749">
        <f>E3749/N3749</f>
        <v>80</v>
      </c>
      <c r="S3749" t="str">
        <f>LEFT(P3749,FIND("/",P3749)-1)</f>
        <v>theater</v>
      </c>
      <c r="T3749" t="str">
        <f>RIGHT(P3749,LEN(P3749)-FIND("/",P3749))</f>
        <v>plays</v>
      </c>
    </row>
    <row r="3750" spans="1:20" ht="44.25" x14ac:dyDescent="0.75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 s="9">
        <f>(((I3750/60)/60)/24)+DATE(1970,1,1)</f>
        <v>42400.996527777781</v>
      </c>
      <c r="K3750">
        <v>1449431237</v>
      </c>
      <c r="L3750" s="9">
        <f>(((K3750/60)/60)/24)+DATE(1970,1,1)</f>
        <v>42344.824502314819</v>
      </c>
      <c r="M3750" t="b">
        <v>0</v>
      </c>
      <c r="N3750">
        <v>0</v>
      </c>
      <c r="O3750" t="b">
        <v>0</v>
      </c>
      <c r="P3750" t="s">
        <v>8271</v>
      </c>
      <c r="Q3750" t="e">
        <f>D3750/E3750*100</f>
        <v>#DIV/0!</v>
      </c>
      <c r="R3750" t="e">
        <f>E3750/N3750</f>
        <v>#DIV/0!</v>
      </c>
      <c r="S3750" t="str">
        <f>LEFT(P3750,FIND("/",P3750)-1)</f>
        <v>theater</v>
      </c>
      <c r="T3750" t="str">
        <f>RIGHT(P3750,LEN(P3750)-FIND("/",P3750))</f>
        <v>plays</v>
      </c>
    </row>
    <row r="3751" spans="1:20" ht="44.25" x14ac:dyDescent="0.75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 s="9">
        <f>(((I3751/60)/60)/24)+DATE(1970,1,1)</f>
        <v>42525.722187499996</v>
      </c>
      <c r="K3751">
        <v>1462468797</v>
      </c>
      <c r="L3751" s="9">
        <f>(((K3751/60)/60)/24)+DATE(1970,1,1)</f>
        <v>42495.722187499996</v>
      </c>
      <c r="M3751" t="b">
        <v>0</v>
      </c>
      <c r="N3751">
        <v>0</v>
      </c>
      <c r="O3751" t="b">
        <v>0</v>
      </c>
      <c r="P3751" t="s">
        <v>8271</v>
      </c>
      <c r="Q3751" t="e">
        <f>D3751/E3751*100</f>
        <v>#DIV/0!</v>
      </c>
      <c r="R3751" t="e">
        <f>E3751/N3751</f>
        <v>#DIV/0!</v>
      </c>
      <c r="S3751" t="str">
        <f>LEFT(P3751,FIND("/",P3751)-1)</f>
        <v>theater</v>
      </c>
      <c r="T3751" t="str">
        <f>RIGHT(P3751,LEN(P3751)-FIND("/",P3751))</f>
        <v>plays</v>
      </c>
    </row>
    <row r="3752" spans="1:20" ht="59" x14ac:dyDescent="0.75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 s="9">
        <f>(((I3752/60)/60)/24)+DATE(1970,1,1)</f>
        <v>42615.850381944445</v>
      </c>
      <c r="K3752">
        <v>1468959873</v>
      </c>
      <c r="L3752" s="9">
        <f>(((K3752/60)/60)/24)+DATE(1970,1,1)</f>
        <v>42570.850381944445</v>
      </c>
      <c r="M3752" t="b">
        <v>0</v>
      </c>
      <c r="N3752">
        <v>1</v>
      </c>
      <c r="O3752" t="b">
        <v>0</v>
      </c>
      <c r="P3752" t="s">
        <v>8271</v>
      </c>
      <c r="Q3752">
        <f>D3752/E3752*100</f>
        <v>9000</v>
      </c>
      <c r="R3752">
        <f>E3752/N3752</f>
        <v>50</v>
      </c>
      <c r="S3752" t="str">
        <f>LEFT(P3752,FIND("/",P3752)-1)</f>
        <v>theater</v>
      </c>
      <c r="T3752" t="str">
        <f>RIGHT(P3752,LEN(P3752)-FIND("/",P3752))</f>
        <v>plays</v>
      </c>
    </row>
    <row r="3753" spans="1:20" ht="44.25" x14ac:dyDescent="0.75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 s="9">
        <f>(((I3753/60)/60)/24)+DATE(1970,1,1)</f>
        <v>41937.124884259261</v>
      </c>
      <c r="K3753">
        <v>1413341990</v>
      </c>
      <c r="L3753" s="9">
        <f>(((K3753/60)/60)/24)+DATE(1970,1,1)</f>
        <v>41927.124884259261</v>
      </c>
      <c r="M3753" t="b">
        <v>0</v>
      </c>
      <c r="N3753">
        <v>0</v>
      </c>
      <c r="O3753" t="b">
        <v>0</v>
      </c>
      <c r="P3753" t="s">
        <v>8271</v>
      </c>
      <c r="Q3753" t="e">
        <f>D3753/E3753*100</f>
        <v>#DIV/0!</v>
      </c>
      <c r="R3753" t="e">
        <f>E3753/N3753</f>
        <v>#DIV/0!</v>
      </c>
      <c r="S3753" t="str">
        <f>LEFT(P3753,FIND("/",P3753)-1)</f>
        <v>theater</v>
      </c>
      <c r="T3753" t="str">
        <f>RIGHT(P3753,LEN(P3753)-FIND("/",P3753))</f>
        <v>plays</v>
      </c>
    </row>
    <row r="3754" spans="1:20" ht="44.25" x14ac:dyDescent="0.75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 s="9">
        <f>(((I3754/60)/60)/24)+DATE(1970,1,1)</f>
        <v>42760.903726851851</v>
      </c>
      <c r="K3754">
        <v>1482788482</v>
      </c>
      <c r="L3754" s="9">
        <f>(((K3754/60)/60)/24)+DATE(1970,1,1)</f>
        <v>42730.903726851851</v>
      </c>
      <c r="M3754" t="b">
        <v>0</v>
      </c>
      <c r="N3754">
        <v>0</v>
      </c>
      <c r="O3754" t="b">
        <v>0</v>
      </c>
      <c r="P3754" t="s">
        <v>8271</v>
      </c>
      <c r="Q3754" t="e">
        <f>D3754/E3754*100</f>
        <v>#DIV/0!</v>
      </c>
      <c r="R3754" t="e">
        <f>E3754/N3754</f>
        <v>#DIV/0!</v>
      </c>
      <c r="S3754" t="str">
        <f>LEFT(P3754,FIND("/",P3754)-1)</f>
        <v>theater</v>
      </c>
      <c r="T3754" t="str">
        <f>RIGHT(P3754,LEN(P3754)-FIND("/",P3754))</f>
        <v>plays</v>
      </c>
    </row>
    <row r="3755" spans="1:20" ht="44.25" x14ac:dyDescent="0.75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 s="9">
        <f>(((I3755/60)/60)/24)+DATE(1970,1,1)</f>
        <v>42505.848067129627</v>
      </c>
      <c r="K3755">
        <v>1460751673</v>
      </c>
      <c r="L3755" s="9">
        <f>(((K3755/60)/60)/24)+DATE(1970,1,1)</f>
        <v>42475.848067129627</v>
      </c>
      <c r="M3755" t="b">
        <v>0</v>
      </c>
      <c r="N3755">
        <v>6</v>
      </c>
      <c r="O3755" t="b">
        <v>0</v>
      </c>
      <c r="P3755" t="s">
        <v>8271</v>
      </c>
      <c r="Q3755">
        <f>D3755/E3755*100</f>
        <v>364.96350364963502</v>
      </c>
      <c r="R3755">
        <f>E3755/N3755</f>
        <v>22.833333333333332</v>
      </c>
      <c r="S3755" t="str">
        <f>LEFT(P3755,FIND("/",P3755)-1)</f>
        <v>theater</v>
      </c>
      <c r="T3755" t="str">
        <f>RIGHT(P3755,LEN(P3755)-FIND("/",P3755))</f>
        <v>plays</v>
      </c>
    </row>
    <row r="3756" spans="1:20" ht="44.25" x14ac:dyDescent="0.75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 s="9">
        <f>(((I3756/60)/60)/24)+DATE(1970,1,1)</f>
        <v>42242.772222222222</v>
      </c>
      <c r="K3756">
        <v>1435953566</v>
      </c>
      <c r="L3756" s="9">
        <f>(((K3756/60)/60)/24)+DATE(1970,1,1)</f>
        <v>42188.83293981482</v>
      </c>
      <c r="M3756" t="b">
        <v>0</v>
      </c>
      <c r="N3756">
        <v>6</v>
      </c>
      <c r="O3756" t="b">
        <v>0</v>
      </c>
      <c r="P3756" t="s">
        <v>8271</v>
      </c>
      <c r="Q3756">
        <f>D3756/E3756*100</f>
        <v>1000</v>
      </c>
      <c r="R3756">
        <f>E3756/N3756</f>
        <v>16.666666666666668</v>
      </c>
      <c r="S3756" t="str">
        <f>LEFT(P3756,FIND("/",P3756)-1)</f>
        <v>theater</v>
      </c>
      <c r="T3756" t="str">
        <f>RIGHT(P3756,LEN(P3756)-FIND("/",P3756))</f>
        <v>plays</v>
      </c>
    </row>
    <row r="3757" spans="1:20" ht="44.25" x14ac:dyDescent="0.75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 s="9">
        <f>(((I3757/60)/60)/24)+DATE(1970,1,1)</f>
        <v>42670.278171296297</v>
      </c>
      <c r="K3757">
        <v>1474958434</v>
      </c>
      <c r="L3757" s="9">
        <f>(((K3757/60)/60)/24)+DATE(1970,1,1)</f>
        <v>42640.278171296297</v>
      </c>
      <c r="M3757" t="b">
        <v>0</v>
      </c>
      <c r="N3757">
        <v>14</v>
      </c>
      <c r="O3757" t="b">
        <v>0</v>
      </c>
      <c r="P3757" t="s">
        <v>8271</v>
      </c>
      <c r="Q3757">
        <f>D3757/E3757*100</f>
        <v>468.01872074882994</v>
      </c>
      <c r="R3757">
        <f>E3757/N3757</f>
        <v>45.785714285714285</v>
      </c>
      <c r="S3757" t="str">
        <f>LEFT(P3757,FIND("/",P3757)-1)</f>
        <v>theater</v>
      </c>
      <c r="T3757" t="str">
        <f>RIGHT(P3757,LEN(P3757)-FIND("/",P3757))</f>
        <v>plays</v>
      </c>
    </row>
    <row r="3758" spans="1:20" ht="59" x14ac:dyDescent="0.75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 s="9">
        <f>(((I3758/60)/60)/24)+DATE(1970,1,1)</f>
        <v>42730.010520833333</v>
      </c>
      <c r="K3758">
        <v>1479860109</v>
      </c>
      <c r="L3758" s="9">
        <f>(((K3758/60)/60)/24)+DATE(1970,1,1)</f>
        <v>42697.010520833333</v>
      </c>
      <c r="M3758" t="b">
        <v>0</v>
      </c>
      <c r="N3758">
        <v>6</v>
      </c>
      <c r="O3758" t="b">
        <v>0</v>
      </c>
      <c r="P3758" t="s">
        <v>8271</v>
      </c>
      <c r="Q3758">
        <f>D3758/E3758*100</f>
        <v>1434.7826086956522</v>
      </c>
      <c r="R3758">
        <f>E3758/N3758</f>
        <v>383.33333333333331</v>
      </c>
      <c r="S3758" t="str">
        <f>LEFT(P3758,FIND("/",P3758)-1)</f>
        <v>theater</v>
      </c>
      <c r="T3758" t="str">
        <f>RIGHT(P3758,LEN(P3758)-FIND("/",P3758))</f>
        <v>plays</v>
      </c>
    </row>
    <row r="3759" spans="1:20" ht="44.25" x14ac:dyDescent="0.75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 s="9">
        <f>(((I3759/60)/60)/24)+DATE(1970,1,1)</f>
        <v>42096.041666666672</v>
      </c>
      <c r="K3759">
        <v>1424221866</v>
      </c>
      <c r="L3759" s="9">
        <f>(((K3759/60)/60)/24)+DATE(1970,1,1)</f>
        <v>42053.049375000002</v>
      </c>
      <c r="M3759" t="b">
        <v>0</v>
      </c>
      <c r="N3759">
        <v>33</v>
      </c>
      <c r="O3759" t="b">
        <v>0</v>
      </c>
      <c r="P3759" t="s">
        <v>8271</v>
      </c>
      <c r="Q3759">
        <f>D3759/E3759*100</f>
        <v>141.64305949008497</v>
      </c>
      <c r="R3759">
        <f>E3759/N3759</f>
        <v>106.96969696969697</v>
      </c>
      <c r="S3759" t="str">
        <f>LEFT(P3759,FIND("/",P3759)-1)</f>
        <v>theater</v>
      </c>
      <c r="T3759" t="str">
        <f>RIGHT(P3759,LEN(P3759)-FIND("/",P3759))</f>
        <v>plays</v>
      </c>
    </row>
    <row r="3760" spans="1:20" ht="44.25" x14ac:dyDescent="0.75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 s="9">
        <f>(((I3760/60)/60)/24)+DATE(1970,1,1)</f>
        <v>41906.916678240741</v>
      </c>
      <c r="K3760">
        <v>1409608801</v>
      </c>
      <c r="L3760" s="9">
        <f>(((K3760/60)/60)/24)+DATE(1970,1,1)</f>
        <v>41883.916678240741</v>
      </c>
      <c r="M3760" t="b">
        <v>0</v>
      </c>
      <c r="N3760">
        <v>4</v>
      </c>
      <c r="O3760" t="b">
        <v>0</v>
      </c>
      <c r="P3760" t="s">
        <v>8271</v>
      </c>
      <c r="Q3760">
        <f>D3760/E3760*100</f>
        <v>4878.0487804878048</v>
      </c>
      <c r="R3760">
        <f>E3760/N3760</f>
        <v>10.25</v>
      </c>
      <c r="S3760" t="str">
        <f>LEFT(P3760,FIND("/",P3760)-1)</f>
        <v>theater</v>
      </c>
      <c r="T3760" t="str">
        <f>RIGHT(P3760,LEN(P3760)-FIND("/",P3760))</f>
        <v>plays</v>
      </c>
    </row>
    <row r="3761" spans="1:20" ht="44.25" x14ac:dyDescent="0.75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 s="9">
        <f>(((I3761/60)/60)/24)+DATE(1970,1,1)</f>
        <v>42797.208333333328</v>
      </c>
      <c r="K3761">
        <v>1485909937</v>
      </c>
      <c r="L3761" s="9">
        <f>(((K3761/60)/60)/24)+DATE(1970,1,1)</f>
        <v>42767.031678240746</v>
      </c>
      <c r="M3761" t="b">
        <v>0</v>
      </c>
      <c r="N3761">
        <v>1</v>
      </c>
      <c r="O3761" t="b">
        <v>0</v>
      </c>
      <c r="P3761" t="s">
        <v>8271</v>
      </c>
      <c r="Q3761">
        <f>D3761/E3761*100</f>
        <v>5084.7457627118647</v>
      </c>
      <c r="R3761">
        <f>E3761/N3761</f>
        <v>59</v>
      </c>
      <c r="S3761" t="str">
        <f>LEFT(P3761,FIND("/",P3761)-1)</f>
        <v>theater</v>
      </c>
      <c r="T3761" t="str">
        <f>RIGHT(P3761,LEN(P3761)-FIND("/",P3761))</f>
        <v>plays</v>
      </c>
    </row>
    <row r="3762" spans="1:20" ht="44.25" x14ac:dyDescent="0.75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 s="9">
        <f>(((I3762/60)/60)/24)+DATE(1970,1,1)</f>
        <v>42337.581064814818</v>
      </c>
      <c r="K3762">
        <v>1446209804</v>
      </c>
      <c r="L3762" s="9">
        <f>(((K3762/60)/60)/24)+DATE(1970,1,1)</f>
        <v>42307.539398148147</v>
      </c>
      <c r="M3762" t="b">
        <v>0</v>
      </c>
      <c r="N3762">
        <v>0</v>
      </c>
      <c r="O3762" t="b">
        <v>0</v>
      </c>
      <c r="P3762" t="s">
        <v>8271</v>
      </c>
      <c r="Q3762" t="e">
        <f>D3762/E3762*100</f>
        <v>#DIV/0!</v>
      </c>
      <c r="R3762" t="e">
        <f>E3762/N3762</f>
        <v>#DIV/0!</v>
      </c>
      <c r="S3762" t="str">
        <f>LEFT(P3762,FIND("/",P3762)-1)</f>
        <v>theater</v>
      </c>
      <c r="T3762" t="str">
        <f>RIGHT(P3762,LEN(P3762)-FIND("/",P3762))</f>
        <v>plays</v>
      </c>
    </row>
    <row r="3763" spans="1:20" ht="44.25" x14ac:dyDescent="0.75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 s="9">
        <f>(((I3763/60)/60)/24)+DATE(1970,1,1)</f>
        <v>42572.626747685179</v>
      </c>
      <c r="K3763">
        <v>1463929351</v>
      </c>
      <c r="L3763" s="9">
        <f>(((K3763/60)/60)/24)+DATE(1970,1,1)</f>
        <v>42512.626747685179</v>
      </c>
      <c r="M3763" t="b">
        <v>0</v>
      </c>
      <c r="N3763">
        <v>6</v>
      </c>
      <c r="O3763" t="b">
        <v>0</v>
      </c>
      <c r="P3763" t="s">
        <v>8271</v>
      </c>
      <c r="Q3763">
        <f>D3763/E3763*100</f>
        <v>348.83720930232556</v>
      </c>
      <c r="R3763">
        <f>E3763/N3763</f>
        <v>14.333333333333334</v>
      </c>
      <c r="S3763" t="str">
        <f>LEFT(P3763,FIND("/",P3763)-1)</f>
        <v>theater</v>
      </c>
      <c r="T3763" t="str">
        <f>RIGHT(P3763,LEN(P3763)-FIND("/",P3763))</f>
        <v>plays</v>
      </c>
    </row>
    <row r="3764" spans="1:20" ht="44.25" x14ac:dyDescent="0.75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 s="9">
        <f>(((I3764/60)/60)/24)+DATE(1970,1,1)</f>
        <v>42059.135879629626</v>
      </c>
      <c r="K3764">
        <v>1422155740</v>
      </c>
      <c r="L3764" s="9">
        <f>(((K3764/60)/60)/24)+DATE(1970,1,1)</f>
        <v>42029.135879629626</v>
      </c>
      <c r="M3764" t="b">
        <v>0</v>
      </c>
      <c r="N3764">
        <v>6</v>
      </c>
      <c r="O3764" t="b">
        <v>0</v>
      </c>
      <c r="P3764" t="s">
        <v>8271</v>
      </c>
      <c r="Q3764">
        <f>D3764/E3764*100</f>
        <v>3191.489361702128</v>
      </c>
      <c r="R3764">
        <f>E3764/N3764</f>
        <v>15.666666666666666</v>
      </c>
      <c r="S3764" t="str">
        <f>LEFT(P3764,FIND("/",P3764)-1)</f>
        <v>theater</v>
      </c>
      <c r="T3764" t="str">
        <f>RIGHT(P3764,LEN(P3764)-FIND("/",P3764))</f>
        <v>plays</v>
      </c>
    </row>
    <row r="3765" spans="1:20" ht="44.25" x14ac:dyDescent="0.75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 s="9">
        <f>(((I3765/60)/60)/24)+DATE(1970,1,1)</f>
        <v>42428</v>
      </c>
      <c r="K3765">
        <v>1454280186</v>
      </c>
      <c r="L3765" s="9">
        <f>(((K3765/60)/60)/24)+DATE(1970,1,1)</f>
        <v>42400.946597222224</v>
      </c>
      <c r="M3765" t="b">
        <v>0</v>
      </c>
      <c r="N3765">
        <v>1</v>
      </c>
      <c r="O3765" t="b">
        <v>0</v>
      </c>
      <c r="P3765" t="s">
        <v>8271</v>
      </c>
      <c r="Q3765">
        <f>D3765/E3765*100</f>
        <v>250000</v>
      </c>
      <c r="R3765">
        <f>E3765/N3765</f>
        <v>1</v>
      </c>
      <c r="S3765" t="str">
        <f>LEFT(P3765,FIND("/",P3765)-1)</f>
        <v>theater</v>
      </c>
      <c r="T3765" t="str">
        <f>RIGHT(P3765,LEN(P3765)-FIND("/",P3765))</f>
        <v>plays</v>
      </c>
    </row>
    <row r="3766" spans="1:20" ht="44.25" x14ac:dyDescent="0.75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 s="9">
        <f>(((I3766/60)/60)/24)+DATE(1970,1,1)</f>
        <v>42377.273611111115</v>
      </c>
      <c r="K3766">
        <v>1450619123</v>
      </c>
      <c r="L3766" s="9">
        <f>(((K3766/60)/60)/24)+DATE(1970,1,1)</f>
        <v>42358.573182870372</v>
      </c>
      <c r="M3766" t="b">
        <v>0</v>
      </c>
      <c r="N3766">
        <v>3</v>
      </c>
      <c r="O3766" t="b">
        <v>0</v>
      </c>
      <c r="P3766" t="s">
        <v>8271</v>
      </c>
      <c r="Q3766">
        <f>D3766/E3766*100</f>
        <v>50000</v>
      </c>
      <c r="R3766">
        <f>E3766/N3766</f>
        <v>1</v>
      </c>
      <c r="S3766" t="str">
        <f>LEFT(P3766,FIND("/",P3766)-1)</f>
        <v>theater</v>
      </c>
      <c r="T3766" t="str">
        <f>RIGHT(P3766,LEN(P3766)-FIND("/",P3766))</f>
        <v>plays</v>
      </c>
    </row>
    <row r="3767" spans="1:20" ht="59" hidden="1" x14ac:dyDescent="0.7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 s="9">
        <f>(((I3767/60)/60)/24)+DATE(1970,1,1)</f>
        <v>42646.049849537041</v>
      </c>
      <c r="K3767">
        <v>1472865107</v>
      </c>
      <c r="L3767" s="9">
        <f>(((K3767/60)/60)/24)+DATE(1970,1,1)</f>
        <v>42616.049849537041</v>
      </c>
      <c r="M3767" t="b">
        <v>0</v>
      </c>
      <c r="N3767">
        <v>1</v>
      </c>
      <c r="O3767" t="b">
        <v>0</v>
      </c>
      <c r="P3767" t="s">
        <v>8267</v>
      </c>
      <c r="Q3767">
        <f>D3767/E3767*100</f>
        <v>700000</v>
      </c>
      <c r="R3767">
        <f>E3767/N3767</f>
        <v>10</v>
      </c>
      <c r="S3767" t="str">
        <f>LEFT(P3767,FIND("/",P3767)-1)</f>
        <v>film &amp; video</v>
      </c>
      <c r="T3767" t="str">
        <f>RIGHT(P3767,LEN(P3767)-FIND("/",P3767))</f>
        <v>science fiction</v>
      </c>
    </row>
    <row r="3768" spans="1:20" ht="59" hidden="1" x14ac:dyDescent="0.7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 s="9">
        <f>(((I3768/60)/60)/24)+DATE(1970,1,1)</f>
        <v>42112.427777777775</v>
      </c>
      <c r="K3768">
        <v>1427993710</v>
      </c>
      <c r="L3768" s="9">
        <f>(((K3768/60)/60)/24)+DATE(1970,1,1)</f>
        <v>42096.704976851848</v>
      </c>
      <c r="M3768" t="b">
        <v>0</v>
      </c>
      <c r="N3768">
        <v>1</v>
      </c>
      <c r="O3768" t="b">
        <v>0</v>
      </c>
      <c r="P3768" t="s">
        <v>8267</v>
      </c>
      <c r="Q3768">
        <f>D3768/E3768*100</f>
        <v>300000</v>
      </c>
      <c r="R3768">
        <f>E3768/N3768</f>
        <v>1</v>
      </c>
      <c r="S3768" t="str">
        <f>LEFT(P3768,FIND("/",P3768)-1)</f>
        <v>film &amp; video</v>
      </c>
      <c r="T3768" t="str">
        <f>RIGHT(P3768,LEN(P3768)-FIND("/",P3768))</f>
        <v>science fiction</v>
      </c>
    </row>
    <row r="3769" spans="1:20" ht="29.5" hidden="1" x14ac:dyDescent="0.7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 s="9">
        <f>(((I3769/60)/60)/24)+DATE(1970,1,1)</f>
        <v>42653.431793981479</v>
      </c>
      <c r="K3769">
        <v>1470910907</v>
      </c>
      <c r="L3769" s="9">
        <f>(((K3769/60)/60)/24)+DATE(1970,1,1)</f>
        <v>42593.431793981479</v>
      </c>
      <c r="M3769" t="b">
        <v>0</v>
      </c>
      <c r="N3769">
        <v>0</v>
      </c>
      <c r="O3769" t="b">
        <v>0</v>
      </c>
      <c r="P3769" t="s">
        <v>8267</v>
      </c>
      <c r="Q3769" t="e">
        <f>D3769/E3769*100</f>
        <v>#DIV/0!</v>
      </c>
      <c r="R3769" t="e">
        <f>E3769/N3769</f>
        <v>#DIV/0!</v>
      </c>
      <c r="S3769" t="str">
        <f>LEFT(P3769,FIND("/",P3769)-1)</f>
        <v>film &amp; video</v>
      </c>
      <c r="T3769" t="str">
        <f>RIGHT(P3769,LEN(P3769)-FIND("/",P3769))</f>
        <v>science fiction</v>
      </c>
    </row>
    <row r="3770" spans="1:20" ht="59" hidden="1" x14ac:dyDescent="0.7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 s="9">
        <f>(((I3770/60)/60)/24)+DATE(1970,1,1)</f>
        <v>41940.916666666664</v>
      </c>
      <c r="K3770">
        <v>1411411564</v>
      </c>
      <c r="L3770" s="9">
        <f>(((K3770/60)/60)/24)+DATE(1970,1,1)</f>
        <v>41904.781990740739</v>
      </c>
      <c r="M3770" t="b">
        <v>0</v>
      </c>
      <c r="N3770">
        <v>6</v>
      </c>
      <c r="O3770" t="b">
        <v>0</v>
      </c>
      <c r="P3770" t="s">
        <v>8267</v>
      </c>
      <c r="Q3770">
        <f>D3770/E3770*100</f>
        <v>36423.841059602652</v>
      </c>
      <c r="R3770">
        <f>E3770/N3770</f>
        <v>25.166666666666668</v>
      </c>
      <c r="S3770" t="str">
        <f>LEFT(P3770,FIND("/",P3770)-1)</f>
        <v>film &amp; video</v>
      </c>
      <c r="T3770" t="str">
        <f>RIGHT(P3770,LEN(P3770)-FIND("/",P3770))</f>
        <v>science fiction</v>
      </c>
    </row>
    <row r="3771" spans="1:20" ht="44.25" hidden="1" x14ac:dyDescent="0.7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 s="9">
        <f>(((I3771/60)/60)/24)+DATE(1970,1,1)</f>
        <v>42139.928726851853</v>
      </c>
      <c r="K3771">
        <v>1429568242</v>
      </c>
      <c r="L3771" s="9">
        <f>(((K3771/60)/60)/24)+DATE(1970,1,1)</f>
        <v>42114.928726851853</v>
      </c>
      <c r="M3771" t="b">
        <v>0</v>
      </c>
      <c r="N3771">
        <v>0</v>
      </c>
      <c r="O3771" t="b">
        <v>0</v>
      </c>
      <c r="P3771" t="s">
        <v>8267</v>
      </c>
      <c r="Q3771" t="e">
        <f>D3771/E3771*100</f>
        <v>#DIV/0!</v>
      </c>
      <c r="R3771" t="e">
        <f>E3771/N3771</f>
        <v>#DIV/0!</v>
      </c>
      <c r="S3771" t="str">
        <f>LEFT(P3771,FIND("/",P3771)-1)</f>
        <v>film &amp; video</v>
      </c>
      <c r="T3771" t="str">
        <f>RIGHT(P3771,LEN(P3771)-FIND("/",P3771))</f>
        <v>science fiction</v>
      </c>
    </row>
    <row r="3772" spans="1:20" ht="44.25" hidden="1" x14ac:dyDescent="0.7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 s="9">
        <f>(((I3772/60)/60)/24)+DATE(1970,1,1)</f>
        <v>42769.993981481486</v>
      </c>
      <c r="K3772">
        <v>1480981880</v>
      </c>
      <c r="L3772" s="9">
        <f>(((K3772/60)/60)/24)+DATE(1970,1,1)</f>
        <v>42709.993981481486</v>
      </c>
      <c r="M3772" t="b">
        <v>0</v>
      </c>
      <c r="N3772">
        <v>6</v>
      </c>
      <c r="O3772" t="b">
        <v>0</v>
      </c>
      <c r="P3772" t="s">
        <v>8267</v>
      </c>
      <c r="Q3772">
        <f>D3772/E3772*100</f>
        <v>714.28571428571433</v>
      </c>
      <c r="R3772">
        <f>E3772/N3772</f>
        <v>11.666666666666666</v>
      </c>
      <c r="S3772" t="str">
        <f>LEFT(P3772,FIND("/",P3772)-1)</f>
        <v>film &amp; video</v>
      </c>
      <c r="T3772" t="str">
        <f>RIGHT(P3772,LEN(P3772)-FIND("/",P3772))</f>
        <v>science fiction</v>
      </c>
    </row>
    <row r="3773" spans="1:20" ht="44.25" hidden="1" x14ac:dyDescent="0.7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 s="9">
        <f>(((I3773/60)/60)/24)+DATE(1970,1,1)</f>
        <v>42166.083333333328</v>
      </c>
      <c r="K3773">
        <v>1431353337</v>
      </c>
      <c r="L3773" s="9">
        <f>(((K3773/60)/60)/24)+DATE(1970,1,1)</f>
        <v>42135.589548611111</v>
      </c>
      <c r="M3773" t="b">
        <v>0</v>
      </c>
      <c r="N3773">
        <v>13</v>
      </c>
      <c r="O3773" t="b">
        <v>0</v>
      </c>
      <c r="P3773" t="s">
        <v>8267</v>
      </c>
      <c r="Q3773">
        <f>D3773/E3773*100</f>
        <v>1802.4513338139868</v>
      </c>
      <c r="R3773">
        <f>E3773/N3773</f>
        <v>106.69230769230769</v>
      </c>
      <c r="S3773" t="str">
        <f>LEFT(P3773,FIND("/",P3773)-1)</f>
        <v>film &amp; video</v>
      </c>
      <c r="T3773" t="str">
        <f>RIGHT(P3773,LEN(P3773)-FIND("/",P3773))</f>
        <v>science fiction</v>
      </c>
    </row>
    <row r="3774" spans="1:20" ht="44.25" hidden="1" x14ac:dyDescent="0.7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 s="9">
        <f>(((I3774/60)/60)/24)+DATE(1970,1,1)</f>
        <v>42097.582650462966</v>
      </c>
      <c r="K3774">
        <v>1425481141</v>
      </c>
      <c r="L3774" s="9">
        <f>(((K3774/60)/60)/24)+DATE(1970,1,1)</f>
        <v>42067.62431712963</v>
      </c>
      <c r="M3774" t="b">
        <v>0</v>
      </c>
      <c r="N3774">
        <v>4</v>
      </c>
      <c r="O3774" t="b">
        <v>0</v>
      </c>
      <c r="P3774" t="s">
        <v>8267</v>
      </c>
      <c r="Q3774">
        <f>D3774/E3774*100</f>
        <v>4210.5263157894742</v>
      </c>
      <c r="R3774">
        <f>E3774/N3774</f>
        <v>47.5</v>
      </c>
      <c r="S3774" t="str">
        <f>LEFT(P3774,FIND("/",P3774)-1)</f>
        <v>film &amp; video</v>
      </c>
      <c r="T3774" t="str">
        <f>RIGHT(P3774,LEN(P3774)-FIND("/",P3774))</f>
        <v>science fiction</v>
      </c>
    </row>
    <row r="3775" spans="1:20" ht="29.5" hidden="1" x14ac:dyDescent="0.7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 s="9">
        <f>(((I3775/60)/60)/24)+DATE(1970,1,1)</f>
        <v>42663.22792824074</v>
      </c>
      <c r="K3775">
        <v>1473917293</v>
      </c>
      <c r="L3775" s="9">
        <f>(((K3775/60)/60)/24)+DATE(1970,1,1)</f>
        <v>42628.22792824074</v>
      </c>
      <c r="M3775" t="b">
        <v>0</v>
      </c>
      <c r="N3775">
        <v>6</v>
      </c>
      <c r="O3775" t="b">
        <v>0</v>
      </c>
      <c r="P3775" t="s">
        <v>8267</v>
      </c>
      <c r="Q3775">
        <f>D3775/E3775*100</f>
        <v>5356.186395286556</v>
      </c>
      <c r="R3775">
        <f>E3775/N3775</f>
        <v>311.16666666666669</v>
      </c>
      <c r="S3775" t="str">
        <f>LEFT(P3775,FIND("/",P3775)-1)</f>
        <v>film &amp; video</v>
      </c>
      <c r="T3775" t="str">
        <f>RIGHT(P3775,LEN(P3775)-FIND("/",P3775))</f>
        <v>science fiction</v>
      </c>
    </row>
    <row r="3776" spans="1:20" ht="59" hidden="1" x14ac:dyDescent="0.7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 s="9">
        <f>(((I3776/60)/60)/24)+DATE(1970,1,1)</f>
        <v>41942.937303240738</v>
      </c>
      <c r="K3776">
        <v>1409524183</v>
      </c>
      <c r="L3776" s="9">
        <f>(((K3776/60)/60)/24)+DATE(1970,1,1)</f>
        <v>41882.937303240738</v>
      </c>
      <c r="M3776" t="b">
        <v>0</v>
      </c>
      <c r="N3776">
        <v>0</v>
      </c>
      <c r="O3776" t="b">
        <v>0</v>
      </c>
      <c r="P3776" t="s">
        <v>8267</v>
      </c>
      <c r="Q3776" t="e">
        <f>D3776/E3776*100</f>
        <v>#DIV/0!</v>
      </c>
      <c r="R3776" t="e">
        <f>E3776/N3776</f>
        <v>#DIV/0!</v>
      </c>
      <c r="S3776" t="str">
        <f>LEFT(P3776,FIND("/",P3776)-1)</f>
        <v>film &amp; video</v>
      </c>
      <c r="T3776" t="str">
        <f>RIGHT(P3776,LEN(P3776)-FIND("/",P3776))</f>
        <v>science fiction</v>
      </c>
    </row>
    <row r="3777" spans="1:20" ht="44.25" hidden="1" x14ac:dyDescent="0.7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 s="9">
        <f>(((I3777/60)/60)/24)+DATE(1970,1,1)</f>
        <v>41806.844444444447</v>
      </c>
      <c r="K3777">
        <v>1400536692</v>
      </c>
      <c r="L3777" s="9">
        <f>(((K3777/60)/60)/24)+DATE(1970,1,1)</f>
        <v>41778.915416666663</v>
      </c>
      <c r="M3777" t="b">
        <v>0</v>
      </c>
      <c r="N3777">
        <v>0</v>
      </c>
      <c r="O3777" t="b">
        <v>0</v>
      </c>
      <c r="P3777" t="s">
        <v>8267</v>
      </c>
      <c r="Q3777" t="e">
        <f>D3777/E3777*100</f>
        <v>#DIV/0!</v>
      </c>
      <c r="R3777" t="e">
        <f>E3777/N3777</f>
        <v>#DIV/0!</v>
      </c>
      <c r="S3777" t="str">
        <f>LEFT(P3777,FIND("/",P3777)-1)</f>
        <v>film &amp; video</v>
      </c>
      <c r="T3777" t="str">
        <f>RIGHT(P3777,LEN(P3777)-FIND("/",P3777))</f>
        <v>science fiction</v>
      </c>
    </row>
    <row r="3778" spans="1:20" hidden="1" x14ac:dyDescent="0.7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 s="9">
        <f>(((I3778/60)/60)/24)+DATE(1970,1,1)</f>
        <v>42557</v>
      </c>
      <c r="K3778">
        <v>1466453161</v>
      </c>
      <c r="L3778" s="9">
        <f>(((K3778/60)/60)/24)+DATE(1970,1,1)</f>
        <v>42541.837511574078</v>
      </c>
      <c r="M3778" t="b">
        <v>0</v>
      </c>
      <c r="N3778">
        <v>0</v>
      </c>
      <c r="O3778" t="b">
        <v>0</v>
      </c>
      <c r="P3778" t="s">
        <v>8267</v>
      </c>
      <c r="Q3778" t="e">
        <f>D3778/E3778*100</f>
        <v>#DIV/0!</v>
      </c>
      <c r="R3778" t="e">
        <f>E3778/N3778</f>
        <v>#DIV/0!</v>
      </c>
      <c r="S3778" t="str">
        <f>LEFT(P3778,FIND("/",P3778)-1)</f>
        <v>film &amp; video</v>
      </c>
      <c r="T3778" t="str">
        <f>RIGHT(P3778,LEN(P3778)-FIND("/",P3778))</f>
        <v>science fiction</v>
      </c>
    </row>
    <row r="3779" spans="1:20" ht="59" hidden="1" x14ac:dyDescent="0.7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 s="9">
        <f>(((I3779/60)/60)/24)+DATE(1970,1,1)</f>
        <v>41950.854247685187</v>
      </c>
      <c r="K3779">
        <v>1411500607</v>
      </c>
      <c r="L3779" s="9">
        <f>(((K3779/60)/60)/24)+DATE(1970,1,1)</f>
        <v>41905.812581018516</v>
      </c>
      <c r="M3779" t="b">
        <v>0</v>
      </c>
      <c r="N3779">
        <v>81</v>
      </c>
      <c r="O3779" t="b">
        <v>0</v>
      </c>
      <c r="P3779" t="s">
        <v>8267</v>
      </c>
      <c r="Q3779">
        <f>D3779/E3779*100</f>
        <v>1045.068582625735</v>
      </c>
      <c r="R3779">
        <f>E3779/N3779</f>
        <v>94.506172839506178</v>
      </c>
      <c r="S3779" t="str">
        <f>LEFT(P3779,FIND("/",P3779)-1)</f>
        <v>film &amp; video</v>
      </c>
      <c r="T3779" t="str">
        <f>RIGHT(P3779,LEN(P3779)-FIND("/",P3779))</f>
        <v>science fiction</v>
      </c>
    </row>
    <row r="3780" spans="1:20" ht="29.5" hidden="1" x14ac:dyDescent="0.7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 s="9">
        <f>(((I3780/60)/60)/24)+DATE(1970,1,1)</f>
        <v>42521.729861111111</v>
      </c>
      <c r="K3780">
        <v>1462130584</v>
      </c>
      <c r="L3780" s="9">
        <f>(((K3780/60)/60)/24)+DATE(1970,1,1)</f>
        <v>42491.80768518518</v>
      </c>
      <c r="M3780" t="b">
        <v>0</v>
      </c>
      <c r="N3780">
        <v>0</v>
      </c>
      <c r="O3780" t="b">
        <v>0</v>
      </c>
      <c r="P3780" t="s">
        <v>8267</v>
      </c>
      <c r="Q3780" t="e">
        <f>D3780/E3780*100</f>
        <v>#DIV/0!</v>
      </c>
      <c r="R3780" t="e">
        <f>E3780/N3780</f>
        <v>#DIV/0!</v>
      </c>
      <c r="S3780" t="str">
        <f>LEFT(P3780,FIND("/",P3780)-1)</f>
        <v>film &amp; video</v>
      </c>
      <c r="T3780" t="str">
        <f>RIGHT(P3780,LEN(P3780)-FIND("/",P3780))</f>
        <v>science fiction</v>
      </c>
    </row>
    <row r="3781" spans="1:20" ht="29.5" hidden="1" x14ac:dyDescent="0.7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 s="9">
        <f>(((I3781/60)/60)/24)+DATE(1970,1,1)</f>
        <v>42251.708333333328</v>
      </c>
      <c r="K3781">
        <v>1438811418</v>
      </c>
      <c r="L3781" s="9">
        <f>(((K3781/60)/60)/24)+DATE(1970,1,1)</f>
        <v>42221.909930555557</v>
      </c>
      <c r="M3781" t="b">
        <v>0</v>
      </c>
      <c r="N3781">
        <v>0</v>
      </c>
      <c r="O3781" t="b">
        <v>0</v>
      </c>
      <c r="P3781" t="s">
        <v>8267</v>
      </c>
      <c r="Q3781" t="e">
        <f>D3781/E3781*100</f>
        <v>#DIV/0!</v>
      </c>
      <c r="R3781" t="e">
        <f>E3781/N3781</f>
        <v>#DIV/0!</v>
      </c>
      <c r="S3781" t="str">
        <f>LEFT(P3781,FIND("/",P3781)-1)</f>
        <v>film &amp; video</v>
      </c>
      <c r="T3781" t="str">
        <f>RIGHT(P3781,LEN(P3781)-FIND("/",P3781))</f>
        <v>science fiction</v>
      </c>
    </row>
    <row r="3782" spans="1:20" ht="44.25" hidden="1" x14ac:dyDescent="0.7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 s="9">
        <f>(((I3782/60)/60)/24)+DATE(1970,1,1)</f>
        <v>41821.791666666664</v>
      </c>
      <c r="K3782">
        <v>1401354597</v>
      </c>
      <c r="L3782" s="9">
        <f>(((K3782/60)/60)/24)+DATE(1970,1,1)</f>
        <v>41788.381909722222</v>
      </c>
      <c r="M3782" t="b">
        <v>0</v>
      </c>
      <c r="N3782">
        <v>5</v>
      </c>
      <c r="O3782" t="b">
        <v>0</v>
      </c>
      <c r="P3782" t="s">
        <v>8267</v>
      </c>
      <c r="Q3782">
        <f>D3782/E3782*100</f>
        <v>744.41687344913157</v>
      </c>
      <c r="R3782">
        <f>E3782/N3782</f>
        <v>80.599999999999994</v>
      </c>
      <c r="S3782" t="str">
        <f>LEFT(P3782,FIND("/",P3782)-1)</f>
        <v>film &amp; video</v>
      </c>
      <c r="T3782" t="str">
        <f>RIGHT(P3782,LEN(P3782)-FIND("/",P3782))</f>
        <v>science fiction</v>
      </c>
    </row>
    <row r="3783" spans="1:20" ht="59" hidden="1" x14ac:dyDescent="0.7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 s="9">
        <f>(((I3783/60)/60)/24)+DATE(1970,1,1)</f>
        <v>42140.427777777775</v>
      </c>
      <c r="K3783">
        <v>1427968234</v>
      </c>
      <c r="L3783" s="9">
        <f>(((K3783/60)/60)/24)+DATE(1970,1,1)</f>
        <v>42096.410115740742</v>
      </c>
      <c r="M3783" t="b">
        <v>0</v>
      </c>
      <c r="N3783">
        <v>0</v>
      </c>
      <c r="O3783" t="b">
        <v>0</v>
      </c>
      <c r="P3783" t="s">
        <v>8267</v>
      </c>
      <c r="Q3783" t="e">
        <f>D3783/E3783*100</f>
        <v>#DIV/0!</v>
      </c>
      <c r="R3783" t="e">
        <f>E3783/N3783</f>
        <v>#DIV/0!</v>
      </c>
      <c r="S3783" t="str">
        <f>LEFT(P3783,FIND("/",P3783)-1)</f>
        <v>film &amp; video</v>
      </c>
      <c r="T3783" t="str">
        <f>RIGHT(P3783,LEN(P3783)-FIND("/",P3783))</f>
        <v>science fiction</v>
      </c>
    </row>
    <row r="3784" spans="1:20" ht="44.25" hidden="1" x14ac:dyDescent="0.7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 s="9">
        <f>(((I3784/60)/60)/24)+DATE(1970,1,1)</f>
        <v>42289.573993055557</v>
      </c>
      <c r="K3784">
        <v>1440337593</v>
      </c>
      <c r="L3784" s="9">
        <f>(((K3784/60)/60)/24)+DATE(1970,1,1)</f>
        <v>42239.573993055557</v>
      </c>
      <c r="M3784" t="b">
        <v>0</v>
      </c>
      <c r="N3784">
        <v>0</v>
      </c>
      <c r="O3784" t="b">
        <v>0</v>
      </c>
      <c r="P3784" t="s">
        <v>8267</v>
      </c>
      <c r="Q3784" t="e">
        <f>D3784/E3784*100</f>
        <v>#DIV/0!</v>
      </c>
      <c r="R3784" t="e">
        <f>E3784/N3784</f>
        <v>#DIV/0!</v>
      </c>
      <c r="S3784" t="str">
        <f>LEFT(P3784,FIND("/",P3784)-1)</f>
        <v>film &amp; video</v>
      </c>
      <c r="T3784" t="str">
        <f>RIGHT(P3784,LEN(P3784)-FIND("/",P3784))</f>
        <v>science fiction</v>
      </c>
    </row>
    <row r="3785" spans="1:20" ht="44.25" hidden="1" x14ac:dyDescent="0.7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 s="9">
        <f>(((I3785/60)/60)/24)+DATE(1970,1,1)</f>
        <v>42217.207638888889</v>
      </c>
      <c r="K3785">
        <v>1435731041</v>
      </c>
      <c r="L3785" s="9">
        <f>(((K3785/60)/60)/24)+DATE(1970,1,1)</f>
        <v>42186.257418981477</v>
      </c>
      <c r="M3785" t="b">
        <v>0</v>
      </c>
      <c r="N3785">
        <v>58</v>
      </c>
      <c r="O3785" t="b">
        <v>0</v>
      </c>
      <c r="P3785" t="s">
        <v>8267</v>
      </c>
      <c r="Q3785">
        <f>D3785/E3785*100</f>
        <v>3183.3616298811544</v>
      </c>
      <c r="R3785">
        <f>E3785/N3785</f>
        <v>81.241379310344826</v>
      </c>
      <c r="S3785" t="str">
        <f>LEFT(P3785,FIND("/",P3785)-1)</f>
        <v>film &amp; video</v>
      </c>
      <c r="T3785" t="str">
        <f>RIGHT(P3785,LEN(P3785)-FIND("/",P3785))</f>
        <v>science fiction</v>
      </c>
    </row>
    <row r="3786" spans="1:20" ht="44.25" hidden="1" x14ac:dyDescent="0.7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 s="9">
        <f>(((I3786/60)/60)/24)+DATE(1970,1,1)</f>
        <v>42197.920972222222</v>
      </c>
      <c r="K3786">
        <v>1435874772</v>
      </c>
      <c r="L3786" s="9">
        <f>(((K3786/60)/60)/24)+DATE(1970,1,1)</f>
        <v>42187.920972222222</v>
      </c>
      <c r="M3786" t="b">
        <v>0</v>
      </c>
      <c r="N3786">
        <v>1</v>
      </c>
      <c r="O3786" t="b">
        <v>0</v>
      </c>
      <c r="P3786" t="s">
        <v>8267</v>
      </c>
      <c r="Q3786">
        <f>D3786/E3786*100</f>
        <v>100</v>
      </c>
      <c r="R3786">
        <f>E3786/N3786</f>
        <v>500</v>
      </c>
      <c r="S3786" t="str">
        <f>LEFT(P3786,FIND("/",P3786)-1)</f>
        <v>film &amp; video</v>
      </c>
      <c r="T3786" t="str">
        <f>RIGHT(P3786,LEN(P3786)-FIND("/",P3786))</f>
        <v>science fiction</v>
      </c>
    </row>
    <row r="3787" spans="1:20" ht="44.25" hidden="1" x14ac:dyDescent="0.7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 s="9">
        <f>(((I3787/60)/60)/24)+DATE(1970,1,1)</f>
        <v>42083.15662037037</v>
      </c>
      <c r="K3787">
        <v>1424234732</v>
      </c>
      <c r="L3787" s="9">
        <f>(((K3787/60)/60)/24)+DATE(1970,1,1)</f>
        <v>42053.198287037041</v>
      </c>
      <c r="M3787" t="b">
        <v>0</v>
      </c>
      <c r="N3787">
        <v>0</v>
      </c>
      <c r="O3787" t="b">
        <v>0</v>
      </c>
      <c r="P3787" t="s">
        <v>8267</v>
      </c>
      <c r="Q3787" t="e">
        <f>D3787/E3787*100</f>
        <v>#DIV/0!</v>
      </c>
      <c r="R3787" t="e">
        <f>E3787/N3787</f>
        <v>#DIV/0!</v>
      </c>
      <c r="S3787" t="str">
        <f>LEFT(P3787,FIND("/",P3787)-1)</f>
        <v>film &amp; video</v>
      </c>
      <c r="T3787" t="str">
        <f>RIGHT(P3787,LEN(P3787)-FIND("/",P3787))</f>
        <v>science fiction</v>
      </c>
    </row>
    <row r="3788" spans="1:20" ht="44.25" hidden="1" x14ac:dyDescent="0.7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 s="9">
        <f>(((I3788/60)/60)/24)+DATE(1970,1,1)</f>
        <v>42155.153043981481</v>
      </c>
      <c r="K3788">
        <v>1429155623</v>
      </c>
      <c r="L3788" s="9">
        <f>(((K3788/60)/60)/24)+DATE(1970,1,1)</f>
        <v>42110.153043981481</v>
      </c>
      <c r="M3788" t="b">
        <v>0</v>
      </c>
      <c r="N3788">
        <v>28</v>
      </c>
      <c r="O3788" t="b">
        <v>0</v>
      </c>
      <c r="P3788" t="s">
        <v>8267</v>
      </c>
      <c r="Q3788">
        <f>D3788/E3788*100</f>
        <v>928.07424593967517</v>
      </c>
      <c r="R3788">
        <f>E3788/N3788</f>
        <v>46.178571428571431</v>
      </c>
      <c r="S3788" t="str">
        <f>LEFT(P3788,FIND("/",P3788)-1)</f>
        <v>film &amp; video</v>
      </c>
      <c r="T3788" t="str">
        <f>RIGHT(P3788,LEN(P3788)-FIND("/",P3788))</f>
        <v>science fiction</v>
      </c>
    </row>
    <row r="3789" spans="1:20" ht="44.25" hidden="1" x14ac:dyDescent="0.7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 s="9">
        <f>(((I3789/60)/60)/24)+DATE(1970,1,1)</f>
        <v>41959.934930555552</v>
      </c>
      <c r="K3789">
        <v>1414358778</v>
      </c>
      <c r="L3789" s="9">
        <f>(((K3789/60)/60)/24)+DATE(1970,1,1)</f>
        <v>41938.893263888887</v>
      </c>
      <c r="M3789" t="b">
        <v>0</v>
      </c>
      <c r="N3789">
        <v>1</v>
      </c>
      <c r="O3789" t="b">
        <v>0</v>
      </c>
      <c r="P3789" t="s">
        <v>8267</v>
      </c>
      <c r="Q3789">
        <f>D3789/E3789*100</f>
        <v>30000</v>
      </c>
      <c r="R3789">
        <f>E3789/N3789</f>
        <v>10</v>
      </c>
      <c r="S3789" t="str">
        <f>LEFT(P3789,FIND("/",P3789)-1)</f>
        <v>film &amp; video</v>
      </c>
      <c r="T3789" t="str">
        <f>RIGHT(P3789,LEN(P3789)-FIND("/",P3789))</f>
        <v>science fiction</v>
      </c>
    </row>
    <row r="3790" spans="1:20" ht="44.25" hidden="1" x14ac:dyDescent="0.7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 s="9">
        <f>(((I3790/60)/60)/24)+DATE(1970,1,1)</f>
        <v>42616.246527777781</v>
      </c>
      <c r="K3790">
        <v>1467941542</v>
      </c>
      <c r="L3790" s="9">
        <f>(((K3790/60)/60)/24)+DATE(1970,1,1)</f>
        <v>42559.064143518524</v>
      </c>
      <c r="M3790" t="b">
        <v>0</v>
      </c>
      <c r="N3790">
        <v>0</v>
      </c>
      <c r="O3790" t="b">
        <v>0</v>
      </c>
      <c r="P3790" t="s">
        <v>8267</v>
      </c>
      <c r="Q3790" t="e">
        <f>D3790/E3790*100</f>
        <v>#DIV/0!</v>
      </c>
      <c r="R3790" t="e">
        <f>E3790/N3790</f>
        <v>#DIV/0!</v>
      </c>
      <c r="S3790" t="str">
        <f>LEFT(P3790,FIND("/",P3790)-1)</f>
        <v>film &amp; video</v>
      </c>
      <c r="T3790" t="str">
        <f>RIGHT(P3790,LEN(P3790)-FIND("/",P3790))</f>
        <v>science fiction</v>
      </c>
    </row>
    <row r="3791" spans="1:20" ht="44.25" hidden="1" x14ac:dyDescent="0.7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 s="9">
        <f>(((I3791/60)/60)/24)+DATE(1970,1,1)</f>
        <v>42107.72074074074</v>
      </c>
      <c r="K3791">
        <v>1423765072</v>
      </c>
      <c r="L3791" s="9">
        <f>(((K3791/60)/60)/24)+DATE(1970,1,1)</f>
        <v>42047.762407407412</v>
      </c>
      <c r="M3791" t="b">
        <v>0</v>
      </c>
      <c r="N3791">
        <v>37</v>
      </c>
      <c r="O3791" t="b">
        <v>0</v>
      </c>
      <c r="P3791" t="s">
        <v>8267</v>
      </c>
      <c r="Q3791">
        <f>D3791/E3791*100</f>
        <v>362.31884057971013</v>
      </c>
      <c r="R3791">
        <f>E3791/N3791</f>
        <v>55.945945945945944</v>
      </c>
      <c r="S3791" t="str">
        <f>LEFT(P3791,FIND("/",P3791)-1)</f>
        <v>film &amp; video</v>
      </c>
      <c r="T3791" t="str">
        <f>RIGHT(P3791,LEN(P3791)-FIND("/",P3791))</f>
        <v>science fiction</v>
      </c>
    </row>
    <row r="3792" spans="1:20" ht="44.25" hidden="1" x14ac:dyDescent="0.7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 s="9">
        <f>(((I3792/60)/60)/24)+DATE(1970,1,1)</f>
        <v>42227.542268518519</v>
      </c>
      <c r="K3792">
        <v>1436965252</v>
      </c>
      <c r="L3792" s="9">
        <f>(((K3792/60)/60)/24)+DATE(1970,1,1)</f>
        <v>42200.542268518519</v>
      </c>
      <c r="M3792" t="b">
        <v>0</v>
      </c>
      <c r="N3792">
        <v>9</v>
      </c>
      <c r="O3792" t="b">
        <v>0</v>
      </c>
      <c r="P3792" t="s">
        <v>8267</v>
      </c>
      <c r="Q3792">
        <f>D3792/E3792*100</f>
        <v>1331.3609467455622</v>
      </c>
      <c r="R3792">
        <f>E3792/N3792</f>
        <v>37.555555555555557</v>
      </c>
      <c r="S3792" t="str">
        <f>LEFT(P3792,FIND("/",P3792)-1)</f>
        <v>film &amp; video</v>
      </c>
      <c r="T3792" t="str">
        <f>RIGHT(P3792,LEN(P3792)-FIND("/",P3792))</f>
        <v>science fiction</v>
      </c>
    </row>
    <row r="3793" spans="1:20" ht="44.25" hidden="1" x14ac:dyDescent="0.7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 s="9">
        <f>(((I3793/60)/60)/24)+DATE(1970,1,1)</f>
        <v>42753.016180555554</v>
      </c>
      <c r="K3793">
        <v>1479514998</v>
      </c>
      <c r="L3793" s="9">
        <f>(((K3793/60)/60)/24)+DATE(1970,1,1)</f>
        <v>42693.016180555554</v>
      </c>
      <c r="M3793" t="b">
        <v>0</v>
      </c>
      <c r="N3793">
        <v>3</v>
      </c>
      <c r="O3793" t="b">
        <v>0</v>
      </c>
      <c r="P3793" t="s">
        <v>8267</v>
      </c>
      <c r="Q3793">
        <f>D3793/E3793*100</f>
        <v>17391.304347826088</v>
      </c>
      <c r="R3793">
        <f>E3793/N3793</f>
        <v>38.333333333333336</v>
      </c>
      <c r="S3793" t="str">
        <f>LEFT(P3793,FIND("/",P3793)-1)</f>
        <v>film &amp; video</v>
      </c>
      <c r="T3793" t="str">
        <f>RIGHT(P3793,LEN(P3793)-FIND("/",P3793))</f>
        <v>science fiction</v>
      </c>
    </row>
    <row r="3794" spans="1:20" ht="29.5" hidden="1" x14ac:dyDescent="0.7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 s="9">
        <f>(((I3794/60)/60)/24)+DATE(1970,1,1)</f>
        <v>42012.762499999997</v>
      </c>
      <c r="K3794">
        <v>1417026340</v>
      </c>
      <c r="L3794" s="9">
        <f>(((K3794/60)/60)/24)+DATE(1970,1,1)</f>
        <v>41969.767824074079</v>
      </c>
      <c r="M3794" t="b">
        <v>0</v>
      </c>
      <c r="N3794">
        <v>0</v>
      </c>
      <c r="O3794" t="b">
        <v>0</v>
      </c>
      <c r="P3794" t="s">
        <v>8267</v>
      </c>
      <c r="Q3794" t="e">
        <f>D3794/E3794*100</f>
        <v>#DIV/0!</v>
      </c>
      <c r="R3794" t="e">
        <f>E3794/N3794</f>
        <v>#DIV/0!</v>
      </c>
      <c r="S3794" t="str">
        <f>LEFT(P3794,FIND("/",P3794)-1)</f>
        <v>film &amp; video</v>
      </c>
      <c r="T3794" t="str">
        <f>RIGHT(P3794,LEN(P3794)-FIND("/",P3794))</f>
        <v>science fiction</v>
      </c>
    </row>
    <row r="3795" spans="1:20" ht="44.25" hidden="1" x14ac:dyDescent="0.7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 s="9">
        <f>(((I3795/60)/60)/24)+DATE(1970,1,1)</f>
        <v>42427.281666666662</v>
      </c>
      <c r="K3795">
        <v>1453963536</v>
      </c>
      <c r="L3795" s="9">
        <f>(((K3795/60)/60)/24)+DATE(1970,1,1)</f>
        <v>42397.281666666662</v>
      </c>
      <c r="M3795" t="b">
        <v>0</v>
      </c>
      <c r="N3795">
        <v>2</v>
      </c>
      <c r="O3795" t="b">
        <v>0</v>
      </c>
      <c r="P3795" t="s">
        <v>8267</v>
      </c>
      <c r="Q3795">
        <f>D3795/E3795*100</f>
        <v>125000</v>
      </c>
      <c r="R3795">
        <f>E3795/N3795</f>
        <v>20</v>
      </c>
      <c r="S3795" t="str">
        <f>LEFT(P3795,FIND("/",P3795)-1)</f>
        <v>film &amp; video</v>
      </c>
      <c r="T3795" t="str">
        <f>RIGHT(P3795,LEN(P3795)-FIND("/",P3795))</f>
        <v>science fiction</v>
      </c>
    </row>
    <row r="3796" spans="1:20" ht="44.25" hidden="1" x14ac:dyDescent="0.7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 s="9">
        <f>(((I3796/60)/60)/24)+DATE(1970,1,1)</f>
        <v>41998.333333333328</v>
      </c>
      <c r="K3796">
        <v>1416888470</v>
      </c>
      <c r="L3796" s="9">
        <f>(((K3796/60)/60)/24)+DATE(1970,1,1)</f>
        <v>41968.172106481477</v>
      </c>
      <c r="M3796" t="b">
        <v>0</v>
      </c>
      <c r="N3796">
        <v>6</v>
      </c>
      <c r="O3796" t="b">
        <v>0</v>
      </c>
      <c r="P3796" t="s">
        <v>8267</v>
      </c>
      <c r="Q3796">
        <f>D3796/E3796*100</f>
        <v>10869.565217391304</v>
      </c>
      <c r="R3796">
        <f>E3796/N3796</f>
        <v>15.333333333333334</v>
      </c>
      <c r="S3796" t="str">
        <f>LEFT(P3796,FIND("/",P3796)-1)</f>
        <v>film &amp; video</v>
      </c>
      <c r="T3796" t="str">
        <f>RIGHT(P3796,LEN(P3796)-FIND("/",P3796))</f>
        <v>science fiction</v>
      </c>
    </row>
    <row r="3797" spans="1:20" ht="44.25" hidden="1" x14ac:dyDescent="0.7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 s="9">
        <f>(((I3797/60)/60)/24)+DATE(1970,1,1)</f>
        <v>42150.161828703705</v>
      </c>
      <c r="K3797">
        <v>1427428382</v>
      </c>
      <c r="L3797" s="9">
        <f>(((K3797/60)/60)/24)+DATE(1970,1,1)</f>
        <v>42090.161828703705</v>
      </c>
      <c r="M3797" t="b">
        <v>0</v>
      </c>
      <c r="N3797">
        <v>67</v>
      </c>
      <c r="O3797" t="b">
        <v>0</v>
      </c>
      <c r="P3797" t="s">
        <v>8267</v>
      </c>
      <c r="Q3797">
        <f>D3797/E3797*100</f>
        <v>431.72157279489898</v>
      </c>
      <c r="R3797">
        <f>E3797/N3797</f>
        <v>449.43283582089555</v>
      </c>
      <c r="S3797" t="str">
        <f>LEFT(P3797,FIND("/",P3797)-1)</f>
        <v>film &amp; video</v>
      </c>
      <c r="T3797" t="str">
        <f>RIGHT(P3797,LEN(P3797)-FIND("/",P3797))</f>
        <v>science fiction</v>
      </c>
    </row>
    <row r="3798" spans="1:20" ht="44.25" hidden="1" x14ac:dyDescent="0.7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 s="9">
        <f>(((I3798/60)/60)/24)+DATE(1970,1,1)</f>
        <v>42173.550821759258</v>
      </c>
      <c r="K3798">
        <v>1429449191</v>
      </c>
      <c r="L3798" s="9">
        <f>(((K3798/60)/60)/24)+DATE(1970,1,1)</f>
        <v>42113.550821759258</v>
      </c>
      <c r="M3798" t="b">
        <v>0</v>
      </c>
      <c r="N3798">
        <v>5</v>
      </c>
      <c r="O3798" t="b">
        <v>0</v>
      </c>
      <c r="P3798" t="s">
        <v>8267</v>
      </c>
      <c r="Q3798">
        <f>D3798/E3798*100</f>
        <v>178571.42857142858</v>
      </c>
      <c r="R3798">
        <f>E3798/N3798</f>
        <v>28</v>
      </c>
      <c r="S3798" t="str">
        <f>LEFT(P3798,FIND("/",P3798)-1)</f>
        <v>film &amp; video</v>
      </c>
      <c r="T3798" t="str">
        <f>RIGHT(P3798,LEN(P3798)-FIND("/",P3798))</f>
        <v>science fiction</v>
      </c>
    </row>
    <row r="3799" spans="1:20" ht="29.5" hidden="1" x14ac:dyDescent="0.7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 s="9">
        <f>(((I3799/60)/60)/24)+DATE(1970,1,1)</f>
        <v>41905.077546296299</v>
      </c>
      <c r="K3799">
        <v>1408845100</v>
      </c>
      <c r="L3799" s="9">
        <f>(((K3799/60)/60)/24)+DATE(1970,1,1)</f>
        <v>41875.077546296299</v>
      </c>
      <c r="M3799" t="b">
        <v>0</v>
      </c>
      <c r="N3799">
        <v>2</v>
      </c>
      <c r="O3799" t="b">
        <v>0</v>
      </c>
      <c r="P3799" t="s">
        <v>8267</v>
      </c>
      <c r="Q3799">
        <f>D3799/E3799*100</f>
        <v>1266666.6666666665</v>
      </c>
      <c r="R3799">
        <f>E3799/N3799</f>
        <v>15</v>
      </c>
      <c r="S3799" t="str">
        <f>LEFT(P3799,FIND("/",P3799)-1)</f>
        <v>film &amp; video</v>
      </c>
      <c r="T3799" t="str">
        <f>RIGHT(P3799,LEN(P3799)-FIND("/",P3799))</f>
        <v>science fiction</v>
      </c>
    </row>
    <row r="3800" spans="1:20" ht="44.25" hidden="1" x14ac:dyDescent="0.7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 s="9">
        <f>(((I3800/60)/60)/24)+DATE(1970,1,1)</f>
        <v>41975.627824074079</v>
      </c>
      <c r="K3800">
        <v>1413900244</v>
      </c>
      <c r="L3800" s="9">
        <f>(((K3800/60)/60)/24)+DATE(1970,1,1)</f>
        <v>41933.586157407408</v>
      </c>
      <c r="M3800" t="b">
        <v>0</v>
      </c>
      <c r="N3800">
        <v>10</v>
      </c>
      <c r="O3800" t="b">
        <v>0</v>
      </c>
      <c r="P3800" t="s">
        <v>8267</v>
      </c>
      <c r="Q3800">
        <f>D3800/E3800*100</f>
        <v>13927.576601671308</v>
      </c>
      <c r="R3800">
        <f>E3800/N3800</f>
        <v>35.9</v>
      </c>
      <c r="S3800" t="str">
        <f>LEFT(P3800,FIND("/",P3800)-1)</f>
        <v>film &amp; video</v>
      </c>
      <c r="T3800" t="str">
        <f>RIGHT(P3800,LEN(P3800)-FIND("/",P3800))</f>
        <v>science fiction</v>
      </c>
    </row>
    <row r="3801" spans="1:20" ht="44.25" hidden="1" x14ac:dyDescent="0.7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 s="9">
        <f>(((I3801/60)/60)/24)+DATE(1970,1,1)</f>
        <v>42158.547395833331</v>
      </c>
      <c r="K3801">
        <v>1429621695</v>
      </c>
      <c r="L3801" s="9">
        <f>(((K3801/60)/60)/24)+DATE(1970,1,1)</f>
        <v>42115.547395833331</v>
      </c>
      <c r="M3801" t="b">
        <v>0</v>
      </c>
      <c r="N3801">
        <v>3</v>
      </c>
      <c r="O3801" t="b">
        <v>0</v>
      </c>
      <c r="P3801" t="s">
        <v>8267</v>
      </c>
      <c r="Q3801">
        <f>D3801/E3801*100</f>
        <v>3750</v>
      </c>
      <c r="R3801">
        <f>E3801/N3801</f>
        <v>13.333333333333334</v>
      </c>
      <c r="S3801" t="str">
        <f>LEFT(P3801,FIND("/",P3801)-1)</f>
        <v>film &amp; video</v>
      </c>
      <c r="T3801" t="str">
        <f>RIGHT(P3801,LEN(P3801)-FIND("/",P3801))</f>
        <v>science fiction</v>
      </c>
    </row>
    <row r="3802" spans="1:20" ht="59" hidden="1" x14ac:dyDescent="0.7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 s="9">
        <f>(((I3802/60)/60)/24)+DATE(1970,1,1)</f>
        <v>42208.559432870374</v>
      </c>
      <c r="K3802">
        <v>1434201935</v>
      </c>
      <c r="L3802" s="9">
        <f>(((K3802/60)/60)/24)+DATE(1970,1,1)</f>
        <v>42168.559432870374</v>
      </c>
      <c r="M3802" t="b">
        <v>0</v>
      </c>
      <c r="N3802">
        <v>4</v>
      </c>
      <c r="O3802" t="b">
        <v>0</v>
      </c>
      <c r="P3802" t="s">
        <v>8267</v>
      </c>
      <c r="Q3802">
        <f>D3802/E3802*100</f>
        <v>1666666.6666666667</v>
      </c>
      <c r="R3802">
        <f>E3802/N3802</f>
        <v>20.25</v>
      </c>
      <c r="S3802" t="str">
        <f>LEFT(P3802,FIND("/",P3802)-1)</f>
        <v>film &amp; video</v>
      </c>
      <c r="T3802" t="str">
        <f>RIGHT(P3802,LEN(P3802)-FIND("/",P3802))</f>
        <v>science fiction</v>
      </c>
    </row>
    <row r="3803" spans="1:20" ht="59" hidden="1" x14ac:dyDescent="0.7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 s="9">
        <f>(((I3803/60)/60)/24)+DATE(1970,1,1)</f>
        <v>41854.124953703707</v>
      </c>
      <c r="K3803">
        <v>1401850796</v>
      </c>
      <c r="L3803" s="9">
        <f>(((K3803/60)/60)/24)+DATE(1970,1,1)</f>
        <v>41794.124953703707</v>
      </c>
      <c r="M3803" t="b">
        <v>0</v>
      </c>
      <c r="N3803">
        <v>15</v>
      </c>
      <c r="O3803" t="b">
        <v>0</v>
      </c>
      <c r="P3803" t="s">
        <v>8267</v>
      </c>
      <c r="Q3803">
        <f>D3803/E3803*100</f>
        <v>1960.7843137254904</v>
      </c>
      <c r="R3803">
        <f>E3803/N3803</f>
        <v>119</v>
      </c>
      <c r="S3803" t="str">
        <f>LEFT(P3803,FIND("/",P3803)-1)</f>
        <v>film &amp; video</v>
      </c>
      <c r="T3803" t="str">
        <f>RIGHT(P3803,LEN(P3803)-FIND("/",P3803))</f>
        <v>science fiction</v>
      </c>
    </row>
    <row r="3804" spans="1:20" ht="44.25" hidden="1" x14ac:dyDescent="0.7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 s="9">
        <f>(((I3804/60)/60)/24)+DATE(1970,1,1)</f>
        <v>42426.911712962959</v>
      </c>
      <c r="K3804">
        <v>1453931572</v>
      </c>
      <c r="L3804" s="9">
        <f>(((K3804/60)/60)/24)+DATE(1970,1,1)</f>
        <v>42396.911712962959</v>
      </c>
      <c r="M3804" t="b">
        <v>0</v>
      </c>
      <c r="N3804">
        <v>2</v>
      </c>
      <c r="O3804" t="b">
        <v>0</v>
      </c>
      <c r="P3804" t="s">
        <v>8267</v>
      </c>
      <c r="Q3804">
        <f>D3804/E3804*100</f>
        <v>37437.5</v>
      </c>
      <c r="R3804">
        <f>E3804/N3804</f>
        <v>4</v>
      </c>
      <c r="S3804" t="str">
        <f>LEFT(P3804,FIND("/",P3804)-1)</f>
        <v>film &amp; video</v>
      </c>
      <c r="T3804" t="str">
        <f>RIGHT(P3804,LEN(P3804)-FIND("/",P3804))</f>
        <v>science fiction</v>
      </c>
    </row>
    <row r="3805" spans="1:20" ht="44.25" hidden="1" x14ac:dyDescent="0.7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 s="9">
        <f>(((I3805/60)/60)/24)+DATE(1970,1,1)</f>
        <v>41934.07671296296</v>
      </c>
      <c r="K3805">
        <v>1411350628</v>
      </c>
      <c r="L3805" s="9">
        <f>(((K3805/60)/60)/24)+DATE(1970,1,1)</f>
        <v>41904.07671296296</v>
      </c>
      <c r="M3805" t="b">
        <v>0</v>
      </c>
      <c r="N3805">
        <v>0</v>
      </c>
      <c r="O3805" t="b">
        <v>0</v>
      </c>
      <c r="P3805" t="s">
        <v>8267</v>
      </c>
      <c r="Q3805" t="e">
        <f>D3805/E3805*100</f>
        <v>#DIV/0!</v>
      </c>
      <c r="R3805" t="e">
        <f>E3805/N3805</f>
        <v>#DIV/0!</v>
      </c>
      <c r="S3805" t="str">
        <f>LEFT(P3805,FIND("/",P3805)-1)</f>
        <v>film &amp; video</v>
      </c>
      <c r="T3805" t="str">
        <f>RIGHT(P3805,LEN(P3805)-FIND("/",P3805))</f>
        <v>science fiction</v>
      </c>
    </row>
    <row r="3806" spans="1:20" ht="44.25" hidden="1" x14ac:dyDescent="0.7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 s="9">
        <f>(((I3806/60)/60)/24)+DATE(1970,1,1)</f>
        <v>42554.434548611112</v>
      </c>
      <c r="K3806">
        <v>1464085545</v>
      </c>
      <c r="L3806" s="9">
        <f>(((K3806/60)/60)/24)+DATE(1970,1,1)</f>
        <v>42514.434548611112</v>
      </c>
      <c r="M3806" t="b">
        <v>0</v>
      </c>
      <c r="N3806">
        <v>1</v>
      </c>
      <c r="O3806" t="b">
        <v>0</v>
      </c>
      <c r="P3806" t="s">
        <v>8267</v>
      </c>
      <c r="Q3806">
        <f>D3806/E3806*100</f>
        <v>5000000</v>
      </c>
      <c r="R3806">
        <f>E3806/N3806</f>
        <v>10</v>
      </c>
      <c r="S3806" t="str">
        <f>LEFT(P3806,FIND("/",P3806)-1)</f>
        <v>film &amp; video</v>
      </c>
      <c r="T3806" t="str">
        <f>RIGHT(P3806,LEN(P3806)-FIND("/",P3806))</f>
        <v>science fiction</v>
      </c>
    </row>
    <row r="3807" spans="1:20" ht="29.5" hidden="1" x14ac:dyDescent="0.75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 s="9">
        <f>(((I3807/60)/60)/24)+DATE(1970,1,1)</f>
        <v>42133.798171296294</v>
      </c>
      <c r="K3807">
        <v>1426014562</v>
      </c>
      <c r="L3807" s="9">
        <f>(((K3807/60)/60)/24)+DATE(1970,1,1)</f>
        <v>42073.798171296294</v>
      </c>
      <c r="M3807" t="b">
        <v>0</v>
      </c>
      <c r="N3807">
        <v>1</v>
      </c>
      <c r="O3807" t="b">
        <v>0</v>
      </c>
      <c r="P3807" t="s">
        <v>8272</v>
      </c>
      <c r="Q3807">
        <f>D3807/E3807*100</f>
        <v>5000</v>
      </c>
      <c r="R3807">
        <f>E3807/N3807</f>
        <v>100</v>
      </c>
      <c r="S3807" t="str">
        <f>LEFT(P3807,FIND("/",P3807)-1)</f>
        <v>technology</v>
      </c>
      <c r="T3807" t="str">
        <f>RIGHT(P3807,LEN(P3807)-FIND("/",P3807))</f>
        <v>web</v>
      </c>
    </row>
    <row r="3808" spans="1:20" ht="44.25" hidden="1" x14ac:dyDescent="0.75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 s="9">
        <f>(((I3808/60)/60)/24)+DATE(1970,1,1)</f>
        <v>41999.858090277776</v>
      </c>
      <c r="K3808">
        <v>1417034139</v>
      </c>
      <c r="L3808" s="9">
        <f>(((K3808/60)/60)/24)+DATE(1970,1,1)</f>
        <v>41969.858090277776</v>
      </c>
      <c r="M3808" t="b">
        <v>0</v>
      </c>
      <c r="N3808">
        <v>6</v>
      </c>
      <c r="O3808" t="b">
        <v>0</v>
      </c>
      <c r="P3808" t="s">
        <v>8272</v>
      </c>
      <c r="Q3808">
        <f>D3808/E3808*100</f>
        <v>7142.8571428571431</v>
      </c>
      <c r="R3808">
        <f>E3808/N3808</f>
        <v>23.333333333333332</v>
      </c>
      <c r="S3808" t="str">
        <f>LEFT(P3808,FIND("/",P3808)-1)</f>
        <v>technology</v>
      </c>
      <c r="T3808" t="str">
        <f>RIGHT(P3808,LEN(P3808)-FIND("/",P3808))</f>
        <v>web</v>
      </c>
    </row>
    <row r="3809" spans="1:20" ht="44.25" hidden="1" x14ac:dyDescent="0.75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 s="9">
        <f>(((I3809/60)/60)/24)+DATE(1970,1,1)</f>
        <v>42173.79415509259</v>
      </c>
      <c r="K3809">
        <v>1432062215</v>
      </c>
      <c r="L3809" s="9">
        <f>(((K3809/60)/60)/24)+DATE(1970,1,1)</f>
        <v>42143.79415509259</v>
      </c>
      <c r="M3809" t="b">
        <v>0</v>
      </c>
      <c r="N3809">
        <v>0</v>
      </c>
      <c r="O3809" t="b">
        <v>0</v>
      </c>
      <c r="P3809" t="s">
        <v>8272</v>
      </c>
      <c r="Q3809" t="e">
        <f>D3809/E3809*100</f>
        <v>#DIV/0!</v>
      </c>
      <c r="R3809" t="e">
        <f>E3809/N3809</f>
        <v>#DIV/0!</v>
      </c>
      <c r="S3809" t="str">
        <f>LEFT(P3809,FIND("/",P3809)-1)</f>
        <v>technology</v>
      </c>
      <c r="T3809" t="str">
        <f>RIGHT(P3809,LEN(P3809)-FIND("/",P3809))</f>
        <v>web</v>
      </c>
    </row>
    <row r="3810" spans="1:20" ht="44.25" hidden="1" x14ac:dyDescent="0.75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 s="9">
        <f>(((I3810/60)/60)/24)+DATE(1970,1,1)</f>
        <v>41865.639155092591</v>
      </c>
      <c r="K3810">
        <v>1405437623</v>
      </c>
      <c r="L3810" s="9">
        <f>(((K3810/60)/60)/24)+DATE(1970,1,1)</f>
        <v>41835.639155092591</v>
      </c>
      <c r="M3810" t="b">
        <v>0</v>
      </c>
      <c r="N3810">
        <v>13</v>
      </c>
      <c r="O3810" t="b">
        <v>0</v>
      </c>
      <c r="P3810" t="s">
        <v>8272</v>
      </c>
      <c r="Q3810">
        <f>D3810/E3810*100</f>
        <v>2542.28670214569</v>
      </c>
      <c r="R3810">
        <f>E3810/N3810</f>
        <v>45.386153846153846</v>
      </c>
      <c r="S3810" t="str">
        <f>LEFT(P3810,FIND("/",P3810)-1)</f>
        <v>technology</v>
      </c>
      <c r="T3810" t="str">
        <f>RIGHT(P3810,LEN(P3810)-FIND("/",P3810))</f>
        <v>web</v>
      </c>
    </row>
    <row r="3811" spans="1:20" ht="44.25" hidden="1" x14ac:dyDescent="0.75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 s="9">
        <f>(((I3811/60)/60)/24)+DATE(1970,1,1)</f>
        <v>41879.035370370373</v>
      </c>
      <c r="K3811">
        <v>1406595056</v>
      </c>
      <c r="L3811" s="9">
        <f>(((K3811/60)/60)/24)+DATE(1970,1,1)</f>
        <v>41849.035370370373</v>
      </c>
      <c r="M3811" t="b">
        <v>0</v>
      </c>
      <c r="N3811">
        <v>0</v>
      </c>
      <c r="O3811" t="b">
        <v>0</v>
      </c>
      <c r="P3811" t="s">
        <v>8272</v>
      </c>
      <c r="Q3811" t="e">
        <f>D3811/E3811*100</f>
        <v>#DIV/0!</v>
      </c>
      <c r="R3811" t="e">
        <f>E3811/N3811</f>
        <v>#DIV/0!</v>
      </c>
      <c r="S3811" t="str">
        <f>LEFT(P3811,FIND("/",P3811)-1)</f>
        <v>technology</v>
      </c>
      <c r="T3811" t="str">
        <f>RIGHT(P3811,LEN(P3811)-FIND("/",P3811))</f>
        <v>web</v>
      </c>
    </row>
    <row r="3812" spans="1:20" ht="29.5" hidden="1" x14ac:dyDescent="0.75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 s="9">
        <f>(((I3812/60)/60)/24)+DATE(1970,1,1)</f>
        <v>42239.357731481476</v>
      </c>
      <c r="K3812">
        <v>1436430908</v>
      </c>
      <c r="L3812" s="9">
        <f>(((K3812/60)/60)/24)+DATE(1970,1,1)</f>
        <v>42194.357731481476</v>
      </c>
      <c r="M3812" t="b">
        <v>0</v>
      </c>
      <c r="N3812">
        <v>8</v>
      </c>
      <c r="O3812" t="b">
        <v>0</v>
      </c>
      <c r="P3812" t="s">
        <v>8272</v>
      </c>
      <c r="Q3812">
        <f>D3812/E3812*100</f>
        <v>3816.7938931297713</v>
      </c>
      <c r="R3812">
        <f>E3812/N3812</f>
        <v>16.375</v>
      </c>
      <c r="S3812" t="str">
        <f>LEFT(P3812,FIND("/",P3812)-1)</f>
        <v>technology</v>
      </c>
      <c r="T3812" t="str">
        <f>RIGHT(P3812,LEN(P3812)-FIND("/",P3812))</f>
        <v>web</v>
      </c>
    </row>
    <row r="3813" spans="1:20" ht="59" hidden="1" x14ac:dyDescent="0.75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 s="9">
        <f>(((I3813/60)/60)/24)+DATE(1970,1,1)</f>
        <v>42148.625</v>
      </c>
      <c r="K3813">
        <v>1428507409</v>
      </c>
      <c r="L3813" s="9">
        <f>(((K3813/60)/60)/24)+DATE(1970,1,1)</f>
        <v>42102.650567129633</v>
      </c>
      <c r="M3813" t="b">
        <v>0</v>
      </c>
      <c r="N3813">
        <v>1</v>
      </c>
      <c r="O3813" t="b">
        <v>0</v>
      </c>
      <c r="P3813" t="s">
        <v>8272</v>
      </c>
      <c r="Q3813">
        <f>D3813/E3813*100</f>
        <v>50000</v>
      </c>
      <c r="R3813">
        <f>E3813/N3813</f>
        <v>10</v>
      </c>
      <c r="S3813" t="str">
        <f>LEFT(P3813,FIND("/",P3813)-1)</f>
        <v>technology</v>
      </c>
      <c r="T3813" t="str">
        <f>RIGHT(P3813,LEN(P3813)-FIND("/",P3813))</f>
        <v>web</v>
      </c>
    </row>
    <row r="3814" spans="1:20" ht="44.25" hidden="1" x14ac:dyDescent="0.75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 s="9">
        <f>(((I3814/60)/60)/24)+DATE(1970,1,1)</f>
        <v>42330.867314814815</v>
      </c>
      <c r="K3814">
        <v>1445629736</v>
      </c>
      <c r="L3814" s="9">
        <f>(((K3814/60)/60)/24)+DATE(1970,1,1)</f>
        <v>42300.825648148151</v>
      </c>
      <c r="M3814" t="b">
        <v>0</v>
      </c>
      <c r="N3814">
        <v>0</v>
      </c>
      <c r="O3814" t="b">
        <v>0</v>
      </c>
      <c r="P3814" t="s">
        <v>8272</v>
      </c>
      <c r="Q3814" t="e">
        <f>D3814/E3814*100</f>
        <v>#DIV/0!</v>
      </c>
      <c r="R3814" t="e">
        <f>E3814/N3814</f>
        <v>#DIV/0!</v>
      </c>
      <c r="S3814" t="str">
        <f>LEFT(P3814,FIND("/",P3814)-1)</f>
        <v>technology</v>
      </c>
      <c r="T3814" t="str">
        <f>RIGHT(P3814,LEN(P3814)-FIND("/",P3814))</f>
        <v>web</v>
      </c>
    </row>
    <row r="3815" spans="1:20" ht="44.25" hidden="1" x14ac:dyDescent="0.75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 s="9">
        <f>(((I3815/60)/60)/24)+DATE(1970,1,1)</f>
        <v>42170.921064814815</v>
      </c>
      <c r="K3815">
        <v>1431813980</v>
      </c>
      <c r="L3815" s="9">
        <f>(((K3815/60)/60)/24)+DATE(1970,1,1)</f>
        <v>42140.921064814815</v>
      </c>
      <c r="M3815" t="b">
        <v>0</v>
      </c>
      <c r="N3815">
        <v>5</v>
      </c>
      <c r="O3815" t="b">
        <v>0</v>
      </c>
      <c r="P3815" t="s">
        <v>8272</v>
      </c>
      <c r="Q3815">
        <f>D3815/E3815*100</f>
        <v>10266.94045174538</v>
      </c>
      <c r="R3815">
        <f>E3815/N3815</f>
        <v>292.2</v>
      </c>
      <c r="S3815" t="str">
        <f>LEFT(P3815,FIND("/",P3815)-1)</f>
        <v>technology</v>
      </c>
      <c r="T3815" t="str">
        <f>RIGHT(P3815,LEN(P3815)-FIND("/",P3815))</f>
        <v>web</v>
      </c>
    </row>
    <row r="3816" spans="1:20" ht="44.25" hidden="1" x14ac:dyDescent="0.75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 s="9">
        <f>(((I3816/60)/60)/24)+DATE(1970,1,1)</f>
        <v>42337.075740740736</v>
      </c>
      <c r="K3816">
        <v>1446166144</v>
      </c>
      <c r="L3816" s="9">
        <f>(((K3816/60)/60)/24)+DATE(1970,1,1)</f>
        <v>42307.034074074079</v>
      </c>
      <c r="M3816" t="b">
        <v>0</v>
      </c>
      <c r="N3816">
        <v>1</v>
      </c>
      <c r="O3816" t="b">
        <v>0</v>
      </c>
      <c r="P3816" t="s">
        <v>8272</v>
      </c>
      <c r="Q3816">
        <f>D3816/E3816*100</f>
        <v>15600</v>
      </c>
      <c r="R3816">
        <f>E3816/N3816</f>
        <v>5</v>
      </c>
      <c r="S3816" t="str">
        <f>LEFT(P3816,FIND("/",P3816)-1)</f>
        <v>technology</v>
      </c>
      <c r="T3816" t="str">
        <f>RIGHT(P3816,LEN(P3816)-FIND("/",P3816))</f>
        <v>web</v>
      </c>
    </row>
    <row r="3817" spans="1:20" ht="44.25" hidden="1" x14ac:dyDescent="0.75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 s="9">
        <f>(((I3817/60)/60)/24)+DATE(1970,1,1)</f>
        <v>42116.83085648148</v>
      </c>
      <c r="K3817">
        <v>1427140586</v>
      </c>
      <c r="L3817" s="9">
        <f>(((K3817/60)/60)/24)+DATE(1970,1,1)</f>
        <v>42086.83085648148</v>
      </c>
      <c r="M3817" t="b">
        <v>0</v>
      </c>
      <c r="N3817">
        <v>0</v>
      </c>
      <c r="O3817" t="b">
        <v>0</v>
      </c>
      <c r="P3817" t="s">
        <v>8272</v>
      </c>
      <c r="Q3817" t="e">
        <f>D3817/E3817*100</f>
        <v>#DIV/0!</v>
      </c>
      <c r="R3817" t="e">
        <f>E3817/N3817</f>
        <v>#DIV/0!</v>
      </c>
      <c r="S3817" t="str">
        <f>LEFT(P3817,FIND("/",P3817)-1)</f>
        <v>technology</v>
      </c>
      <c r="T3817" t="str">
        <f>RIGHT(P3817,LEN(P3817)-FIND("/",P3817))</f>
        <v>web</v>
      </c>
    </row>
    <row r="3818" spans="1:20" ht="44.25" hidden="1" x14ac:dyDescent="0.75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 s="9">
        <f>(((I3818/60)/60)/24)+DATE(1970,1,1)</f>
        <v>42388.560613425929</v>
      </c>
      <c r="K3818">
        <v>1448026037</v>
      </c>
      <c r="L3818" s="9">
        <f>(((K3818/60)/60)/24)+DATE(1970,1,1)</f>
        <v>42328.560613425929</v>
      </c>
      <c r="M3818" t="b">
        <v>0</v>
      </c>
      <c r="N3818">
        <v>0</v>
      </c>
      <c r="O3818" t="b">
        <v>0</v>
      </c>
      <c r="P3818" t="s">
        <v>8272</v>
      </c>
      <c r="Q3818" t="e">
        <f>D3818/E3818*100</f>
        <v>#DIV/0!</v>
      </c>
      <c r="R3818" t="e">
        <f>E3818/N3818</f>
        <v>#DIV/0!</v>
      </c>
      <c r="S3818" t="str">
        <f>LEFT(P3818,FIND("/",P3818)-1)</f>
        <v>technology</v>
      </c>
      <c r="T3818" t="str">
        <f>RIGHT(P3818,LEN(P3818)-FIND("/",P3818))</f>
        <v>web</v>
      </c>
    </row>
    <row r="3819" spans="1:20" ht="29.5" hidden="1" x14ac:dyDescent="0.75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 s="9">
        <f>(((I3819/60)/60)/24)+DATE(1970,1,1)</f>
        <v>42615.031782407401</v>
      </c>
      <c r="K3819">
        <v>1470185146</v>
      </c>
      <c r="L3819" s="9">
        <f>(((K3819/60)/60)/24)+DATE(1970,1,1)</f>
        <v>42585.031782407401</v>
      </c>
      <c r="M3819" t="b">
        <v>0</v>
      </c>
      <c r="N3819">
        <v>0</v>
      </c>
      <c r="O3819" t="b">
        <v>0</v>
      </c>
      <c r="P3819" t="s">
        <v>8272</v>
      </c>
      <c r="Q3819" t="e">
        <f>D3819/E3819*100</f>
        <v>#DIV/0!</v>
      </c>
      <c r="R3819" t="e">
        <f>E3819/N3819</f>
        <v>#DIV/0!</v>
      </c>
      <c r="S3819" t="str">
        <f>LEFT(P3819,FIND("/",P3819)-1)</f>
        <v>technology</v>
      </c>
      <c r="T3819" t="str">
        <f>RIGHT(P3819,LEN(P3819)-FIND("/",P3819))</f>
        <v>web</v>
      </c>
    </row>
    <row r="3820" spans="1:20" ht="44.25" hidden="1" x14ac:dyDescent="0.75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 s="9">
        <f>(((I3820/60)/60)/24)+DATE(1970,1,1)</f>
        <v>42278.207638888889</v>
      </c>
      <c r="K3820">
        <v>1441022120</v>
      </c>
      <c r="L3820" s="9">
        <f>(((K3820/60)/60)/24)+DATE(1970,1,1)</f>
        <v>42247.496759259258</v>
      </c>
      <c r="M3820" t="b">
        <v>0</v>
      </c>
      <c r="N3820">
        <v>121</v>
      </c>
      <c r="O3820" t="b">
        <v>0</v>
      </c>
      <c r="P3820" t="s">
        <v>8272</v>
      </c>
      <c r="Q3820">
        <f>D3820/E3820*100</f>
        <v>468.0917459822125</v>
      </c>
      <c r="R3820">
        <f>E3820/N3820</f>
        <v>105.93388429752066</v>
      </c>
      <c r="S3820" t="str">
        <f>LEFT(P3820,FIND("/",P3820)-1)</f>
        <v>technology</v>
      </c>
      <c r="T3820" t="str">
        <f>RIGHT(P3820,LEN(P3820)-FIND("/",P3820))</f>
        <v>web</v>
      </c>
    </row>
    <row r="3821" spans="1:20" ht="44.25" hidden="1" x14ac:dyDescent="0.75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 s="9">
        <f>(((I3821/60)/60)/24)+DATE(1970,1,1)</f>
        <v>42545.061805555553</v>
      </c>
      <c r="K3821">
        <v>1464139740</v>
      </c>
      <c r="L3821" s="9">
        <f>(((K3821/60)/60)/24)+DATE(1970,1,1)</f>
        <v>42515.061805555553</v>
      </c>
      <c r="M3821" t="b">
        <v>0</v>
      </c>
      <c r="N3821">
        <v>0</v>
      </c>
      <c r="O3821" t="b">
        <v>0</v>
      </c>
      <c r="P3821" t="s">
        <v>8272</v>
      </c>
      <c r="Q3821" t="e">
        <f>D3821/E3821*100</f>
        <v>#DIV/0!</v>
      </c>
      <c r="R3821" t="e">
        <f>E3821/N3821</f>
        <v>#DIV/0!</v>
      </c>
      <c r="S3821" t="str">
        <f>LEFT(P3821,FIND("/",P3821)-1)</f>
        <v>technology</v>
      </c>
      <c r="T3821" t="str">
        <f>RIGHT(P3821,LEN(P3821)-FIND("/",P3821))</f>
        <v>web</v>
      </c>
    </row>
    <row r="3822" spans="1:20" ht="44.25" hidden="1" x14ac:dyDescent="0.7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 s="9">
        <f>(((I3822/60)/60)/24)+DATE(1970,1,1)</f>
        <v>42272.122210648144</v>
      </c>
      <c r="K3822">
        <v>1440557759</v>
      </c>
      <c r="L3822" s="9">
        <f>(((K3822/60)/60)/24)+DATE(1970,1,1)</f>
        <v>42242.122210648144</v>
      </c>
      <c r="M3822" t="b">
        <v>0</v>
      </c>
      <c r="N3822">
        <v>0</v>
      </c>
      <c r="O3822" t="b">
        <v>0</v>
      </c>
      <c r="P3822" t="s">
        <v>8272</v>
      </c>
      <c r="Q3822" t="e">
        <f>D3822/E3822*100</f>
        <v>#DIV/0!</v>
      </c>
      <c r="R3822" t="e">
        <f>E3822/N3822</f>
        <v>#DIV/0!</v>
      </c>
      <c r="S3822" t="str">
        <f>LEFT(P3822,FIND("/",P3822)-1)</f>
        <v>technology</v>
      </c>
      <c r="T3822" t="str">
        <f>RIGHT(P3822,LEN(P3822)-FIND("/",P3822))</f>
        <v>web</v>
      </c>
    </row>
    <row r="3823" spans="1:20" ht="44.25" hidden="1" x14ac:dyDescent="0.75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 s="9">
        <f>(((I3823/60)/60)/24)+DATE(1970,1,1)</f>
        <v>42791.376238425932</v>
      </c>
      <c r="K3823">
        <v>1485421307</v>
      </c>
      <c r="L3823" s="9">
        <f>(((K3823/60)/60)/24)+DATE(1970,1,1)</f>
        <v>42761.376238425932</v>
      </c>
      <c r="M3823" t="b">
        <v>0</v>
      </c>
      <c r="N3823">
        <v>0</v>
      </c>
      <c r="O3823" t="b">
        <v>0</v>
      </c>
      <c r="P3823" t="s">
        <v>8272</v>
      </c>
      <c r="Q3823" t="e">
        <f>D3823/E3823*100</f>
        <v>#DIV/0!</v>
      </c>
      <c r="R3823" t="e">
        <f>E3823/N3823</f>
        <v>#DIV/0!</v>
      </c>
      <c r="S3823" t="str">
        <f>LEFT(P3823,FIND("/",P3823)-1)</f>
        <v>technology</v>
      </c>
      <c r="T3823" t="str">
        <f>RIGHT(P3823,LEN(P3823)-FIND("/",P3823))</f>
        <v>web</v>
      </c>
    </row>
    <row r="3824" spans="1:20" ht="59" hidden="1" x14ac:dyDescent="0.75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 s="9">
        <f>(((I3824/60)/60)/24)+DATE(1970,1,1)</f>
        <v>42132.343090277776</v>
      </c>
      <c r="K3824">
        <v>1427184843</v>
      </c>
      <c r="L3824" s="9">
        <f>(((K3824/60)/60)/24)+DATE(1970,1,1)</f>
        <v>42087.343090277776</v>
      </c>
      <c r="M3824" t="b">
        <v>0</v>
      </c>
      <c r="N3824">
        <v>3</v>
      </c>
      <c r="O3824" t="b">
        <v>0</v>
      </c>
      <c r="P3824" t="s">
        <v>8272</v>
      </c>
      <c r="Q3824">
        <f>D3824/E3824*100</f>
        <v>3333.3333333333335</v>
      </c>
      <c r="R3824">
        <f>E3824/N3824</f>
        <v>20</v>
      </c>
      <c r="S3824" t="str">
        <f>LEFT(P3824,FIND("/",P3824)-1)</f>
        <v>technology</v>
      </c>
      <c r="T3824" t="str">
        <f>RIGHT(P3824,LEN(P3824)-FIND("/",P3824))</f>
        <v>web</v>
      </c>
    </row>
    <row r="3825" spans="1:20" ht="44.25" hidden="1" x14ac:dyDescent="0.75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 s="9">
        <f>(((I3825/60)/60)/24)+DATE(1970,1,1)</f>
        <v>42347.810219907406</v>
      </c>
      <c r="K3825">
        <v>1447097203</v>
      </c>
      <c r="L3825" s="9">
        <f>(((K3825/60)/60)/24)+DATE(1970,1,1)</f>
        <v>42317.810219907406</v>
      </c>
      <c r="M3825" t="b">
        <v>0</v>
      </c>
      <c r="N3825">
        <v>0</v>
      </c>
      <c r="O3825" t="b">
        <v>0</v>
      </c>
      <c r="P3825" t="s">
        <v>8272</v>
      </c>
      <c r="Q3825" t="e">
        <f>D3825/E3825*100</f>
        <v>#DIV/0!</v>
      </c>
      <c r="R3825" t="e">
        <f>E3825/N3825</f>
        <v>#DIV/0!</v>
      </c>
      <c r="S3825" t="str">
        <f>LEFT(P3825,FIND("/",P3825)-1)</f>
        <v>technology</v>
      </c>
      <c r="T3825" t="str">
        <f>RIGHT(P3825,LEN(P3825)-FIND("/",P3825))</f>
        <v>web</v>
      </c>
    </row>
    <row r="3826" spans="1:20" ht="29.5" hidden="1" x14ac:dyDescent="0.75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 s="9">
        <f>(((I3826/60)/60)/24)+DATE(1970,1,1)</f>
        <v>41968.692013888889</v>
      </c>
      <c r="K3826">
        <v>1411745790</v>
      </c>
      <c r="L3826" s="9">
        <f>(((K3826/60)/60)/24)+DATE(1970,1,1)</f>
        <v>41908.650347222225</v>
      </c>
      <c r="M3826" t="b">
        <v>0</v>
      </c>
      <c r="N3826">
        <v>1</v>
      </c>
      <c r="O3826" t="b">
        <v>0</v>
      </c>
      <c r="P3826" t="s">
        <v>8272</v>
      </c>
      <c r="Q3826">
        <f>D3826/E3826*100</f>
        <v>250000000</v>
      </c>
      <c r="R3826">
        <f>E3826/N3826</f>
        <v>1</v>
      </c>
      <c r="S3826" t="str">
        <f>LEFT(P3826,FIND("/",P3826)-1)</f>
        <v>technology</v>
      </c>
      <c r="T3826" t="str">
        <f>RIGHT(P3826,LEN(P3826)-FIND("/",P3826))</f>
        <v>web</v>
      </c>
    </row>
    <row r="3827" spans="1:20" ht="44.25" hidden="1" x14ac:dyDescent="0.75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 s="9">
        <f>(((I3827/60)/60)/24)+DATE(1970,1,1)</f>
        <v>41876.716874999998</v>
      </c>
      <c r="K3827">
        <v>1405098738</v>
      </c>
      <c r="L3827" s="9">
        <f>(((K3827/60)/60)/24)+DATE(1970,1,1)</f>
        <v>41831.716874999998</v>
      </c>
      <c r="M3827" t="b">
        <v>0</v>
      </c>
      <c r="N3827">
        <v>1</v>
      </c>
      <c r="O3827" t="b">
        <v>0</v>
      </c>
      <c r="P3827" t="s">
        <v>8272</v>
      </c>
      <c r="Q3827">
        <f>D3827/E3827*100</f>
        <v>10000</v>
      </c>
      <c r="R3827">
        <f>E3827/N3827</f>
        <v>300</v>
      </c>
      <c r="S3827" t="str">
        <f>LEFT(P3827,FIND("/",P3827)-1)</f>
        <v>technology</v>
      </c>
      <c r="T3827" t="str">
        <f>RIGHT(P3827,LEN(P3827)-FIND("/",P3827))</f>
        <v>web</v>
      </c>
    </row>
    <row r="3828" spans="1:20" ht="44.25" hidden="1" x14ac:dyDescent="0.75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 s="9">
        <f>(((I3828/60)/60)/24)+DATE(1970,1,1)</f>
        <v>42558.987696759257</v>
      </c>
      <c r="K3828">
        <v>1465342937</v>
      </c>
      <c r="L3828" s="9">
        <f>(((K3828/60)/60)/24)+DATE(1970,1,1)</f>
        <v>42528.987696759257</v>
      </c>
      <c r="M3828" t="b">
        <v>0</v>
      </c>
      <c r="N3828">
        <v>3</v>
      </c>
      <c r="O3828" t="b">
        <v>0</v>
      </c>
      <c r="P3828" t="s">
        <v>8272</v>
      </c>
      <c r="Q3828">
        <f>D3828/E3828*100</f>
        <v>9578.5440613026822</v>
      </c>
      <c r="R3828">
        <f>E3828/N3828</f>
        <v>87</v>
      </c>
      <c r="S3828" t="str">
        <f>LEFT(P3828,FIND("/",P3828)-1)</f>
        <v>technology</v>
      </c>
      <c r="T3828" t="str">
        <f>RIGHT(P3828,LEN(P3828)-FIND("/",P3828))</f>
        <v>web</v>
      </c>
    </row>
    <row r="3829" spans="1:20" ht="44.25" hidden="1" x14ac:dyDescent="0.75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 s="9">
        <f>(((I3829/60)/60)/24)+DATE(1970,1,1)</f>
        <v>42552.774745370371</v>
      </c>
      <c r="K3829">
        <v>1465670138</v>
      </c>
      <c r="L3829" s="9">
        <f>(((K3829/60)/60)/24)+DATE(1970,1,1)</f>
        <v>42532.774745370371</v>
      </c>
      <c r="M3829" t="b">
        <v>0</v>
      </c>
      <c r="N3829">
        <v>9</v>
      </c>
      <c r="O3829" t="b">
        <v>0</v>
      </c>
      <c r="P3829" t="s">
        <v>8272</v>
      </c>
      <c r="Q3829">
        <f>D3829/E3829*100</f>
        <v>1759.5307917888563</v>
      </c>
      <c r="R3829">
        <f>E3829/N3829</f>
        <v>37.888888888888886</v>
      </c>
      <c r="S3829" t="str">
        <f>LEFT(P3829,FIND("/",P3829)-1)</f>
        <v>technology</v>
      </c>
      <c r="T3829" t="str">
        <f>RIGHT(P3829,LEN(P3829)-FIND("/",P3829))</f>
        <v>web</v>
      </c>
    </row>
    <row r="3830" spans="1:20" ht="59" hidden="1" x14ac:dyDescent="0.75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 s="9">
        <f>(((I3830/60)/60)/24)+DATE(1970,1,1)</f>
        <v>42152.009224537032</v>
      </c>
      <c r="K3830">
        <v>1430179997</v>
      </c>
      <c r="L3830" s="9">
        <f>(((K3830/60)/60)/24)+DATE(1970,1,1)</f>
        <v>42122.009224537032</v>
      </c>
      <c r="M3830" t="b">
        <v>0</v>
      </c>
      <c r="N3830">
        <v>0</v>
      </c>
      <c r="O3830" t="b">
        <v>0</v>
      </c>
      <c r="P3830" t="s">
        <v>8272</v>
      </c>
      <c r="Q3830" t="e">
        <f>D3830/E3830*100</f>
        <v>#DIV/0!</v>
      </c>
      <c r="R3830" t="e">
        <f>E3830/N3830</f>
        <v>#DIV/0!</v>
      </c>
      <c r="S3830" t="str">
        <f>LEFT(P3830,FIND("/",P3830)-1)</f>
        <v>technology</v>
      </c>
      <c r="T3830" t="str">
        <f>RIGHT(P3830,LEN(P3830)-FIND("/",P3830))</f>
        <v>web</v>
      </c>
    </row>
    <row r="3831" spans="1:20" ht="44.25" hidden="1" x14ac:dyDescent="0.75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 s="9">
        <f>(((I3831/60)/60)/24)+DATE(1970,1,1)</f>
        <v>42138.988900462966</v>
      </c>
      <c r="K3831">
        <v>1429055041</v>
      </c>
      <c r="L3831" s="9">
        <f>(((K3831/60)/60)/24)+DATE(1970,1,1)</f>
        <v>42108.988900462966</v>
      </c>
      <c r="M3831" t="b">
        <v>0</v>
      </c>
      <c r="N3831">
        <v>0</v>
      </c>
      <c r="O3831" t="b">
        <v>0</v>
      </c>
      <c r="P3831" t="s">
        <v>8272</v>
      </c>
      <c r="Q3831" t="e">
        <f>D3831/E3831*100</f>
        <v>#DIV/0!</v>
      </c>
      <c r="R3831" t="e">
        <f>E3831/N3831</f>
        <v>#DIV/0!</v>
      </c>
      <c r="S3831" t="str">
        <f>LEFT(P3831,FIND("/",P3831)-1)</f>
        <v>technology</v>
      </c>
      <c r="T3831" t="str">
        <f>RIGHT(P3831,LEN(P3831)-FIND("/",P3831))</f>
        <v>web</v>
      </c>
    </row>
    <row r="3832" spans="1:20" ht="44.25" hidden="1" x14ac:dyDescent="0.75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 s="9">
        <f>(((I3832/60)/60)/24)+DATE(1970,1,1)</f>
        <v>42820.853900462964</v>
      </c>
      <c r="K3832">
        <v>1487971777</v>
      </c>
      <c r="L3832" s="9">
        <f>(((K3832/60)/60)/24)+DATE(1970,1,1)</f>
        <v>42790.895567129628</v>
      </c>
      <c r="M3832" t="b">
        <v>0</v>
      </c>
      <c r="N3832">
        <v>0</v>
      </c>
      <c r="O3832" t="b">
        <v>0</v>
      </c>
      <c r="P3832" t="s">
        <v>8272</v>
      </c>
      <c r="Q3832" t="e">
        <f>D3832/E3832*100</f>
        <v>#DIV/0!</v>
      </c>
      <c r="R3832" t="e">
        <f>E3832/N3832</f>
        <v>#DIV/0!</v>
      </c>
      <c r="S3832" t="str">
        <f>LEFT(P3832,FIND("/",P3832)-1)</f>
        <v>technology</v>
      </c>
      <c r="T3832" t="str">
        <f>RIGHT(P3832,LEN(P3832)-FIND("/",P3832))</f>
        <v>web</v>
      </c>
    </row>
    <row r="3833" spans="1:20" ht="44.25" hidden="1" x14ac:dyDescent="0.75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 s="9">
        <f>(((I3833/60)/60)/24)+DATE(1970,1,1)</f>
        <v>42231.556944444441</v>
      </c>
      <c r="K3833">
        <v>1436793939</v>
      </c>
      <c r="L3833" s="9">
        <f>(((K3833/60)/60)/24)+DATE(1970,1,1)</f>
        <v>42198.559479166666</v>
      </c>
      <c r="M3833" t="b">
        <v>0</v>
      </c>
      <c r="N3833">
        <v>39</v>
      </c>
      <c r="O3833" t="b">
        <v>0</v>
      </c>
      <c r="P3833" t="s">
        <v>8272</v>
      </c>
      <c r="Q3833">
        <f>D3833/E3833*100</f>
        <v>575.37399309551211</v>
      </c>
      <c r="R3833">
        <f>E3833/N3833</f>
        <v>111.41025641025641</v>
      </c>
      <c r="S3833" t="str">
        <f>LEFT(P3833,FIND("/",P3833)-1)</f>
        <v>technology</v>
      </c>
      <c r="T3833" t="str">
        <f>RIGHT(P3833,LEN(P3833)-FIND("/",P3833))</f>
        <v>web</v>
      </c>
    </row>
    <row r="3834" spans="1:20" ht="44.25" hidden="1" x14ac:dyDescent="0.75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 s="9">
        <f>(((I3834/60)/60)/24)+DATE(1970,1,1)</f>
        <v>42443.958333333328</v>
      </c>
      <c r="K3834">
        <v>1452842511</v>
      </c>
      <c r="L3834" s="9">
        <f>(((K3834/60)/60)/24)+DATE(1970,1,1)</f>
        <v>42384.306840277779</v>
      </c>
      <c r="M3834" t="b">
        <v>0</v>
      </c>
      <c r="N3834">
        <v>1</v>
      </c>
      <c r="O3834" t="b">
        <v>0</v>
      </c>
      <c r="P3834" t="s">
        <v>8272</v>
      </c>
      <c r="Q3834">
        <f>D3834/E3834*100</f>
        <v>500000</v>
      </c>
      <c r="R3834">
        <f>E3834/N3834</f>
        <v>90</v>
      </c>
      <c r="S3834" t="str">
        <f>LEFT(P3834,FIND("/",P3834)-1)</f>
        <v>technology</v>
      </c>
      <c r="T3834" t="str">
        <f>RIGHT(P3834,LEN(P3834)-FIND("/",P3834))</f>
        <v>web</v>
      </c>
    </row>
    <row r="3835" spans="1:20" ht="44.25" hidden="1" x14ac:dyDescent="0.75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 s="9">
        <f>(((I3835/60)/60)/24)+DATE(1970,1,1)</f>
        <v>41833.692789351851</v>
      </c>
      <c r="K3835">
        <v>1402677457</v>
      </c>
      <c r="L3835" s="9">
        <f>(((K3835/60)/60)/24)+DATE(1970,1,1)</f>
        <v>41803.692789351851</v>
      </c>
      <c r="M3835" t="b">
        <v>0</v>
      </c>
      <c r="N3835">
        <v>0</v>
      </c>
      <c r="O3835" t="b">
        <v>0</v>
      </c>
      <c r="P3835" t="s">
        <v>8272</v>
      </c>
      <c r="Q3835" t="e">
        <f>D3835/E3835*100</f>
        <v>#DIV/0!</v>
      </c>
      <c r="R3835" t="e">
        <f>E3835/N3835</f>
        <v>#DIV/0!</v>
      </c>
      <c r="S3835" t="str">
        <f>LEFT(P3835,FIND("/",P3835)-1)</f>
        <v>technology</v>
      </c>
      <c r="T3835" t="str">
        <f>RIGHT(P3835,LEN(P3835)-FIND("/",P3835))</f>
        <v>web</v>
      </c>
    </row>
    <row r="3836" spans="1:20" ht="44.25" hidden="1" x14ac:dyDescent="0.75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 s="9">
        <f>(((I3836/60)/60)/24)+DATE(1970,1,1)</f>
        <v>42504.637824074074</v>
      </c>
      <c r="K3836">
        <v>1460647108</v>
      </c>
      <c r="L3836" s="9">
        <f>(((K3836/60)/60)/24)+DATE(1970,1,1)</f>
        <v>42474.637824074074</v>
      </c>
      <c r="M3836" t="b">
        <v>0</v>
      </c>
      <c r="N3836">
        <v>3</v>
      </c>
      <c r="O3836" t="b">
        <v>0</v>
      </c>
      <c r="P3836" t="s">
        <v>8272</v>
      </c>
      <c r="Q3836">
        <f>D3836/E3836*100</f>
        <v>57142.857142857145</v>
      </c>
      <c r="R3836">
        <f>E3836/N3836</f>
        <v>116.66666666666667</v>
      </c>
      <c r="S3836" t="str">
        <f>LEFT(P3836,FIND("/",P3836)-1)</f>
        <v>technology</v>
      </c>
      <c r="T3836" t="str">
        <f>RIGHT(P3836,LEN(P3836)-FIND("/",P3836))</f>
        <v>web</v>
      </c>
    </row>
    <row r="3837" spans="1:20" ht="59" hidden="1" x14ac:dyDescent="0.7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 s="9">
        <f>(((I3837/60)/60)/24)+DATE(1970,1,1)</f>
        <v>42253.215277777781</v>
      </c>
      <c r="K3837">
        <v>1438959121</v>
      </c>
      <c r="L3837" s="9">
        <f>(((K3837/60)/60)/24)+DATE(1970,1,1)</f>
        <v>42223.619456018518</v>
      </c>
      <c r="M3837" t="b">
        <v>0</v>
      </c>
      <c r="N3837">
        <v>1</v>
      </c>
      <c r="O3837" t="b">
        <v>0</v>
      </c>
      <c r="P3837" t="s">
        <v>8272</v>
      </c>
      <c r="Q3837">
        <f>D3837/E3837*100</f>
        <v>119990.00000000001</v>
      </c>
      <c r="R3837">
        <f>E3837/N3837</f>
        <v>10</v>
      </c>
      <c r="S3837" t="str">
        <f>LEFT(P3837,FIND("/",P3837)-1)</f>
        <v>technology</v>
      </c>
      <c r="T3837" t="str">
        <f>RIGHT(P3837,LEN(P3837)-FIND("/",P3837))</f>
        <v>web</v>
      </c>
    </row>
    <row r="3838" spans="1:20" ht="29.5" hidden="1" x14ac:dyDescent="0.75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 s="9">
        <f>(((I3838/60)/60)/24)+DATE(1970,1,1)</f>
        <v>42518.772326388891</v>
      </c>
      <c r="K3838">
        <v>1461954729</v>
      </c>
      <c r="L3838" s="9">
        <f>(((K3838/60)/60)/24)+DATE(1970,1,1)</f>
        <v>42489.772326388891</v>
      </c>
      <c r="M3838" t="b">
        <v>0</v>
      </c>
      <c r="N3838">
        <v>9</v>
      </c>
      <c r="O3838" t="b">
        <v>0</v>
      </c>
      <c r="P3838" t="s">
        <v>8272</v>
      </c>
      <c r="Q3838">
        <f>D3838/E3838*100</f>
        <v>7246.376811594203</v>
      </c>
      <c r="R3838">
        <f>E3838/N3838</f>
        <v>76.666666666666671</v>
      </c>
      <c r="S3838" t="str">
        <f>LEFT(P3838,FIND("/",P3838)-1)</f>
        <v>technology</v>
      </c>
      <c r="T3838" t="str">
        <f>RIGHT(P3838,LEN(P3838)-FIND("/",P3838))</f>
        <v>web</v>
      </c>
    </row>
    <row r="3839" spans="1:20" ht="44.25" hidden="1" x14ac:dyDescent="0.75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 s="9">
        <f>(((I3839/60)/60)/24)+DATE(1970,1,1)</f>
        <v>42333.700983796298</v>
      </c>
      <c r="K3839">
        <v>1445874565</v>
      </c>
      <c r="L3839" s="9">
        <f>(((K3839/60)/60)/24)+DATE(1970,1,1)</f>
        <v>42303.659317129626</v>
      </c>
      <c r="M3839" t="b">
        <v>0</v>
      </c>
      <c r="N3839">
        <v>0</v>
      </c>
      <c r="O3839" t="b">
        <v>0</v>
      </c>
      <c r="P3839" t="s">
        <v>8272</v>
      </c>
      <c r="Q3839" t="e">
        <f>D3839/E3839*100</f>
        <v>#DIV/0!</v>
      </c>
      <c r="R3839" t="e">
        <f>E3839/N3839</f>
        <v>#DIV/0!</v>
      </c>
      <c r="S3839" t="str">
        <f>LEFT(P3839,FIND("/",P3839)-1)</f>
        <v>technology</v>
      </c>
      <c r="T3839" t="str">
        <f>RIGHT(P3839,LEN(P3839)-FIND("/",P3839))</f>
        <v>web</v>
      </c>
    </row>
    <row r="3840" spans="1:20" ht="44.25" hidden="1" x14ac:dyDescent="0.75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 s="9">
        <f>(((I3840/60)/60)/24)+DATE(1970,1,1)</f>
        <v>42538.958333333328</v>
      </c>
      <c r="K3840">
        <v>1463469062</v>
      </c>
      <c r="L3840" s="9">
        <f>(((K3840/60)/60)/24)+DATE(1970,1,1)</f>
        <v>42507.29932870371</v>
      </c>
      <c r="M3840" t="b">
        <v>0</v>
      </c>
      <c r="N3840">
        <v>25</v>
      </c>
      <c r="O3840" t="b">
        <v>0</v>
      </c>
      <c r="P3840" t="s">
        <v>8272</v>
      </c>
      <c r="Q3840">
        <f>D3840/E3840*100</f>
        <v>803.21285140562259</v>
      </c>
      <c r="R3840">
        <f>E3840/N3840</f>
        <v>49.8</v>
      </c>
      <c r="S3840" t="str">
        <f>LEFT(P3840,FIND("/",P3840)-1)</f>
        <v>technology</v>
      </c>
      <c r="T3840" t="str">
        <f>RIGHT(P3840,LEN(P3840)-FIND("/",P3840))</f>
        <v>web</v>
      </c>
    </row>
    <row r="3841" spans="1:20" ht="29.5" hidden="1" x14ac:dyDescent="0.75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 s="9">
        <f>(((I3841/60)/60)/24)+DATE(1970,1,1)</f>
        <v>42061.928576388891</v>
      </c>
      <c r="K3841">
        <v>1422397029</v>
      </c>
      <c r="L3841" s="9">
        <f>(((K3841/60)/60)/24)+DATE(1970,1,1)</f>
        <v>42031.928576388891</v>
      </c>
      <c r="M3841" t="b">
        <v>0</v>
      </c>
      <c r="N3841">
        <v>1</v>
      </c>
      <c r="O3841" t="b">
        <v>0</v>
      </c>
      <c r="P3841" t="s">
        <v>8272</v>
      </c>
      <c r="Q3841">
        <f>D3841/E3841*100</f>
        <v>500000</v>
      </c>
      <c r="R3841">
        <f>E3841/N3841</f>
        <v>1</v>
      </c>
      <c r="S3841" t="str">
        <f>LEFT(P3841,FIND("/",P3841)-1)</f>
        <v>technology</v>
      </c>
      <c r="T3841" t="str">
        <f>RIGHT(P3841,LEN(P3841)-FIND("/",P3841))</f>
        <v>web</v>
      </c>
    </row>
    <row r="3842" spans="1:20" ht="29.5" hidden="1" x14ac:dyDescent="0.75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 s="9">
        <f>(((I3842/60)/60)/24)+DATE(1970,1,1)</f>
        <v>42106.092152777783</v>
      </c>
      <c r="K3842">
        <v>1426212762</v>
      </c>
      <c r="L3842" s="9">
        <f>(((K3842/60)/60)/24)+DATE(1970,1,1)</f>
        <v>42076.092152777783</v>
      </c>
      <c r="M3842" t="b">
        <v>0</v>
      </c>
      <c r="N3842">
        <v>1</v>
      </c>
      <c r="O3842" t="b">
        <v>0</v>
      </c>
      <c r="P3842" t="s">
        <v>8272</v>
      </c>
      <c r="Q3842">
        <f>D3842/E3842*100</f>
        <v>1250000</v>
      </c>
      <c r="R3842">
        <f>E3842/N3842</f>
        <v>2</v>
      </c>
      <c r="S3842" t="str">
        <f>LEFT(P3842,FIND("/",P3842)-1)</f>
        <v>technology</v>
      </c>
      <c r="T3842" t="str">
        <f>RIGHT(P3842,LEN(P3842)-FIND("/",P3842))</f>
        <v>web</v>
      </c>
    </row>
    <row r="3843" spans="1:20" ht="44.25" hidden="1" x14ac:dyDescent="0.75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 s="9">
        <f>(((I3843/60)/60)/24)+DATE(1970,1,1)</f>
        <v>42161.44930555555</v>
      </c>
      <c r="K3843">
        <v>1430996150</v>
      </c>
      <c r="L3843" s="9">
        <f>(((K3843/60)/60)/24)+DATE(1970,1,1)</f>
        <v>42131.455439814818</v>
      </c>
      <c r="M3843" t="b">
        <v>0</v>
      </c>
      <c r="N3843">
        <v>1</v>
      </c>
      <c r="O3843" t="b">
        <v>0</v>
      </c>
      <c r="P3843" t="s">
        <v>8272</v>
      </c>
      <c r="Q3843">
        <f>D3843/E3843*100</f>
        <v>50000</v>
      </c>
      <c r="R3843">
        <f>E3843/N3843</f>
        <v>4</v>
      </c>
      <c r="S3843" t="str">
        <f>LEFT(P3843,FIND("/",P3843)-1)</f>
        <v>technology</v>
      </c>
      <c r="T3843" t="str">
        <f>RIGHT(P3843,LEN(P3843)-FIND("/",P3843))</f>
        <v>web</v>
      </c>
    </row>
    <row r="3844" spans="1:20" ht="44.25" hidden="1" x14ac:dyDescent="0.75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 s="9">
        <f>(((I3844/60)/60)/24)+DATE(1970,1,1)</f>
        <v>42791.961111111115</v>
      </c>
      <c r="K3844">
        <v>1485558318</v>
      </c>
      <c r="L3844" s="9">
        <f>(((K3844/60)/60)/24)+DATE(1970,1,1)</f>
        <v>42762.962013888886</v>
      </c>
      <c r="M3844" t="b">
        <v>0</v>
      </c>
      <c r="N3844">
        <v>0</v>
      </c>
      <c r="O3844" t="b">
        <v>0</v>
      </c>
      <c r="P3844" t="s">
        <v>8272</v>
      </c>
      <c r="Q3844" t="e">
        <f>D3844/E3844*100</f>
        <v>#DIV/0!</v>
      </c>
      <c r="R3844" t="e">
        <f>E3844/N3844</f>
        <v>#DIV/0!</v>
      </c>
      <c r="S3844" t="str">
        <f>LEFT(P3844,FIND("/",P3844)-1)</f>
        <v>technology</v>
      </c>
      <c r="T3844" t="str">
        <f>RIGHT(P3844,LEN(P3844)-FIND("/",P3844))</f>
        <v>web</v>
      </c>
    </row>
    <row r="3845" spans="1:20" hidden="1" x14ac:dyDescent="0.75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 s="9">
        <f>(((I3845/60)/60)/24)+DATE(1970,1,1)</f>
        <v>42819.55164351852</v>
      </c>
      <c r="K3845">
        <v>1485267262</v>
      </c>
      <c r="L3845" s="9">
        <f>(((K3845/60)/60)/24)+DATE(1970,1,1)</f>
        <v>42759.593310185184</v>
      </c>
      <c r="M3845" t="b">
        <v>0</v>
      </c>
      <c r="N3845">
        <v>6</v>
      </c>
      <c r="O3845" t="b">
        <v>0</v>
      </c>
      <c r="P3845" t="s">
        <v>8272</v>
      </c>
      <c r="Q3845">
        <f>D3845/E3845*100</f>
        <v>1111111.1111111112</v>
      </c>
      <c r="R3845">
        <f>E3845/N3845</f>
        <v>3</v>
      </c>
      <c r="S3845" t="str">
        <f>LEFT(P3845,FIND("/",P3845)-1)</f>
        <v>technology</v>
      </c>
      <c r="T3845" t="str">
        <f>RIGHT(P3845,LEN(P3845)-FIND("/",P3845))</f>
        <v>web</v>
      </c>
    </row>
    <row r="3846" spans="1:20" ht="29.5" hidden="1" x14ac:dyDescent="0.75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 s="9">
        <f>(((I3846/60)/60)/24)+DATE(1970,1,1)</f>
        <v>41925.583275462966</v>
      </c>
      <c r="K3846">
        <v>1408024795</v>
      </c>
      <c r="L3846" s="9">
        <f>(((K3846/60)/60)/24)+DATE(1970,1,1)</f>
        <v>41865.583275462966</v>
      </c>
      <c r="M3846" t="b">
        <v>0</v>
      </c>
      <c r="N3846">
        <v>1</v>
      </c>
      <c r="O3846" t="b">
        <v>0</v>
      </c>
      <c r="P3846" t="s">
        <v>8272</v>
      </c>
      <c r="Q3846">
        <f>D3846/E3846*100</f>
        <v>100000000</v>
      </c>
      <c r="R3846">
        <f>E3846/N3846</f>
        <v>1</v>
      </c>
      <c r="S3846" t="str">
        <f>LEFT(P3846,FIND("/",P3846)-1)</f>
        <v>technology</v>
      </c>
      <c r="T3846" t="str">
        <f>RIGHT(P3846,LEN(P3846)-FIND("/",P3846))</f>
        <v>web</v>
      </c>
    </row>
    <row r="3847" spans="1:20" ht="44.25" hidden="1" x14ac:dyDescent="0.75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 s="9">
        <f>(((I3847/60)/60)/24)+DATE(1970,1,1)</f>
        <v>42809.018055555556</v>
      </c>
      <c r="K3847">
        <v>1484357160</v>
      </c>
      <c r="L3847" s="9">
        <f>(((K3847/60)/60)/24)+DATE(1970,1,1)</f>
        <v>42749.059722222228</v>
      </c>
      <c r="M3847" t="b">
        <v>0</v>
      </c>
      <c r="N3847">
        <v>6</v>
      </c>
      <c r="O3847" t="b">
        <v>0</v>
      </c>
      <c r="P3847" t="s">
        <v>8273</v>
      </c>
      <c r="Q3847">
        <f>D3847/E3847*100</f>
        <v>4513.2163034705409</v>
      </c>
      <c r="R3847">
        <f>E3847/N3847</f>
        <v>3304</v>
      </c>
      <c r="S3847" t="str">
        <f>LEFT(P3847,FIND("/",P3847)-1)</f>
        <v>technology</v>
      </c>
      <c r="T3847" t="str">
        <f>RIGHT(P3847,LEN(P3847)-FIND("/",P3847))</f>
        <v>wearables</v>
      </c>
    </row>
    <row r="3848" spans="1:20" ht="59" hidden="1" x14ac:dyDescent="0.75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 s="9">
        <f>(((I3848/60)/60)/24)+DATE(1970,1,1)</f>
        <v>42765.720057870371</v>
      </c>
      <c r="K3848">
        <v>1481908613</v>
      </c>
      <c r="L3848" s="9">
        <f>(((K3848/60)/60)/24)+DATE(1970,1,1)</f>
        <v>42720.720057870371</v>
      </c>
      <c r="M3848" t="b">
        <v>0</v>
      </c>
      <c r="N3848">
        <v>4</v>
      </c>
      <c r="O3848" t="b">
        <v>0</v>
      </c>
      <c r="P3848" t="s">
        <v>8273</v>
      </c>
      <c r="Q3848">
        <f>D3848/E3848*100</f>
        <v>96.15384615384616</v>
      </c>
      <c r="R3848">
        <f>E3848/N3848</f>
        <v>1300</v>
      </c>
      <c r="S3848" t="str">
        <f>LEFT(P3848,FIND("/",P3848)-1)</f>
        <v>technology</v>
      </c>
      <c r="T3848" t="str">
        <f>RIGHT(P3848,LEN(P3848)-FIND("/",P3848))</f>
        <v>wearables</v>
      </c>
    </row>
    <row r="3849" spans="1:20" ht="44.25" hidden="1" x14ac:dyDescent="0.75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 s="9">
        <f>(((I3849/60)/60)/24)+DATE(1970,1,1)</f>
        <v>42355.249305555553</v>
      </c>
      <c r="K3849">
        <v>1447777514</v>
      </c>
      <c r="L3849" s="9">
        <f>(((K3849/60)/60)/24)+DATE(1970,1,1)</f>
        <v>42325.684189814812</v>
      </c>
      <c r="M3849" t="b">
        <v>0</v>
      </c>
      <c r="N3849">
        <v>22</v>
      </c>
      <c r="O3849" t="b">
        <v>0</v>
      </c>
      <c r="P3849" t="s">
        <v>8273</v>
      </c>
      <c r="Q3849">
        <f>D3849/E3849*100</f>
        <v>337.80405405405406</v>
      </c>
      <c r="R3849">
        <f>E3849/N3849</f>
        <v>134.54545454545453</v>
      </c>
      <c r="S3849" t="str">
        <f>LEFT(P3849,FIND("/",P3849)-1)</f>
        <v>technology</v>
      </c>
      <c r="T3849" t="str">
        <f>RIGHT(P3849,LEN(P3849)-FIND("/",P3849))</f>
        <v>wearables</v>
      </c>
    </row>
    <row r="3850" spans="1:20" ht="44.25" hidden="1" x14ac:dyDescent="0.75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 s="9">
        <f>(((I3850/60)/60)/24)+DATE(1970,1,1)</f>
        <v>42810.667372685188</v>
      </c>
      <c r="K3850">
        <v>1487091661</v>
      </c>
      <c r="L3850" s="9">
        <f>(((K3850/60)/60)/24)+DATE(1970,1,1)</f>
        <v>42780.709039351852</v>
      </c>
      <c r="M3850" t="b">
        <v>0</v>
      </c>
      <c r="N3850">
        <v>15</v>
      </c>
      <c r="O3850" t="b">
        <v>0</v>
      </c>
      <c r="P3850" t="s">
        <v>8273</v>
      </c>
      <c r="Q3850">
        <f>D3850/E3850*100</f>
        <v>622.85892245406421</v>
      </c>
      <c r="R3850">
        <f>E3850/N3850</f>
        <v>214.06666666666666</v>
      </c>
      <c r="S3850" t="str">
        <f>LEFT(P3850,FIND("/",P3850)-1)</f>
        <v>technology</v>
      </c>
      <c r="T3850" t="str">
        <f>RIGHT(P3850,LEN(P3850)-FIND("/",P3850))</f>
        <v>wearables</v>
      </c>
    </row>
    <row r="3851" spans="1:20" ht="29.5" hidden="1" x14ac:dyDescent="0.75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 s="9">
        <f>(((I3851/60)/60)/24)+DATE(1970,1,1)</f>
        <v>42418.708645833336</v>
      </c>
      <c r="K3851">
        <v>1453222827</v>
      </c>
      <c r="L3851" s="9">
        <f>(((K3851/60)/60)/24)+DATE(1970,1,1)</f>
        <v>42388.708645833336</v>
      </c>
      <c r="M3851" t="b">
        <v>0</v>
      </c>
      <c r="N3851">
        <v>95</v>
      </c>
      <c r="O3851" t="b">
        <v>0</v>
      </c>
      <c r="P3851" t="s">
        <v>8273</v>
      </c>
      <c r="Q3851">
        <f>D3851/E3851*100</f>
        <v>121.64266251459712</v>
      </c>
      <c r="R3851">
        <f>E3851/N3851</f>
        <v>216.33684210526314</v>
      </c>
      <c r="S3851" t="str">
        <f>LEFT(P3851,FIND("/",P3851)-1)</f>
        <v>technology</v>
      </c>
      <c r="T3851" t="str">
        <f>RIGHT(P3851,LEN(P3851)-FIND("/",P3851))</f>
        <v>wearables</v>
      </c>
    </row>
    <row r="3852" spans="1:20" ht="44.25" hidden="1" x14ac:dyDescent="0.75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 s="9">
        <f>(((I3852/60)/60)/24)+DATE(1970,1,1)</f>
        <v>42307.624803240738</v>
      </c>
      <c r="K3852">
        <v>1443538783</v>
      </c>
      <c r="L3852" s="9">
        <f>(((K3852/60)/60)/24)+DATE(1970,1,1)</f>
        <v>42276.624803240738</v>
      </c>
      <c r="M3852" t="b">
        <v>0</v>
      </c>
      <c r="N3852">
        <v>161</v>
      </c>
      <c r="O3852" t="b">
        <v>0</v>
      </c>
      <c r="P3852" t="s">
        <v>8273</v>
      </c>
      <c r="Q3852">
        <f>D3852/E3852*100</f>
        <v>133.24272827810421</v>
      </c>
      <c r="R3852">
        <f>E3852/N3852</f>
        <v>932.31055900621118</v>
      </c>
      <c r="S3852" t="str">
        <f>LEFT(P3852,FIND("/",P3852)-1)</f>
        <v>technology</v>
      </c>
      <c r="T3852" t="str">
        <f>RIGHT(P3852,LEN(P3852)-FIND("/",P3852))</f>
        <v>wearables</v>
      </c>
    </row>
    <row r="3853" spans="1:20" ht="44.25" hidden="1" x14ac:dyDescent="0.75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 s="9">
        <f>(((I3853/60)/60)/24)+DATE(1970,1,1)</f>
        <v>41985.299305555556</v>
      </c>
      <c r="K3853">
        <v>1417654672</v>
      </c>
      <c r="L3853" s="9">
        <f>(((K3853/60)/60)/24)+DATE(1970,1,1)</f>
        <v>41977.040185185186</v>
      </c>
      <c r="M3853" t="b">
        <v>0</v>
      </c>
      <c r="N3853">
        <v>8</v>
      </c>
      <c r="O3853" t="b">
        <v>0</v>
      </c>
      <c r="P3853" t="s">
        <v>8273</v>
      </c>
      <c r="Q3853">
        <f>D3853/E3853*100</f>
        <v>1709.4017094017095</v>
      </c>
      <c r="R3853">
        <f>E3853/N3853</f>
        <v>29.25</v>
      </c>
      <c r="S3853" t="str">
        <f>LEFT(P3853,FIND("/",P3853)-1)</f>
        <v>technology</v>
      </c>
      <c r="T3853" t="str">
        <f>RIGHT(P3853,LEN(P3853)-FIND("/",P3853))</f>
        <v>wearables</v>
      </c>
    </row>
    <row r="3854" spans="1:20" ht="44.25" hidden="1" x14ac:dyDescent="0.75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 s="9">
        <f>(((I3854/60)/60)/24)+DATE(1970,1,1)</f>
        <v>42718.6252662037</v>
      </c>
      <c r="K3854">
        <v>1478095223</v>
      </c>
      <c r="L3854" s="9">
        <f>(((K3854/60)/60)/24)+DATE(1970,1,1)</f>
        <v>42676.583599537036</v>
      </c>
      <c r="M3854" t="b">
        <v>0</v>
      </c>
      <c r="N3854">
        <v>76</v>
      </c>
      <c r="O3854" t="b">
        <v>0</v>
      </c>
      <c r="P3854" t="s">
        <v>8273</v>
      </c>
      <c r="Q3854">
        <f>D3854/E3854*100</f>
        <v>225.63176895306862</v>
      </c>
      <c r="R3854">
        <f>E3854/N3854</f>
        <v>174.94736842105263</v>
      </c>
      <c r="S3854" t="str">
        <f>LEFT(P3854,FIND("/",P3854)-1)</f>
        <v>technology</v>
      </c>
      <c r="T3854" t="str">
        <f>RIGHT(P3854,LEN(P3854)-FIND("/",P3854))</f>
        <v>wearables</v>
      </c>
    </row>
    <row r="3855" spans="1:20" ht="44.25" hidden="1" x14ac:dyDescent="0.75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 s="9">
        <f>(((I3855/60)/60)/24)+DATE(1970,1,1)</f>
        <v>42732.809201388889</v>
      </c>
      <c r="K3855">
        <v>1480361115</v>
      </c>
      <c r="L3855" s="9">
        <f>(((K3855/60)/60)/24)+DATE(1970,1,1)</f>
        <v>42702.809201388889</v>
      </c>
      <c r="M3855" t="b">
        <v>0</v>
      </c>
      <c r="N3855">
        <v>1</v>
      </c>
      <c r="O3855" t="b">
        <v>0</v>
      </c>
      <c r="P3855" t="s">
        <v>8273</v>
      </c>
      <c r="Q3855">
        <f>D3855/E3855*100</f>
        <v>37400</v>
      </c>
      <c r="R3855">
        <f>E3855/N3855</f>
        <v>250</v>
      </c>
      <c r="S3855" t="str">
        <f>LEFT(P3855,FIND("/",P3855)-1)</f>
        <v>technology</v>
      </c>
      <c r="T3855" t="str">
        <f>RIGHT(P3855,LEN(P3855)-FIND("/",P3855))</f>
        <v>wearables</v>
      </c>
    </row>
    <row r="3856" spans="1:20" ht="59" hidden="1" x14ac:dyDescent="0.75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 s="9">
        <f>(((I3856/60)/60)/24)+DATE(1970,1,1)</f>
        <v>42540.604699074072</v>
      </c>
      <c r="K3856">
        <v>1463754646</v>
      </c>
      <c r="L3856" s="9">
        <f>(((K3856/60)/60)/24)+DATE(1970,1,1)</f>
        <v>42510.604699074072</v>
      </c>
      <c r="M3856" t="b">
        <v>0</v>
      </c>
      <c r="N3856">
        <v>101</v>
      </c>
      <c r="O3856" t="b">
        <v>0</v>
      </c>
      <c r="P3856" t="s">
        <v>8273</v>
      </c>
      <c r="Q3856">
        <f>D3856/E3856*100</f>
        <v>761.61462300076164</v>
      </c>
      <c r="R3856">
        <f>E3856/N3856</f>
        <v>65</v>
      </c>
      <c r="S3856" t="str">
        <f>LEFT(P3856,FIND("/",P3856)-1)</f>
        <v>technology</v>
      </c>
      <c r="T3856" t="str">
        <f>RIGHT(P3856,LEN(P3856)-FIND("/",P3856))</f>
        <v>wearables</v>
      </c>
    </row>
    <row r="3857" spans="1:20" ht="44.25" hidden="1" x14ac:dyDescent="0.75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 s="9">
        <f>(((I3857/60)/60)/24)+DATE(1970,1,1)</f>
        <v>42618.124305555553</v>
      </c>
      <c r="K3857">
        <v>1468180462</v>
      </c>
      <c r="L3857" s="9">
        <f>(((K3857/60)/60)/24)+DATE(1970,1,1)</f>
        <v>42561.829421296294</v>
      </c>
      <c r="M3857" t="b">
        <v>0</v>
      </c>
      <c r="N3857">
        <v>4</v>
      </c>
      <c r="O3857" t="b">
        <v>0</v>
      </c>
      <c r="P3857" t="s">
        <v>8273</v>
      </c>
      <c r="Q3857">
        <f>D3857/E3857*100</f>
        <v>52386.36363636364</v>
      </c>
      <c r="R3857">
        <f>E3857/N3857</f>
        <v>55</v>
      </c>
      <c r="S3857" t="str">
        <f>LEFT(P3857,FIND("/",P3857)-1)</f>
        <v>technology</v>
      </c>
      <c r="T3857" t="str">
        <f>RIGHT(P3857,LEN(P3857)-FIND("/",P3857))</f>
        <v>wearables</v>
      </c>
    </row>
    <row r="3858" spans="1:20" ht="44.25" hidden="1" x14ac:dyDescent="0.75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 s="9">
        <f>(((I3858/60)/60)/24)+DATE(1970,1,1)</f>
        <v>41991.898090277777</v>
      </c>
      <c r="K3858">
        <v>1415050395</v>
      </c>
      <c r="L3858" s="9">
        <f>(((K3858/60)/60)/24)+DATE(1970,1,1)</f>
        <v>41946.898090277777</v>
      </c>
      <c r="M3858" t="b">
        <v>0</v>
      </c>
      <c r="N3858">
        <v>1</v>
      </c>
      <c r="O3858" t="b">
        <v>0</v>
      </c>
      <c r="P3858" t="s">
        <v>8273</v>
      </c>
      <c r="Q3858">
        <f>D3858/E3858*100</f>
        <v>26666.666666666668</v>
      </c>
      <c r="R3858">
        <f>E3858/N3858</f>
        <v>75</v>
      </c>
      <c r="S3858" t="str">
        <f>LEFT(P3858,FIND("/",P3858)-1)</f>
        <v>technology</v>
      </c>
      <c r="T3858" t="str">
        <f>RIGHT(P3858,LEN(P3858)-FIND("/",P3858))</f>
        <v>wearables</v>
      </c>
    </row>
    <row r="3859" spans="1:20" ht="59" hidden="1" x14ac:dyDescent="0.75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 s="9">
        <f>(((I3859/60)/60)/24)+DATE(1970,1,1)</f>
        <v>42759.440416666665</v>
      </c>
      <c r="K3859">
        <v>1481366052</v>
      </c>
      <c r="L3859" s="9">
        <f>(((K3859/60)/60)/24)+DATE(1970,1,1)</f>
        <v>42714.440416666665</v>
      </c>
      <c r="M3859" t="b">
        <v>0</v>
      </c>
      <c r="N3859">
        <v>775</v>
      </c>
      <c r="O3859" t="b">
        <v>0</v>
      </c>
      <c r="P3859" t="s">
        <v>8273</v>
      </c>
      <c r="Q3859">
        <f>D3859/E3859*100</f>
        <v>0.46435989080298551</v>
      </c>
      <c r="R3859">
        <f>E3859/N3859</f>
        <v>1389.3561935483872</v>
      </c>
      <c r="S3859" t="str">
        <f>LEFT(P3859,FIND("/",P3859)-1)</f>
        <v>technology</v>
      </c>
      <c r="T3859" t="str">
        <f>RIGHT(P3859,LEN(P3859)-FIND("/",P3859))</f>
        <v>wearables</v>
      </c>
    </row>
    <row r="3860" spans="1:20" ht="44.25" hidden="1" x14ac:dyDescent="0.75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 s="9">
        <f>(((I3860/60)/60)/24)+DATE(1970,1,1)</f>
        <v>42367.833333333328</v>
      </c>
      <c r="K3860">
        <v>1449000056</v>
      </c>
      <c r="L3860" s="9">
        <f>(((K3860/60)/60)/24)+DATE(1970,1,1)</f>
        <v>42339.833981481483</v>
      </c>
      <c r="M3860" t="b">
        <v>0</v>
      </c>
      <c r="N3860">
        <v>90</v>
      </c>
      <c r="O3860" t="b">
        <v>0</v>
      </c>
      <c r="P3860" t="s">
        <v>8273</v>
      </c>
      <c r="Q3860">
        <f>D3860/E3860*100</f>
        <v>289.6200185356812</v>
      </c>
      <c r="R3860">
        <f>E3860/N3860</f>
        <v>95.911111111111111</v>
      </c>
      <c r="S3860" t="str">
        <f>LEFT(P3860,FIND("/",P3860)-1)</f>
        <v>technology</v>
      </c>
      <c r="T3860" t="str">
        <f>RIGHT(P3860,LEN(P3860)-FIND("/",P3860))</f>
        <v>wearables</v>
      </c>
    </row>
    <row r="3861" spans="1:20" ht="29.5" hidden="1" x14ac:dyDescent="0.75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 s="9">
        <f>(((I3861/60)/60)/24)+DATE(1970,1,1)</f>
        <v>42005.002488425926</v>
      </c>
      <c r="K3861">
        <v>1415750615</v>
      </c>
      <c r="L3861" s="9">
        <f>(((K3861/60)/60)/24)+DATE(1970,1,1)</f>
        <v>41955.002488425926</v>
      </c>
      <c r="M3861" t="b">
        <v>0</v>
      </c>
      <c r="N3861">
        <v>16</v>
      </c>
      <c r="O3861" t="b">
        <v>0</v>
      </c>
      <c r="P3861" t="s">
        <v>8273</v>
      </c>
      <c r="Q3861">
        <f>D3861/E3861*100</f>
        <v>326.79738562091501</v>
      </c>
      <c r="R3861">
        <f>E3861/N3861</f>
        <v>191.25</v>
      </c>
      <c r="S3861" t="str">
        <f>LEFT(P3861,FIND("/",P3861)-1)</f>
        <v>technology</v>
      </c>
      <c r="T3861" t="str">
        <f>RIGHT(P3861,LEN(P3861)-FIND("/",P3861))</f>
        <v>wearables</v>
      </c>
    </row>
    <row r="3862" spans="1:20" ht="29.5" hidden="1" x14ac:dyDescent="0.75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 s="9">
        <f>(((I3862/60)/60)/24)+DATE(1970,1,1)</f>
        <v>42333.920081018514</v>
      </c>
      <c r="K3862">
        <v>1445893495</v>
      </c>
      <c r="L3862" s="9">
        <f>(((K3862/60)/60)/24)+DATE(1970,1,1)</f>
        <v>42303.878414351857</v>
      </c>
      <c r="M3862" t="b">
        <v>0</v>
      </c>
      <c r="N3862">
        <v>6</v>
      </c>
      <c r="O3862" t="b">
        <v>0</v>
      </c>
      <c r="P3862" t="s">
        <v>8273</v>
      </c>
      <c r="Q3862">
        <f>D3862/E3862*100</f>
        <v>3750</v>
      </c>
      <c r="R3862">
        <f>E3862/N3862</f>
        <v>40</v>
      </c>
      <c r="S3862" t="str">
        <f>LEFT(P3862,FIND("/",P3862)-1)</f>
        <v>technology</v>
      </c>
      <c r="T3862" t="str">
        <f>RIGHT(P3862,LEN(P3862)-FIND("/",P3862))</f>
        <v>wearables</v>
      </c>
    </row>
    <row r="3863" spans="1:20" ht="44.25" hidden="1" x14ac:dyDescent="0.75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 s="9">
        <f>(((I3863/60)/60)/24)+DATE(1970,1,1)</f>
        <v>42467.065462962957</v>
      </c>
      <c r="K3863">
        <v>1456108456</v>
      </c>
      <c r="L3863" s="9">
        <f>(((K3863/60)/60)/24)+DATE(1970,1,1)</f>
        <v>42422.107129629629</v>
      </c>
      <c r="M3863" t="b">
        <v>0</v>
      </c>
      <c r="N3863">
        <v>38</v>
      </c>
      <c r="O3863" t="b">
        <v>0</v>
      </c>
      <c r="P3863" t="s">
        <v>8273</v>
      </c>
      <c r="Q3863">
        <f>D3863/E3863*100</f>
        <v>3518.6488388458833</v>
      </c>
      <c r="R3863">
        <f>E3863/N3863</f>
        <v>74.78947368421052</v>
      </c>
      <c r="S3863" t="str">
        <f>LEFT(P3863,FIND("/",P3863)-1)</f>
        <v>technology</v>
      </c>
      <c r="T3863" t="str">
        <f>RIGHT(P3863,LEN(P3863)-FIND("/",P3863))</f>
        <v>wearables</v>
      </c>
    </row>
    <row r="3864" spans="1:20" ht="59" hidden="1" x14ac:dyDescent="0.7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 s="9">
        <f>(((I3864/60)/60)/24)+DATE(1970,1,1)</f>
        <v>42329.716840277775</v>
      </c>
      <c r="K3864">
        <v>1444666335</v>
      </c>
      <c r="L3864" s="9">
        <f>(((K3864/60)/60)/24)+DATE(1970,1,1)</f>
        <v>42289.675173611111</v>
      </c>
      <c r="M3864" t="b">
        <v>0</v>
      </c>
      <c r="N3864">
        <v>355</v>
      </c>
      <c r="O3864" t="b">
        <v>0</v>
      </c>
      <c r="P3864" t="s">
        <v>8273</v>
      </c>
      <c r="Q3864">
        <f>D3864/E3864*100</f>
        <v>437.08586114656367</v>
      </c>
      <c r="R3864">
        <f>E3864/N3864</f>
        <v>161.11830985915492</v>
      </c>
      <c r="S3864" t="str">
        <f>LEFT(P3864,FIND("/",P3864)-1)</f>
        <v>technology</v>
      </c>
      <c r="T3864" t="str">
        <f>RIGHT(P3864,LEN(P3864)-FIND("/",P3864))</f>
        <v>wearables</v>
      </c>
    </row>
    <row r="3865" spans="1:20" ht="44.25" hidden="1" x14ac:dyDescent="0.75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 s="9">
        <f>(((I3865/60)/60)/24)+DATE(1970,1,1)</f>
        <v>42565.492280092592</v>
      </c>
      <c r="K3865">
        <v>1465904933</v>
      </c>
      <c r="L3865" s="9">
        <f>(((K3865/60)/60)/24)+DATE(1970,1,1)</f>
        <v>42535.492280092592</v>
      </c>
      <c r="M3865" t="b">
        <v>0</v>
      </c>
      <c r="N3865">
        <v>7</v>
      </c>
      <c r="O3865" t="b">
        <v>0</v>
      </c>
      <c r="P3865" t="s">
        <v>8273</v>
      </c>
      <c r="Q3865">
        <f>D3865/E3865*100</f>
        <v>3220.6119162640903</v>
      </c>
      <c r="R3865">
        <f>E3865/N3865</f>
        <v>88.714285714285708</v>
      </c>
      <c r="S3865" t="str">
        <f>LEFT(P3865,FIND("/",P3865)-1)</f>
        <v>technology</v>
      </c>
      <c r="T3865" t="str">
        <f>RIGHT(P3865,LEN(P3865)-FIND("/",P3865))</f>
        <v>wearables</v>
      </c>
    </row>
    <row r="3866" spans="1:20" ht="44.25" hidden="1" x14ac:dyDescent="0.75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 s="9">
        <f>(((I3866/60)/60)/24)+DATE(1970,1,1)</f>
        <v>42039.973946759259</v>
      </c>
      <c r="K3866">
        <v>1420500149</v>
      </c>
      <c r="L3866" s="9">
        <f>(((K3866/60)/60)/24)+DATE(1970,1,1)</f>
        <v>42009.973946759259</v>
      </c>
      <c r="M3866" t="b">
        <v>0</v>
      </c>
      <c r="N3866">
        <v>400</v>
      </c>
      <c r="O3866" t="b">
        <v>0</v>
      </c>
      <c r="P3866" t="s">
        <v>8273</v>
      </c>
      <c r="Q3866">
        <f>D3866/E3866*100</f>
        <v>211.26760563380282</v>
      </c>
      <c r="R3866">
        <f>E3866/N3866</f>
        <v>53.25</v>
      </c>
      <c r="S3866" t="str">
        <f>LEFT(P3866,FIND("/",P3866)-1)</f>
        <v>technology</v>
      </c>
      <c r="T3866" t="str">
        <f>RIGHT(P3866,LEN(P3866)-FIND("/",P3866))</f>
        <v>wearables</v>
      </c>
    </row>
    <row r="3867" spans="1:20" ht="44.25" hidden="1" x14ac:dyDescent="0.75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 s="9">
        <f>(((I3867/60)/60)/24)+DATE(1970,1,1)</f>
        <v>42609.708437499998</v>
      </c>
      <c r="K3867">
        <v>1469725209</v>
      </c>
      <c r="L3867" s="9">
        <f>(((K3867/60)/60)/24)+DATE(1970,1,1)</f>
        <v>42579.708437499998</v>
      </c>
      <c r="M3867" t="b">
        <v>0</v>
      </c>
      <c r="N3867">
        <v>1</v>
      </c>
      <c r="O3867" t="b">
        <v>0</v>
      </c>
      <c r="P3867" t="s">
        <v>8281</v>
      </c>
      <c r="Q3867">
        <f>D3867/E3867*100</f>
        <v>34000</v>
      </c>
      <c r="R3867">
        <f>E3867/N3867</f>
        <v>250</v>
      </c>
      <c r="S3867" t="str">
        <f>LEFT(P3867,FIND("/",P3867)-1)</f>
        <v>journalism</v>
      </c>
      <c r="T3867" t="str">
        <f>RIGHT(P3867,LEN(P3867)-FIND("/",P3867))</f>
        <v>audio</v>
      </c>
    </row>
    <row r="3868" spans="1:20" ht="44.25" hidden="1" x14ac:dyDescent="0.75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 s="9">
        <f>(((I3868/60)/60)/24)+DATE(1970,1,1)</f>
        <v>41851.060092592597</v>
      </c>
      <c r="K3868">
        <v>1405041992</v>
      </c>
      <c r="L3868" s="9">
        <f>(((K3868/60)/60)/24)+DATE(1970,1,1)</f>
        <v>41831.060092592597</v>
      </c>
      <c r="M3868" t="b">
        <v>0</v>
      </c>
      <c r="N3868">
        <v>0</v>
      </c>
      <c r="O3868" t="b">
        <v>0</v>
      </c>
      <c r="P3868" t="s">
        <v>8281</v>
      </c>
      <c r="Q3868" t="e">
        <f>D3868/E3868*100</f>
        <v>#DIV/0!</v>
      </c>
      <c r="R3868" t="e">
        <f>E3868/N3868</f>
        <v>#DIV/0!</v>
      </c>
      <c r="S3868" t="str">
        <f>LEFT(P3868,FIND("/",P3868)-1)</f>
        <v>journalism</v>
      </c>
      <c r="T3868" t="str">
        <f>RIGHT(P3868,LEN(P3868)-FIND("/",P3868))</f>
        <v>audio</v>
      </c>
    </row>
    <row r="3869" spans="1:20" ht="44.25" hidden="1" x14ac:dyDescent="0.75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 s="9">
        <f>(((I3869/60)/60)/24)+DATE(1970,1,1)</f>
        <v>41894.416666666664</v>
      </c>
      <c r="K3869">
        <v>1406824948</v>
      </c>
      <c r="L3869" s="9">
        <f>(((K3869/60)/60)/24)+DATE(1970,1,1)</f>
        <v>41851.696157407408</v>
      </c>
      <c r="M3869" t="b">
        <v>0</v>
      </c>
      <c r="N3869">
        <v>1</v>
      </c>
      <c r="O3869" t="b">
        <v>0</v>
      </c>
      <c r="P3869" t="s">
        <v>8281</v>
      </c>
      <c r="Q3869">
        <f>D3869/E3869*100</f>
        <v>6500</v>
      </c>
      <c r="R3869">
        <f>E3869/N3869</f>
        <v>10</v>
      </c>
      <c r="S3869" t="str">
        <f>LEFT(P3869,FIND("/",P3869)-1)</f>
        <v>journalism</v>
      </c>
      <c r="T3869" t="str">
        <f>RIGHT(P3869,LEN(P3869)-FIND("/",P3869))</f>
        <v>audio</v>
      </c>
    </row>
    <row r="3870" spans="1:20" ht="44.25" hidden="1" x14ac:dyDescent="0.75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 s="9">
        <f>(((I3870/60)/60)/24)+DATE(1970,1,1)</f>
        <v>42144.252951388888</v>
      </c>
      <c r="K3870">
        <v>1429509855</v>
      </c>
      <c r="L3870" s="9">
        <f>(((K3870/60)/60)/24)+DATE(1970,1,1)</f>
        <v>42114.252951388888</v>
      </c>
      <c r="M3870" t="b">
        <v>0</v>
      </c>
      <c r="N3870">
        <v>292</v>
      </c>
      <c r="O3870" t="b">
        <v>0</v>
      </c>
      <c r="P3870" t="s">
        <v>8281</v>
      </c>
      <c r="Q3870">
        <f>D3870/E3870*100</f>
        <v>1171.3716762328686</v>
      </c>
      <c r="R3870">
        <f>E3870/N3870</f>
        <v>29.236301369863014</v>
      </c>
      <c r="S3870" t="str">
        <f>LEFT(P3870,FIND("/",P3870)-1)</f>
        <v>journalism</v>
      </c>
      <c r="T3870" t="str">
        <f>RIGHT(P3870,LEN(P3870)-FIND("/",P3870))</f>
        <v>audio</v>
      </c>
    </row>
    <row r="3871" spans="1:20" ht="44.25" hidden="1" x14ac:dyDescent="0.75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 s="9">
        <f>(((I3871/60)/60)/24)+DATE(1970,1,1)</f>
        <v>42068.852083333331</v>
      </c>
      <c r="K3871">
        <v>1420668801</v>
      </c>
      <c r="L3871" s="9">
        <f>(((K3871/60)/60)/24)+DATE(1970,1,1)</f>
        <v>42011.925937499997</v>
      </c>
      <c r="M3871" t="b">
        <v>0</v>
      </c>
      <c r="N3871">
        <v>2</v>
      </c>
      <c r="O3871" t="b">
        <v>0</v>
      </c>
      <c r="P3871" t="s">
        <v>8281</v>
      </c>
      <c r="Q3871">
        <f>D3871/E3871*100</f>
        <v>116666.66666666667</v>
      </c>
      <c r="R3871">
        <f>E3871/N3871</f>
        <v>3</v>
      </c>
      <c r="S3871" t="str">
        <f>LEFT(P3871,FIND("/",P3871)-1)</f>
        <v>journalism</v>
      </c>
      <c r="T3871" t="str">
        <f>RIGHT(P3871,LEN(P3871)-FIND("/",P3871))</f>
        <v>audio</v>
      </c>
    </row>
    <row r="3872" spans="1:20" ht="44.25" hidden="1" x14ac:dyDescent="0.75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 s="9">
        <f>(((I3872/60)/60)/24)+DATE(1970,1,1)</f>
        <v>41874.874421296299</v>
      </c>
      <c r="K3872">
        <v>1406235550</v>
      </c>
      <c r="L3872" s="9">
        <f>(((K3872/60)/60)/24)+DATE(1970,1,1)</f>
        <v>41844.874421296299</v>
      </c>
      <c r="M3872" t="b">
        <v>0</v>
      </c>
      <c r="N3872">
        <v>8</v>
      </c>
      <c r="O3872" t="b">
        <v>0</v>
      </c>
      <c r="P3872" t="s">
        <v>8281</v>
      </c>
      <c r="Q3872">
        <f>D3872/E3872*100</f>
        <v>3759.3984962406012</v>
      </c>
      <c r="R3872">
        <f>E3872/N3872</f>
        <v>33.25</v>
      </c>
      <c r="S3872" t="str">
        <f>LEFT(P3872,FIND("/",P3872)-1)</f>
        <v>journalism</v>
      </c>
      <c r="T3872" t="str">
        <f>RIGHT(P3872,LEN(P3872)-FIND("/",P3872))</f>
        <v>audio</v>
      </c>
    </row>
    <row r="3873" spans="1:20" ht="44.25" hidden="1" x14ac:dyDescent="0.75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 s="9">
        <f>(((I3873/60)/60)/24)+DATE(1970,1,1)</f>
        <v>42364.851388888885</v>
      </c>
      <c r="K3873">
        <v>1447273560</v>
      </c>
      <c r="L3873" s="9">
        <f>(((K3873/60)/60)/24)+DATE(1970,1,1)</f>
        <v>42319.851388888885</v>
      </c>
      <c r="M3873" t="b">
        <v>0</v>
      </c>
      <c r="N3873">
        <v>0</v>
      </c>
      <c r="O3873" t="b">
        <v>0</v>
      </c>
      <c r="P3873" t="s">
        <v>8281</v>
      </c>
      <c r="Q3873" t="e">
        <f>D3873/E3873*100</f>
        <v>#DIV/0!</v>
      </c>
      <c r="R3873" t="e">
        <f>E3873/N3873</f>
        <v>#DIV/0!</v>
      </c>
      <c r="S3873" t="str">
        <f>LEFT(P3873,FIND("/",P3873)-1)</f>
        <v>journalism</v>
      </c>
      <c r="T3873" t="str">
        <f>RIGHT(P3873,LEN(P3873)-FIND("/",P3873))</f>
        <v>audio</v>
      </c>
    </row>
    <row r="3874" spans="1:20" ht="44.25" hidden="1" x14ac:dyDescent="0.75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 s="9">
        <f>(((I3874/60)/60)/24)+DATE(1970,1,1)</f>
        <v>41948.860127314816</v>
      </c>
      <c r="K3874">
        <v>1412624315</v>
      </c>
      <c r="L3874" s="9">
        <f>(((K3874/60)/60)/24)+DATE(1970,1,1)</f>
        <v>41918.818460648145</v>
      </c>
      <c r="M3874" t="b">
        <v>0</v>
      </c>
      <c r="N3874">
        <v>1</v>
      </c>
      <c r="O3874" t="b">
        <v>0</v>
      </c>
      <c r="P3874" t="s">
        <v>8281</v>
      </c>
      <c r="Q3874">
        <f>D3874/E3874*100</f>
        <v>200000</v>
      </c>
      <c r="R3874">
        <f>E3874/N3874</f>
        <v>1</v>
      </c>
      <c r="S3874" t="str">
        <f>LEFT(P3874,FIND("/",P3874)-1)</f>
        <v>journalism</v>
      </c>
      <c r="T3874" t="str">
        <f>RIGHT(P3874,LEN(P3874)-FIND("/",P3874))</f>
        <v>audio</v>
      </c>
    </row>
    <row r="3875" spans="1:20" ht="44.25" hidden="1" x14ac:dyDescent="0.75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 s="9">
        <f>(((I3875/60)/60)/24)+DATE(1970,1,1)</f>
        <v>42638.053113425922</v>
      </c>
      <c r="K3875">
        <v>1471310189</v>
      </c>
      <c r="L3875" s="9">
        <f>(((K3875/60)/60)/24)+DATE(1970,1,1)</f>
        <v>42598.053113425922</v>
      </c>
      <c r="M3875" t="b">
        <v>0</v>
      </c>
      <c r="N3875">
        <v>4</v>
      </c>
      <c r="O3875" t="b">
        <v>0</v>
      </c>
      <c r="P3875" t="s">
        <v>8281</v>
      </c>
      <c r="Q3875">
        <f>D3875/E3875*100</f>
        <v>7075.4716981132078</v>
      </c>
      <c r="R3875">
        <f>E3875/N3875</f>
        <v>53</v>
      </c>
      <c r="S3875" t="str">
        <f>LEFT(P3875,FIND("/",P3875)-1)</f>
        <v>journalism</v>
      </c>
      <c r="T3875" t="str">
        <f>RIGHT(P3875,LEN(P3875)-FIND("/",P3875))</f>
        <v>audio</v>
      </c>
    </row>
    <row r="3876" spans="1:20" hidden="1" x14ac:dyDescent="0.75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 s="9">
        <f>(((I3876/60)/60)/24)+DATE(1970,1,1)</f>
        <v>42412.431076388893</v>
      </c>
      <c r="K3876">
        <v>1452680445</v>
      </c>
      <c r="L3876" s="9">
        <f>(((K3876/60)/60)/24)+DATE(1970,1,1)</f>
        <v>42382.431076388893</v>
      </c>
      <c r="M3876" t="b">
        <v>0</v>
      </c>
      <c r="N3876">
        <v>0</v>
      </c>
      <c r="O3876" t="b">
        <v>0</v>
      </c>
      <c r="P3876" t="s">
        <v>8281</v>
      </c>
      <c r="Q3876" t="e">
        <f>D3876/E3876*100</f>
        <v>#DIV/0!</v>
      </c>
      <c r="R3876" t="e">
        <f>E3876/N3876</f>
        <v>#DIV/0!</v>
      </c>
      <c r="S3876" t="str">
        <f>LEFT(P3876,FIND("/",P3876)-1)</f>
        <v>journalism</v>
      </c>
      <c r="T3876" t="str">
        <f>RIGHT(P3876,LEN(P3876)-FIND("/",P3876))</f>
        <v>audio</v>
      </c>
    </row>
    <row r="3877" spans="1:20" ht="29.5" hidden="1" x14ac:dyDescent="0.75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 s="9">
        <f>(((I3877/60)/60)/24)+DATE(1970,1,1)</f>
        <v>42261.7971875</v>
      </c>
      <c r="K3877">
        <v>1439665677</v>
      </c>
      <c r="L3877" s="9">
        <f>(((K3877/60)/60)/24)+DATE(1970,1,1)</f>
        <v>42231.7971875</v>
      </c>
      <c r="M3877" t="b">
        <v>0</v>
      </c>
      <c r="N3877">
        <v>0</v>
      </c>
      <c r="O3877" t="b">
        <v>0</v>
      </c>
      <c r="P3877" t="s">
        <v>8281</v>
      </c>
      <c r="Q3877" t="e">
        <f>D3877/E3877*100</f>
        <v>#DIV/0!</v>
      </c>
      <c r="R3877" t="e">
        <f>E3877/N3877</f>
        <v>#DIV/0!</v>
      </c>
      <c r="S3877" t="str">
        <f>LEFT(P3877,FIND("/",P3877)-1)</f>
        <v>journalism</v>
      </c>
      <c r="T3877" t="str">
        <f>RIGHT(P3877,LEN(P3877)-FIND("/",P3877))</f>
        <v>audio</v>
      </c>
    </row>
    <row r="3878" spans="1:20" ht="44.25" hidden="1" x14ac:dyDescent="0.75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 s="9">
        <f>(((I3878/60)/60)/24)+DATE(1970,1,1)</f>
        <v>41878.014178240745</v>
      </c>
      <c r="K3878">
        <v>1406679625</v>
      </c>
      <c r="L3878" s="9">
        <f>(((K3878/60)/60)/24)+DATE(1970,1,1)</f>
        <v>41850.014178240745</v>
      </c>
      <c r="M3878" t="b">
        <v>0</v>
      </c>
      <c r="N3878">
        <v>0</v>
      </c>
      <c r="O3878" t="b">
        <v>0</v>
      </c>
      <c r="P3878" t="s">
        <v>8281</v>
      </c>
      <c r="Q3878" t="e">
        <f>D3878/E3878*100</f>
        <v>#DIV/0!</v>
      </c>
      <c r="R3878" t="e">
        <f>E3878/N3878</f>
        <v>#DIV/0!</v>
      </c>
      <c r="S3878" t="str">
        <f>LEFT(P3878,FIND("/",P3878)-1)</f>
        <v>journalism</v>
      </c>
      <c r="T3878" t="str">
        <f>RIGHT(P3878,LEN(P3878)-FIND("/",P3878))</f>
        <v>audio</v>
      </c>
    </row>
    <row r="3879" spans="1:20" ht="59" hidden="1" x14ac:dyDescent="0.75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 s="9">
        <f>(((I3879/60)/60)/24)+DATE(1970,1,1)</f>
        <v>42527.839583333334</v>
      </c>
      <c r="K3879">
        <v>1461438495</v>
      </c>
      <c r="L3879" s="9">
        <f>(((K3879/60)/60)/24)+DATE(1970,1,1)</f>
        <v>42483.797395833331</v>
      </c>
      <c r="M3879" t="b">
        <v>0</v>
      </c>
      <c r="N3879">
        <v>0</v>
      </c>
      <c r="O3879" t="b">
        <v>0</v>
      </c>
      <c r="P3879" t="s">
        <v>8281</v>
      </c>
      <c r="Q3879" t="e">
        <f>D3879/E3879*100</f>
        <v>#DIV/0!</v>
      </c>
      <c r="R3879" t="e">
        <f>E3879/N3879</f>
        <v>#DIV/0!</v>
      </c>
      <c r="S3879" t="str">
        <f>LEFT(P3879,FIND("/",P3879)-1)</f>
        <v>journalism</v>
      </c>
      <c r="T3879" t="str">
        <f>RIGHT(P3879,LEN(P3879)-FIND("/",P3879))</f>
        <v>audio</v>
      </c>
    </row>
    <row r="3880" spans="1:20" ht="44.25" hidden="1" x14ac:dyDescent="0.75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 s="9">
        <f>(((I3880/60)/60)/24)+DATE(1970,1,1)</f>
        <v>42800.172824074078</v>
      </c>
      <c r="K3880">
        <v>1486613332</v>
      </c>
      <c r="L3880" s="9">
        <f>(((K3880/60)/60)/24)+DATE(1970,1,1)</f>
        <v>42775.172824074078</v>
      </c>
      <c r="M3880" t="b">
        <v>0</v>
      </c>
      <c r="N3880">
        <v>1</v>
      </c>
      <c r="O3880" t="b">
        <v>0</v>
      </c>
      <c r="P3880" t="s">
        <v>8281</v>
      </c>
      <c r="Q3880">
        <f>D3880/E3880*100</f>
        <v>10000</v>
      </c>
      <c r="R3880">
        <f>E3880/N3880</f>
        <v>15</v>
      </c>
      <c r="S3880" t="str">
        <f>LEFT(P3880,FIND("/",P3880)-1)</f>
        <v>journalism</v>
      </c>
      <c r="T3880" t="str">
        <f>RIGHT(P3880,LEN(P3880)-FIND("/",P3880))</f>
        <v>audio</v>
      </c>
    </row>
    <row r="3881" spans="1:20" ht="59" hidden="1" x14ac:dyDescent="0.75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 s="9">
        <f>(((I3881/60)/60)/24)+DATE(1970,1,1)</f>
        <v>41861.916666666664</v>
      </c>
      <c r="K3881">
        <v>1405110399</v>
      </c>
      <c r="L3881" s="9">
        <f>(((K3881/60)/60)/24)+DATE(1970,1,1)</f>
        <v>41831.851840277777</v>
      </c>
      <c r="M3881" t="b">
        <v>0</v>
      </c>
      <c r="N3881">
        <v>0</v>
      </c>
      <c r="O3881" t="b">
        <v>0</v>
      </c>
      <c r="P3881" t="s">
        <v>8281</v>
      </c>
      <c r="Q3881" t="e">
        <f>D3881/E3881*100</f>
        <v>#DIV/0!</v>
      </c>
      <c r="R3881" t="e">
        <f>E3881/N3881</f>
        <v>#DIV/0!</v>
      </c>
      <c r="S3881" t="str">
        <f>LEFT(P3881,FIND("/",P3881)-1)</f>
        <v>journalism</v>
      </c>
      <c r="T3881" t="str">
        <f>RIGHT(P3881,LEN(P3881)-FIND("/",P3881))</f>
        <v>audio</v>
      </c>
    </row>
    <row r="3882" spans="1:20" ht="44.25" hidden="1" x14ac:dyDescent="0.75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 s="9">
        <f>(((I3882/60)/60)/24)+DATE(1970,1,1)</f>
        <v>42436.992418981477</v>
      </c>
      <c r="K3882">
        <v>1454802545</v>
      </c>
      <c r="L3882" s="9">
        <f>(((K3882/60)/60)/24)+DATE(1970,1,1)</f>
        <v>42406.992418981477</v>
      </c>
      <c r="M3882" t="b">
        <v>0</v>
      </c>
      <c r="N3882">
        <v>0</v>
      </c>
      <c r="O3882" t="b">
        <v>0</v>
      </c>
      <c r="P3882" t="s">
        <v>8281</v>
      </c>
      <c r="Q3882" t="e">
        <f>D3882/E3882*100</f>
        <v>#DIV/0!</v>
      </c>
      <c r="R3882" t="e">
        <f>E3882/N3882</f>
        <v>#DIV/0!</v>
      </c>
      <c r="S3882" t="str">
        <f>LEFT(P3882,FIND("/",P3882)-1)</f>
        <v>journalism</v>
      </c>
      <c r="T3882" t="str">
        <f>RIGHT(P3882,LEN(P3882)-FIND("/",P3882))</f>
        <v>audio</v>
      </c>
    </row>
    <row r="3883" spans="1:20" ht="59" hidden="1" x14ac:dyDescent="0.75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 s="9">
        <f>(((I3883/60)/60)/24)+DATE(1970,1,1)</f>
        <v>42118.677974537044</v>
      </c>
      <c r="K3883">
        <v>1424711777</v>
      </c>
      <c r="L3883" s="9">
        <f>(((K3883/60)/60)/24)+DATE(1970,1,1)</f>
        <v>42058.719641203701</v>
      </c>
      <c r="M3883" t="b">
        <v>0</v>
      </c>
      <c r="N3883">
        <v>0</v>
      </c>
      <c r="O3883" t="b">
        <v>0</v>
      </c>
      <c r="P3883" t="s">
        <v>8281</v>
      </c>
      <c r="Q3883" t="e">
        <f>D3883/E3883*100</f>
        <v>#DIV/0!</v>
      </c>
      <c r="R3883" t="e">
        <f>E3883/N3883</f>
        <v>#DIV/0!</v>
      </c>
      <c r="S3883" t="str">
        <f>LEFT(P3883,FIND("/",P3883)-1)</f>
        <v>journalism</v>
      </c>
      <c r="T3883" t="str">
        <f>RIGHT(P3883,LEN(P3883)-FIND("/",P3883))</f>
        <v>audio</v>
      </c>
    </row>
    <row r="3884" spans="1:20" ht="44.25" hidden="1" x14ac:dyDescent="0.75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 s="9">
        <f>(((I3884/60)/60)/24)+DATE(1970,1,1)</f>
        <v>42708.912997685184</v>
      </c>
      <c r="K3884">
        <v>1478292883</v>
      </c>
      <c r="L3884" s="9">
        <f>(((K3884/60)/60)/24)+DATE(1970,1,1)</f>
        <v>42678.871331018512</v>
      </c>
      <c r="M3884" t="b">
        <v>0</v>
      </c>
      <c r="N3884">
        <v>0</v>
      </c>
      <c r="O3884" t="b">
        <v>0</v>
      </c>
      <c r="P3884" t="s">
        <v>8281</v>
      </c>
      <c r="Q3884" t="e">
        <f>D3884/E3884*100</f>
        <v>#DIV/0!</v>
      </c>
      <c r="R3884" t="e">
        <f>E3884/N3884</f>
        <v>#DIV/0!</v>
      </c>
      <c r="S3884" t="str">
        <f>LEFT(P3884,FIND("/",P3884)-1)</f>
        <v>journalism</v>
      </c>
      <c r="T3884" t="str">
        <f>RIGHT(P3884,LEN(P3884)-FIND("/",P3884))</f>
        <v>audio</v>
      </c>
    </row>
    <row r="3885" spans="1:20" ht="44.25" hidden="1" x14ac:dyDescent="0.75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 s="9">
        <f>(((I3885/60)/60)/24)+DATE(1970,1,1)</f>
        <v>42089</v>
      </c>
      <c r="K3885">
        <v>1423777043</v>
      </c>
      <c r="L3885" s="9">
        <f>(((K3885/60)/60)/24)+DATE(1970,1,1)</f>
        <v>42047.900960648149</v>
      </c>
      <c r="M3885" t="b">
        <v>0</v>
      </c>
      <c r="N3885">
        <v>0</v>
      </c>
      <c r="O3885" t="b">
        <v>0</v>
      </c>
      <c r="P3885" t="s">
        <v>8281</v>
      </c>
      <c r="Q3885" t="e">
        <f>D3885/E3885*100</f>
        <v>#DIV/0!</v>
      </c>
      <c r="R3885" t="e">
        <f>E3885/N3885</f>
        <v>#DIV/0!</v>
      </c>
      <c r="S3885" t="str">
        <f>LEFT(P3885,FIND("/",P3885)-1)</f>
        <v>journalism</v>
      </c>
      <c r="T3885" t="str">
        <f>RIGHT(P3885,LEN(P3885)-FIND("/",P3885))</f>
        <v>audio</v>
      </c>
    </row>
    <row r="3886" spans="1:20" hidden="1" x14ac:dyDescent="0.75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 s="9">
        <f>(((I3886/60)/60)/24)+DATE(1970,1,1)</f>
        <v>42076.748333333337</v>
      </c>
      <c r="K3886">
        <v>1423681056</v>
      </c>
      <c r="L3886" s="9">
        <f>(((K3886/60)/60)/24)+DATE(1970,1,1)</f>
        <v>42046.79</v>
      </c>
      <c r="M3886" t="b">
        <v>0</v>
      </c>
      <c r="N3886">
        <v>0</v>
      </c>
      <c r="O3886" t="b">
        <v>0</v>
      </c>
      <c r="P3886" t="s">
        <v>8281</v>
      </c>
      <c r="Q3886" t="e">
        <f>D3886/E3886*100</f>
        <v>#DIV/0!</v>
      </c>
      <c r="R3886" t="e">
        <f>E3886/N3886</f>
        <v>#DIV/0!</v>
      </c>
      <c r="S3886" t="str">
        <f>LEFT(P3886,FIND("/",P3886)-1)</f>
        <v>journalism</v>
      </c>
      <c r="T3886" t="str">
        <f>RIGHT(P3886,LEN(P3886)-FIND("/",P3886))</f>
        <v>audio</v>
      </c>
    </row>
    <row r="3887" spans="1:20" ht="44.25" hidden="1" x14ac:dyDescent="0.75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 s="9">
        <f>(((I3887/60)/60)/24)+DATE(1970,1,1)</f>
        <v>42109.913113425922</v>
      </c>
      <c r="K3887">
        <v>1426542893</v>
      </c>
      <c r="L3887" s="9">
        <f>(((K3887/60)/60)/24)+DATE(1970,1,1)</f>
        <v>42079.913113425922</v>
      </c>
      <c r="M3887" t="b">
        <v>0</v>
      </c>
      <c r="N3887">
        <v>1</v>
      </c>
      <c r="O3887" t="b">
        <v>0</v>
      </c>
      <c r="P3887" t="s">
        <v>8281</v>
      </c>
      <c r="Q3887">
        <f>D3887/E3887*100</f>
        <v>10000</v>
      </c>
      <c r="R3887">
        <f>E3887/N3887</f>
        <v>50</v>
      </c>
      <c r="S3887" t="str">
        <f>LEFT(P3887,FIND("/",P3887)-1)</f>
        <v>journalism</v>
      </c>
      <c r="T3887" t="str">
        <f>RIGHT(P3887,LEN(P3887)-FIND("/",P3887))</f>
        <v>audio</v>
      </c>
    </row>
    <row r="3888" spans="1:20" ht="29.5" hidden="1" x14ac:dyDescent="0.75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 s="9">
        <f>(((I3888/60)/60)/24)+DATE(1970,1,1)</f>
        <v>42492.041666666672</v>
      </c>
      <c r="K3888">
        <v>1456987108</v>
      </c>
      <c r="L3888" s="9">
        <f>(((K3888/60)/60)/24)+DATE(1970,1,1)</f>
        <v>42432.276712962965</v>
      </c>
      <c r="M3888" t="b">
        <v>0</v>
      </c>
      <c r="N3888">
        <v>0</v>
      </c>
      <c r="O3888" t="b">
        <v>0</v>
      </c>
      <c r="P3888" t="s">
        <v>8281</v>
      </c>
      <c r="Q3888" t="e">
        <f>D3888/E3888*100</f>
        <v>#DIV/0!</v>
      </c>
      <c r="R3888" t="e">
        <f>E3888/N3888</f>
        <v>#DIV/0!</v>
      </c>
      <c r="S3888" t="str">
        <f>LEFT(P3888,FIND("/",P3888)-1)</f>
        <v>journalism</v>
      </c>
      <c r="T3888" t="str">
        <f>RIGHT(P3888,LEN(P3888)-FIND("/",P3888))</f>
        <v>audio</v>
      </c>
    </row>
    <row r="3889" spans="1:20" hidden="1" x14ac:dyDescent="0.75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 s="9">
        <f>(((I3889/60)/60)/24)+DATE(1970,1,1)</f>
        <v>42563.807187500002</v>
      </c>
      <c r="K3889">
        <v>1467746541</v>
      </c>
      <c r="L3889" s="9">
        <f>(((K3889/60)/60)/24)+DATE(1970,1,1)</f>
        <v>42556.807187500002</v>
      </c>
      <c r="M3889" t="b">
        <v>0</v>
      </c>
      <c r="N3889">
        <v>4</v>
      </c>
      <c r="O3889" t="b">
        <v>0</v>
      </c>
      <c r="P3889" t="s">
        <v>8281</v>
      </c>
      <c r="Q3889">
        <f>D3889/E3889*100</f>
        <v>104.73684210526315</v>
      </c>
      <c r="R3889">
        <f>E3889/N3889</f>
        <v>47.5</v>
      </c>
      <c r="S3889" t="str">
        <f>LEFT(P3889,FIND("/",P3889)-1)</f>
        <v>journalism</v>
      </c>
      <c r="T3889" t="str">
        <f>RIGHT(P3889,LEN(P3889)-FIND("/",P3889))</f>
        <v>audio</v>
      </c>
    </row>
    <row r="3890" spans="1:20" ht="44.25" hidden="1" x14ac:dyDescent="0.75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 s="9">
        <f>(((I3890/60)/60)/24)+DATE(1970,1,1)</f>
        <v>42613.030810185184</v>
      </c>
      <c r="K3890">
        <v>1470012262</v>
      </c>
      <c r="L3890" s="9">
        <f>(((K3890/60)/60)/24)+DATE(1970,1,1)</f>
        <v>42583.030810185184</v>
      </c>
      <c r="M3890" t="b">
        <v>0</v>
      </c>
      <c r="N3890">
        <v>0</v>
      </c>
      <c r="O3890" t="b">
        <v>0</v>
      </c>
      <c r="P3890" t="s">
        <v>8281</v>
      </c>
      <c r="Q3890" t="e">
        <f>D3890/E3890*100</f>
        <v>#DIV/0!</v>
      </c>
      <c r="R3890" t="e">
        <f>E3890/N3890</f>
        <v>#DIV/0!</v>
      </c>
      <c r="S3890" t="str">
        <f>LEFT(P3890,FIND("/",P3890)-1)</f>
        <v>journalism</v>
      </c>
      <c r="T3890" t="str">
        <f>RIGHT(P3890,LEN(P3890)-FIND("/",P3890))</f>
        <v>audio</v>
      </c>
    </row>
    <row r="3891" spans="1:20" ht="29.5" hidden="1" x14ac:dyDescent="0.75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 s="9">
        <f>(((I3891/60)/60)/24)+DATE(1970,1,1)</f>
        <v>41796.549791666665</v>
      </c>
      <c r="K3891">
        <v>1396876302</v>
      </c>
      <c r="L3891" s="9">
        <f>(((K3891/60)/60)/24)+DATE(1970,1,1)</f>
        <v>41736.549791666665</v>
      </c>
      <c r="M3891" t="b">
        <v>0</v>
      </c>
      <c r="N3891">
        <v>18</v>
      </c>
      <c r="O3891" t="b">
        <v>0</v>
      </c>
      <c r="P3891" t="s">
        <v>8286</v>
      </c>
      <c r="Q3891">
        <f>D3891/E3891*100</f>
        <v>1415.0943396226414</v>
      </c>
      <c r="R3891">
        <f>E3891/N3891</f>
        <v>58.888888888888886</v>
      </c>
      <c r="S3891" t="str">
        <f>LEFT(P3891,FIND("/",P3891)-1)</f>
        <v>music</v>
      </c>
      <c r="T3891" t="str">
        <f>RIGHT(P3891,LEN(P3891)-FIND("/",P3891))</f>
        <v>world music</v>
      </c>
    </row>
    <row r="3892" spans="1:20" ht="44.25" hidden="1" x14ac:dyDescent="0.75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 s="9">
        <f>(((I3892/60)/60)/24)+DATE(1970,1,1)</f>
        <v>41569.905995370369</v>
      </c>
      <c r="K3892">
        <v>1377294278</v>
      </c>
      <c r="L3892" s="9">
        <f>(((K3892/60)/60)/24)+DATE(1970,1,1)</f>
        <v>41509.905995370369</v>
      </c>
      <c r="M3892" t="b">
        <v>0</v>
      </c>
      <c r="N3892">
        <v>3</v>
      </c>
      <c r="O3892" t="b">
        <v>0</v>
      </c>
      <c r="P3892" t="s">
        <v>8286</v>
      </c>
      <c r="Q3892">
        <f>D3892/E3892*100</f>
        <v>2272.7272727272725</v>
      </c>
      <c r="R3892">
        <f>E3892/N3892</f>
        <v>44</v>
      </c>
      <c r="S3892" t="str">
        <f>LEFT(P3892,FIND("/",P3892)-1)</f>
        <v>music</v>
      </c>
      <c r="T3892" t="str">
        <f>RIGHT(P3892,LEN(P3892)-FIND("/",P3892))</f>
        <v>world music</v>
      </c>
    </row>
    <row r="3893" spans="1:20" ht="44.25" hidden="1" x14ac:dyDescent="0.75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 s="9">
        <f>(((I3893/60)/60)/24)+DATE(1970,1,1)</f>
        <v>41750.041666666664</v>
      </c>
      <c r="K3893">
        <v>1395089981</v>
      </c>
      <c r="L3893" s="9">
        <f>(((K3893/60)/60)/24)+DATE(1970,1,1)</f>
        <v>41715.874780092592</v>
      </c>
      <c r="M3893" t="b">
        <v>0</v>
      </c>
      <c r="N3893">
        <v>40</v>
      </c>
      <c r="O3893" t="b">
        <v>0</v>
      </c>
      <c r="P3893" t="s">
        <v>8286</v>
      </c>
      <c r="Q3893">
        <f>D3893/E3893*100</f>
        <v>2581.3113061435211</v>
      </c>
      <c r="R3893">
        <f>E3893/N3893</f>
        <v>48.424999999999997</v>
      </c>
      <c r="S3893" t="str">
        <f>LEFT(P3893,FIND("/",P3893)-1)</f>
        <v>music</v>
      </c>
      <c r="T3893" t="str">
        <f>RIGHT(P3893,LEN(P3893)-FIND("/",P3893))</f>
        <v>world music</v>
      </c>
    </row>
    <row r="3894" spans="1:20" ht="44.25" hidden="1" x14ac:dyDescent="0.75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 s="9">
        <f>(((I3894/60)/60)/24)+DATE(1970,1,1)</f>
        <v>41858.291666666664</v>
      </c>
      <c r="K3894">
        <v>1404770616</v>
      </c>
      <c r="L3894" s="9">
        <f>(((K3894/60)/60)/24)+DATE(1970,1,1)</f>
        <v>41827.919166666667</v>
      </c>
      <c r="M3894" t="b">
        <v>0</v>
      </c>
      <c r="N3894">
        <v>0</v>
      </c>
      <c r="O3894" t="b">
        <v>0</v>
      </c>
      <c r="P3894" t="s">
        <v>8286</v>
      </c>
      <c r="Q3894" t="e">
        <f>D3894/E3894*100</f>
        <v>#DIV/0!</v>
      </c>
      <c r="R3894" t="e">
        <f>E3894/N3894</f>
        <v>#DIV/0!</v>
      </c>
      <c r="S3894" t="str">
        <f>LEFT(P3894,FIND("/",P3894)-1)</f>
        <v>music</v>
      </c>
      <c r="T3894" t="str">
        <f>RIGHT(P3894,LEN(P3894)-FIND("/",P3894))</f>
        <v>world music</v>
      </c>
    </row>
    <row r="3895" spans="1:20" ht="44.25" hidden="1" x14ac:dyDescent="0.75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 s="9">
        <f>(((I3895/60)/60)/24)+DATE(1970,1,1)</f>
        <v>40814.729259259257</v>
      </c>
      <c r="K3895">
        <v>1312047008</v>
      </c>
      <c r="L3895" s="9">
        <f>(((K3895/60)/60)/24)+DATE(1970,1,1)</f>
        <v>40754.729259259257</v>
      </c>
      <c r="M3895" t="b">
        <v>0</v>
      </c>
      <c r="N3895">
        <v>24</v>
      </c>
      <c r="O3895" t="b">
        <v>0</v>
      </c>
      <c r="P3895" t="s">
        <v>8286</v>
      </c>
      <c r="Q3895">
        <f>D3895/E3895*100</f>
        <v>341.29692832764505</v>
      </c>
      <c r="R3895">
        <f>E3895/N3895</f>
        <v>61.041666666666664</v>
      </c>
      <c r="S3895" t="str">
        <f>LEFT(P3895,FIND("/",P3895)-1)</f>
        <v>music</v>
      </c>
      <c r="T3895" t="str">
        <f>RIGHT(P3895,LEN(P3895)-FIND("/",P3895))</f>
        <v>world music</v>
      </c>
    </row>
    <row r="3896" spans="1:20" ht="59" hidden="1" x14ac:dyDescent="0.75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 s="9">
        <f>(((I3896/60)/60)/24)+DATE(1970,1,1)</f>
        <v>41015.666666666664</v>
      </c>
      <c r="K3896">
        <v>1331982127</v>
      </c>
      <c r="L3896" s="9">
        <f>(((K3896/60)/60)/24)+DATE(1970,1,1)</f>
        <v>40985.459803240738</v>
      </c>
      <c r="M3896" t="b">
        <v>0</v>
      </c>
      <c r="N3896">
        <v>1</v>
      </c>
      <c r="O3896" t="b">
        <v>0</v>
      </c>
      <c r="P3896" t="s">
        <v>8286</v>
      </c>
      <c r="Q3896">
        <f>D3896/E3896*100</f>
        <v>11000</v>
      </c>
      <c r="R3896">
        <f>E3896/N3896</f>
        <v>25</v>
      </c>
      <c r="S3896" t="str">
        <f>LEFT(P3896,FIND("/",P3896)-1)</f>
        <v>music</v>
      </c>
      <c r="T3896" t="str">
        <f>RIGHT(P3896,LEN(P3896)-FIND("/",P3896))</f>
        <v>world music</v>
      </c>
    </row>
    <row r="3897" spans="1:20" ht="44.25" hidden="1" x14ac:dyDescent="0.75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 s="9">
        <f>(((I3897/60)/60)/24)+DATE(1970,1,1)</f>
        <v>40598.972569444442</v>
      </c>
      <c r="K3897">
        <v>1295997630</v>
      </c>
      <c r="L3897" s="9">
        <f>(((K3897/60)/60)/24)+DATE(1970,1,1)</f>
        <v>40568.972569444442</v>
      </c>
      <c r="M3897" t="b">
        <v>0</v>
      </c>
      <c r="N3897">
        <v>0</v>
      </c>
      <c r="O3897" t="b">
        <v>0</v>
      </c>
      <c r="P3897" t="s">
        <v>8286</v>
      </c>
      <c r="Q3897" t="e">
        <f>D3897/E3897*100</f>
        <v>#DIV/0!</v>
      </c>
      <c r="R3897" t="e">
        <f>E3897/N3897</f>
        <v>#DIV/0!</v>
      </c>
      <c r="S3897" t="str">
        <f>LEFT(P3897,FIND("/",P3897)-1)</f>
        <v>music</v>
      </c>
      <c r="T3897" t="str">
        <f>RIGHT(P3897,LEN(P3897)-FIND("/",P3897))</f>
        <v>world music</v>
      </c>
    </row>
    <row r="3898" spans="1:20" ht="44.25" hidden="1" x14ac:dyDescent="0.75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 s="9">
        <f>(((I3898/60)/60)/24)+DATE(1970,1,1)</f>
        <v>42244.041666666672</v>
      </c>
      <c r="K3898">
        <v>1436394968</v>
      </c>
      <c r="L3898" s="9">
        <f>(((K3898/60)/60)/24)+DATE(1970,1,1)</f>
        <v>42193.941759259258</v>
      </c>
      <c r="M3898" t="b">
        <v>0</v>
      </c>
      <c r="N3898">
        <v>0</v>
      </c>
      <c r="O3898" t="b">
        <v>0</v>
      </c>
      <c r="P3898" t="s">
        <v>8286</v>
      </c>
      <c r="Q3898" t="e">
        <f>D3898/E3898*100</f>
        <v>#DIV/0!</v>
      </c>
      <c r="R3898" t="e">
        <f>E3898/N3898</f>
        <v>#DIV/0!</v>
      </c>
      <c r="S3898" t="str">
        <f>LEFT(P3898,FIND("/",P3898)-1)</f>
        <v>music</v>
      </c>
      <c r="T3898" t="str">
        <f>RIGHT(P3898,LEN(P3898)-FIND("/",P3898))</f>
        <v>world music</v>
      </c>
    </row>
    <row r="3899" spans="1:20" ht="44.25" hidden="1" x14ac:dyDescent="0.75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 s="9">
        <f>(((I3899/60)/60)/24)+DATE(1970,1,1)</f>
        <v>41553.848032407412</v>
      </c>
      <c r="K3899">
        <v>1377030070</v>
      </c>
      <c r="L3899" s="9">
        <f>(((K3899/60)/60)/24)+DATE(1970,1,1)</f>
        <v>41506.848032407412</v>
      </c>
      <c r="M3899" t="b">
        <v>0</v>
      </c>
      <c r="N3899">
        <v>1</v>
      </c>
      <c r="O3899" t="b">
        <v>0</v>
      </c>
      <c r="P3899" t="s">
        <v>8286</v>
      </c>
      <c r="Q3899">
        <f>D3899/E3899*100</f>
        <v>12500</v>
      </c>
      <c r="R3899">
        <f>E3899/N3899</f>
        <v>40</v>
      </c>
      <c r="S3899" t="str">
        <f>LEFT(P3899,FIND("/",P3899)-1)</f>
        <v>music</v>
      </c>
      <c r="T3899" t="str">
        <f>RIGHT(P3899,LEN(P3899)-FIND("/",P3899))</f>
        <v>world music</v>
      </c>
    </row>
    <row r="3900" spans="1:20" ht="44.25" hidden="1" x14ac:dyDescent="0.75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 s="9">
        <f>(((I3900/60)/60)/24)+DATE(1970,1,1)</f>
        <v>40960.948773148149</v>
      </c>
      <c r="K3900">
        <v>1328049974</v>
      </c>
      <c r="L3900" s="9">
        <f>(((K3900/60)/60)/24)+DATE(1970,1,1)</f>
        <v>40939.948773148149</v>
      </c>
      <c r="M3900" t="b">
        <v>0</v>
      </c>
      <c r="N3900">
        <v>6</v>
      </c>
      <c r="O3900" t="b">
        <v>0</v>
      </c>
      <c r="P3900" t="s">
        <v>8286</v>
      </c>
      <c r="Q3900">
        <f>D3900/E3900*100</f>
        <v>862.06896551724151</v>
      </c>
      <c r="R3900">
        <f>E3900/N3900</f>
        <v>19.333333333333332</v>
      </c>
      <c r="S3900" t="str">
        <f>LEFT(P3900,FIND("/",P3900)-1)</f>
        <v>music</v>
      </c>
      <c r="T3900" t="str">
        <f>RIGHT(P3900,LEN(P3900)-FIND("/",P3900))</f>
        <v>world music</v>
      </c>
    </row>
    <row r="3901" spans="1:20" ht="44.25" hidden="1" x14ac:dyDescent="0.75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 s="9">
        <f>(((I3901/60)/60)/24)+DATE(1970,1,1)</f>
        <v>42037.788680555561</v>
      </c>
      <c r="K3901">
        <v>1420311342</v>
      </c>
      <c r="L3901" s="9">
        <f>(((K3901/60)/60)/24)+DATE(1970,1,1)</f>
        <v>42007.788680555561</v>
      </c>
      <c r="M3901" t="b">
        <v>0</v>
      </c>
      <c r="N3901">
        <v>0</v>
      </c>
      <c r="O3901" t="b">
        <v>0</v>
      </c>
      <c r="P3901" t="s">
        <v>8286</v>
      </c>
      <c r="Q3901" t="e">
        <f>D3901/E3901*100</f>
        <v>#DIV/0!</v>
      </c>
      <c r="R3901" t="e">
        <f>E3901/N3901</f>
        <v>#DIV/0!</v>
      </c>
      <c r="S3901" t="str">
        <f>LEFT(P3901,FIND("/",P3901)-1)</f>
        <v>music</v>
      </c>
      <c r="T3901" t="str">
        <f>RIGHT(P3901,LEN(P3901)-FIND("/",P3901))</f>
        <v>world music</v>
      </c>
    </row>
    <row r="3902" spans="1:20" ht="44.25" hidden="1" x14ac:dyDescent="0.75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 s="9">
        <f>(((I3902/60)/60)/24)+DATE(1970,1,1)</f>
        <v>41623.135405092595</v>
      </c>
      <c r="K3902">
        <v>1383621299</v>
      </c>
      <c r="L3902" s="9">
        <f>(((K3902/60)/60)/24)+DATE(1970,1,1)</f>
        <v>41583.135405092595</v>
      </c>
      <c r="M3902" t="b">
        <v>0</v>
      </c>
      <c r="N3902">
        <v>6</v>
      </c>
      <c r="O3902" t="b">
        <v>0</v>
      </c>
      <c r="P3902" t="s">
        <v>8286</v>
      </c>
      <c r="Q3902">
        <f>D3902/E3902*100</f>
        <v>3587.6190476190473</v>
      </c>
      <c r="R3902">
        <f>E3902/N3902</f>
        <v>35</v>
      </c>
      <c r="S3902" t="str">
        <f>LEFT(P3902,FIND("/",P3902)-1)</f>
        <v>music</v>
      </c>
      <c r="T3902" t="str">
        <f>RIGHT(P3902,LEN(P3902)-FIND("/",P3902))</f>
        <v>world music</v>
      </c>
    </row>
    <row r="3903" spans="1:20" hidden="1" x14ac:dyDescent="0.75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 s="9">
        <f>(((I3903/60)/60)/24)+DATE(1970,1,1)</f>
        <v>41118.666666666664</v>
      </c>
      <c r="K3903">
        <v>1342801164</v>
      </c>
      <c r="L3903" s="9">
        <f>(((K3903/60)/60)/24)+DATE(1970,1,1)</f>
        <v>41110.680138888885</v>
      </c>
      <c r="M3903" t="b">
        <v>0</v>
      </c>
      <c r="N3903">
        <v>0</v>
      </c>
      <c r="O3903" t="b">
        <v>0</v>
      </c>
      <c r="P3903" t="s">
        <v>8286</v>
      </c>
      <c r="Q3903" t="e">
        <f>D3903/E3903*100</f>
        <v>#DIV/0!</v>
      </c>
      <c r="R3903" t="e">
        <f>E3903/N3903</f>
        <v>#DIV/0!</v>
      </c>
      <c r="S3903" t="str">
        <f>LEFT(P3903,FIND("/",P3903)-1)</f>
        <v>music</v>
      </c>
      <c r="T3903" t="str">
        <f>RIGHT(P3903,LEN(P3903)-FIND("/",P3903))</f>
        <v>world music</v>
      </c>
    </row>
    <row r="3904" spans="1:20" ht="59" hidden="1" x14ac:dyDescent="0.75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 s="9">
        <f>(((I3904/60)/60)/24)+DATE(1970,1,1)</f>
        <v>41145.283159722225</v>
      </c>
      <c r="K3904">
        <v>1344062865</v>
      </c>
      <c r="L3904" s="9">
        <f>(((K3904/60)/60)/24)+DATE(1970,1,1)</f>
        <v>41125.283159722225</v>
      </c>
      <c r="M3904" t="b">
        <v>0</v>
      </c>
      <c r="N3904">
        <v>0</v>
      </c>
      <c r="O3904" t="b">
        <v>0</v>
      </c>
      <c r="P3904" t="s">
        <v>8286</v>
      </c>
      <c r="Q3904" t="e">
        <f>D3904/E3904*100</f>
        <v>#DIV/0!</v>
      </c>
      <c r="R3904" t="e">
        <f>E3904/N3904</f>
        <v>#DIV/0!</v>
      </c>
      <c r="S3904" t="str">
        <f>LEFT(P3904,FIND("/",P3904)-1)</f>
        <v>music</v>
      </c>
      <c r="T3904" t="str">
        <f>RIGHT(P3904,LEN(P3904)-FIND("/",P3904))</f>
        <v>world music</v>
      </c>
    </row>
    <row r="3905" spans="1:20" ht="59" hidden="1" x14ac:dyDescent="0.75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 s="9">
        <f>(((I3905/60)/60)/24)+DATE(1970,1,1)</f>
        <v>40761.61037037037</v>
      </c>
      <c r="K3905">
        <v>1310049536</v>
      </c>
      <c r="L3905" s="9">
        <f>(((K3905/60)/60)/24)+DATE(1970,1,1)</f>
        <v>40731.61037037037</v>
      </c>
      <c r="M3905" t="b">
        <v>0</v>
      </c>
      <c r="N3905">
        <v>3</v>
      </c>
      <c r="O3905" t="b">
        <v>0</v>
      </c>
      <c r="P3905" t="s">
        <v>8286</v>
      </c>
      <c r="Q3905">
        <f>D3905/E3905*100</f>
        <v>561.79775280898878</v>
      </c>
      <c r="R3905">
        <f>E3905/N3905</f>
        <v>59.333333333333336</v>
      </c>
      <c r="S3905" t="str">
        <f>LEFT(P3905,FIND("/",P3905)-1)</f>
        <v>music</v>
      </c>
      <c r="T3905" t="str">
        <f>RIGHT(P3905,LEN(P3905)-FIND("/",P3905))</f>
        <v>world music</v>
      </c>
    </row>
    <row r="3906" spans="1:20" ht="29.5" hidden="1" x14ac:dyDescent="0.75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 s="9">
        <f>(((I3906/60)/60)/24)+DATE(1970,1,1)</f>
        <v>40913.962581018517</v>
      </c>
      <c r="K3906">
        <v>1323212767</v>
      </c>
      <c r="L3906" s="9">
        <f>(((K3906/60)/60)/24)+DATE(1970,1,1)</f>
        <v>40883.962581018517</v>
      </c>
      <c r="M3906" t="b">
        <v>0</v>
      </c>
      <c r="N3906">
        <v>0</v>
      </c>
      <c r="O3906" t="b">
        <v>0</v>
      </c>
      <c r="P3906" t="s">
        <v>8286</v>
      </c>
      <c r="Q3906" t="e">
        <f>D3906/E3906*100</f>
        <v>#DIV/0!</v>
      </c>
      <c r="R3906" t="e">
        <f>E3906/N3906</f>
        <v>#DIV/0!</v>
      </c>
      <c r="S3906" t="str">
        <f>LEFT(P3906,FIND("/",P3906)-1)</f>
        <v>music</v>
      </c>
      <c r="T3906" t="str">
        <f>RIGHT(P3906,LEN(P3906)-FIND("/",P3906))</f>
        <v>world music</v>
      </c>
    </row>
    <row r="3907" spans="1:20" ht="44.25" hidden="1" x14ac:dyDescent="0.75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 s="9">
        <f>(((I3907/60)/60)/24)+DATE(1970,1,1)</f>
        <v>41467.910416666666</v>
      </c>
      <c r="K3907">
        <v>1368579457</v>
      </c>
      <c r="L3907" s="9">
        <f>(((K3907/60)/60)/24)+DATE(1970,1,1)</f>
        <v>41409.040011574078</v>
      </c>
      <c r="M3907" t="b">
        <v>0</v>
      </c>
      <c r="N3907">
        <v>8</v>
      </c>
      <c r="O3907" t="b">
        <v>0</v>
      </c>
      <c r="P3907" t="s">
        <v>8286</v>
      </c>
      <c r="Q3907">
        <f>D3907/E3907*100</f>
        <v>3319.5020746887972</v>
      </c>
      <c r="R3907">
        <f>E3907/N3907</f>
        <v>30.125</v>
      </c>
      <c r="S3907" t="str">
        <f>LEFT(P3907,FIND("/",P3907)-1)</f>
        <v>music</v>
      </c>
      <c r="T3907" t="str">
        <f>RIGHT(P3907,LEN(P3907)-FIND("/",P3907))</f>
        <v>world music</v>
      </c>
    </row>
    <row r="3908" spans="1:20" ht="59" hidden="1" x14ac:dyDescent="0.75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 s="9">
        <f>(((I3908/60)/60)/24)+DATE(1970,1,1)</f>
        <v>41946.249305555553</v>
      </c>
      <c r="K3908">
        <v>1413057980</v>
      </c>
      <c r="L3908" s="9">
        <f>(((K3908/60)/60)/24)+DATE(1970,1,1)</f>
        <v>41923.837731481479</v>
      </c>
      <c r="M3908" t="b">
        <v>0</v>
      </c>
      <c r="N3908">
        <v>34</v>
      </c>
      <c r="O3908" t="b">
        <v>0</v>
      </c>
      <c r="P3908" t="s">
        <v>8286</v>
      </c>
      <c r="Q3908">
        <f>D3908/E3908*100</f>
        <v>197.08316909735908</v>
      </c>
      <c r="R3908">
        <f>E3908/N3908</f>
        <v>74.617647058823536</v>
      </c>
      <c r="S3908" t="str">
        <f>LEFT(P3908,FIND("/",P3908)-1)</f>
        <v>music</v>
      </c>
      <c r="T3908" t="str">
        <f>RIGHT(P3908,LEN(P3908)-FIND("/",P3908))</f>
        <v>world music</v>
      </c>
    </row>
    <row r="3909" spans="1:20" ht="44.25" hidden="1" x14ac:dyDescent="0.75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 s="9">
        <f>(((I3909/60)/60)/24)+DATE(1970,1,1)</f>
        <v>40797.554166666669</v>
      </c>
      <c r="K3909">
        <v>1314417502</v>
      </c>
      <c r="L3909" s="9">
        <f>(((K3909/60)/60)/24)+DATE(1970,1,1)</f>
        <v>40782.165532407409</v>
      </c>
      <c r="M3909" t="b">
        <v>0</v>
      </c>
      <c r="N3909">
        <v>1</v>
      </c>
      <c r="O3909" t="b">
        <v>0</v>
      </c>
      <c r="P3909" t="s">
        <v>8286</v>
      </c>
      <c r="Q3909">
        <f>D3909/E3909*100</f>
        <v>18220</v>
      </c>
      <c r="R3909">
        <f>E3909/N3909</f>
        <v>5</v>
      </c>
      <c r="S3909" t="str">
        <f>LEFT(P3909,FIND("/",P3909)-1)</f>
        <v>music</v>
      </c>
      <c r="T3909" t="str">
        <f>RIGHT(P3909,LEN(P3909)-FIND("/",P3909))</f>
        <v>world music</v>
      </c>
    </row>
    <row r="3910" spans="1:20" ht="44.25" hidden="1" x14ac:dyDescent="0.75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 s="9">
        <f>(((I3910/60)/60)/24)+DATE(1970,1,1)</f>
        <v>40732.875</v>
      </c>
      <c r="K3910">
        <v>1304888771</v>
      </c>
      <c r="L3910" s="9">
        <f>(((K3910/60)/60)/24)+DATE(1970,1,1)</f>
        <v>40671.879293981481</v>
      </c>
      <c r="M3910" t="b">
        <v>0</v>
      </c>
      <c r="N3910">
        <v>38</v>
      </c>
      <c r="O3910" t="b">
        <v>0</v>
      </c>
      <c r="P3910" t="s">
        <v>8286</v>
      </c>
      <c r="Q3910">
        <f>D3910/E3910*100</f>
        <v>709.63926670609101</v>
      </c>
      <c r="R3910">
        <f>E3910/N3910</f>
        <v>44.5</v>
      </c>
      <c r="S3910" t="str">
        <f>LEFT(P3910,FIND("/",P3910)-1)</f>
        <v>music</v>
      </c>
      <c r="T3910" t="str">
        <f>RIGHT(P3910,LEN(P3910)-FIND("/",P3910))</f>
        <v>world music</v>
      </c>
    </row>
    <row r="3911" spans="1:20" ht="44.25" hidden="1" x14ac:dyDescent="0.75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 s="9">
        <f>(((I3911/60)/60)/24)+DATE(1970,1,1)</f>
        <v>42807.152835648143</v>
      </c>
      <c r="K3911">
        <v>1484196005</v>
      </c>
      <c r="L3911" s="9">
        <f>(((K3911/60)/60)/24)+DATE(1970,1,1)</f>
        <v>42747.194502314815</v>
      </c>
      <c r="M3911" t="b">
        <v>0</v>
      </c>
      <c r="N3911">
        <v>104</v>
      </c>
      <c r="O3911" t="b">
        <v>0</v>
      </c>
      <c r="P3911" t="s">
        <v>8273</v>
      </c>
      <c r="Q3911">
        <f>D3911/E3911*100</f>
        <v>252.35000946312533</v>
      </c>
      <c r="R3911">
        <f>E3911/N3911</f>
        <v>152.41346153846155</v>
      </c>
      <c r="S3911" t="str">
        <f>LEFT(P3911,FIND("/",P3911)-1)</f>
        <v>technology</v>
      </c>
      <c r="T3911" t="str">
        <f>RIGHT(P3911,LEN(P3911)-FIND("/",P3911))</f>
        <v>wearables</v>
      </c>
    </row>
    <row r="3912" spans="1:20" ht="44.25" hidden="1" x14ac:dyDescent="0.75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 s="9">
        <f>(((I3912/60)/60)/24)+DATE(1970,1,1)</f>
        <v>42572.729166666672</v>
      </c>
      <c r="K3912">
        <v>1466611108</v>
      </c>
      <c r="L3912" s="9">
        <f>(((K3912/60)/60)/24)+DATE(1970,1,1)</f>
        <v>42543.665601851855</v>
      </c>
      <c r="M3912" t="b">
        <v>0</v>
      </c>
      <c r="N3912">
        <v>86</v>
      </c>
      <c r="O3912" t="b">
        <v>0</v>
      </c>
      <c r="P3912" t="s">
        <v>8273</v>
      </c>
      <c r="Q3912">
        <f>D3912/E3912*100</f>
        <v>384.96086231233159</v>
      </c>
      <c r="R3912">
        <f>E3912/N3912</f>
        <v>90.616279069767444</v>
      </c>
      <c r="S3912" t="str">
        <f>LEFT(P3912,FIND("/",P3912)-1)</f>
        <v>technology</v>
      </c>
      <c r="T3912" t="str">
        <f>RIGHT(P3912,LEN(P3912)-FIND("/",P3912))</f>
        <v>wearables</v>
      </c>
    </row>
    <row r="3913" spans="1:20" ht="59" hidden="1" x14ac:dyDescent="0.75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 s="9">
        <f>(((I3913/60)/60)/24)+DATE(1970,1,1)</f>
        <v>41977.457569444443</v>
      </c>
      <c r="K3913">
        <v>1415098734</v>
      </c>
      <c r="L3913" s="9">
        <f>(((K3913/60)/60)/24)+DATE(1970,1,1)</f>
        <v>41947.457569444443</v>
      </c>
      <c r="M3913" t="b">
        <v>0</v>
      </c>
      <c r="N3913">
        <v>356</v>
      </c>
      <c r="O3913" t="b">
        <v>0</v>
      </c>
      <c r="P3913" t="s">
        <v>8273</v>
      </c>
      <c r="Q3913">
        <f>D3913/E3913*100</f>
        <v>153.26524640871662</v>
      </c>
      <c r="R3913">
        <f>E3913/N3913</f>
        <v>201.60393258426967</v>
      </c>
      <c r="S3913" t="str">
        <f>LEFT(P3913,FIND("/",P3913)-1)</f>
        <v>technology</v>
      </c>
      <c r="T3913" t="str">
        <f>RIGHT(P3913,LEN(P3913)-FIND("/",P3913))</f>
        <v>wearables</v>
      </c>
    </row>
    <row r="3914" spans="1:20" ht="29.5" hidden="1" x14ac:dyDescent="0.75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 s="9">
        <f>(((I3914/60)/60)/24)+DATE(1970,1,1)</f>
        <v>42417.503229166665</v>
      </c>
      <c r="K3914">
        <v>1453118679</v>
      </c>
      <c r="L3914" s="9">
        <f>(((K3914/60)/60)/24)+DATE(1970,1,1)</f>
        <v>42387.503229166665</v>
      </c>
      <c r="M3914" t="b">
        <v>0</v>
      </c>
      <c r="N3914">
        <v>45</v>
      </c>
      <c r="O3914" t="b">
        <v>0</v>
      </c>
      <c r="P3914" t="s">
        <v>8273</v>
      </c>
      <c r="Q3914">
        <f>D3914/E3914*100</f>
        <v>868.50790342192101</v>
      </c>
      <c r="R3914">
        <f>E3914/N3914</f>
        <v>127.93333333333334</v>
      </c>
      <c r="S3914" t="str">
        <f>LEFT(P3914,FIND("/",P3914)-1)</f>
        <v>technology</v>
      </c>
      <c r="T3914" t="str">
        <f>RIGHT(P3914,LEN(P3914)-FIND("/",P3914))</f>
        <v>wearables</v>
      </c>
    </row>
    <row r="3915" spans="1:20" ht="29.5" hidden="1" x14ac:dyDescent="0.75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 s="9">
        <f>(((I3915/60)/60)/24)+DATE(1970,1,1)</f>
        <v>42651.613564814819</v>
      </c>
      <c r="K3915">
        <v>1472481812</v>
      </c>
      <c r="L3915" s="9">
        <f>(((K3915/60)/60)/24)+DATE(1970,1,1)</f>
        <v>42611.613564814819</v>
      </c>
      <c r="M3915" t="b">
        <v>0</v>
      </c>
      <c r="N3915">
        <v>38</v>
      </c>
      <c r="O3915" t="b">
        <v>0</v>
      </c>
      <c r="P3915" t="s">
        <v>8273</v>
      </c>
      <c r="Q3915">
        <f>D3915/E3915*100</f>
        <v>880.28169014084506</v>
      </c>
      <c r="R3915">
        <f>E3915/N3915</f>
        <v>29.894736842105264</v>
      </c>
      <c r="S3915" t="str">
        <f>LEFT(P3915,FIND("/",P3915)-1)</f>
        <v>technology</v>
      </c>
      <c r="T3915" t="str">
        <f>RIGHT(P3915,LEN(P3915)-FIND("/",P3915))</f>
        <v>wearables</v>
      </c>
    </row>
    <row r="3916" spans="1:20" ht="44.25" hidden="1" x14ac:dyDescent="0.75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 s="9">
        <f>(((I3916/60)/60)/24)+DATE(1970,1,1)</f>
        <v>42292.882731481484</v>
      </c>
      <c r="K3916">
        <v>1441919468</v>
      </c>
      <c r="L3916" s="9">
        <f>(((K3916/60)/60)/24)+DATE(1970,1,1)</f>
        <v>42257.882731481484</v>
      </c>
      <c r="M3916" t="b">
        <v>0</v>
      </c>
      <c r="N3916">
        <v>35</v>
      </c>
      <c r="O3916" t="b">
        <v>0</v>
      </c>
      <c r="P3916" t="s">
        <v>8273</v>
      </c>
      <c r="Q3916">
        <f>D3916/E3916*100</f>
        <v>89.292646944638548</v>
      </c>
      <c r="R3916">
        <f>E3916/N3916</f>
        <v>367.97142857142859</v>
      </c>
      <c r="S3916" t="str">
        <f>LEFT(P3916,FIND("/",P3916)-1)</f>
        <v>technology</v>
      </c>
      <c r="T3916" t="str">
        <f>RIGHT(P3916,LEN(P3916)-FIND("/",P3916))</f>
        <v>wearables</v>
      </c>
    </row>
    <row r="3917" spans="1:20" ht="44.25" hidden="1" x14ac:dyDescent="0.75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 s="9">
        <f>(((I3917/60)/60)/24)+DATE(1970,1,1)</f>
        <v>42601.667245370365</v>
      </c>
      <c r="K3917">
        <v>1467734450</v>
      </c>
      <c r="L3917" s="9">
        <f>(((K3917/60)/60)/24)+DATE(1970,1,1)</f>
        <v>42556.667245370365</v>
      </c>
      <c r="M3917" t="b">
        <v>0</v>
      </c>
      <c r="N3917">
        <v>24</v>
      </c>
      <c r="O3917" t="b">
        <v>0</v>
      </c>
      <c r="P3917" t="s">
        <v>8273</v>
      </c>
      <c r="Q3917">
        <f>D3917/E3917*100</f>
        <v>645.16129032258061</v>
      </c>
      <c r="R3917">
        <f>E3917/N3917</f>
        <v>129.16666666666666</v>
      </c>
      <c r="S3917" t="str">
        <f>LEFT(P3917,FIND("/",P3917)-1)</f>
        <v>technology</v>
      </c>
      <c r="T3917" t="str">
        <f>RIGHT(P3917,LEN(P3917)-FIND("/",P3917))</f>
        <v>wearables</v>
      </c>
    </row>
    <row r="3918" spans="1:20" ht="59" hidden="1" x14ac:dyDescent="0.75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 s="9">
        <f>(((I3918/60)/60)/24)+DATE(1970,1,1)</f>
        <v>42704.843969907408</v>
      </c>
      <c r="K3918">
        <v>1477509319</v>
      </c>
      <c r="L3918" s="9">
        <f>(((K3918/60)/60)/24)+DATE(1970,1,1)</f>
        <v>42669.802303240736</v>
      </c>
      <c r="M3918" t="b">
        <v>0</v>
      </c>
      <c r="N3918">
        <v>100</v>
      </c>
      <c r="O3918" t="b">
        <v>0</v>
      </c>
      <c r="P3918" t="s">
        <v>8273</v>
      </c>
      <c r="Q3918">
        <f>D3918/E3918*100</f>
        <v>312.22680154864497</v>
      </c>
      <c r="R3918">
        <f>E3918/N3918</f>
        <v>800.7</v>
      </c>
      <c r="S3918" t="str">
        <f>LEFT(P3918,FIND("/",P3918)-1)</f>
        <v>technology</v>
      </c>
      <c r="T3918" t="str">
        <f>RIGHT(P3918,LEN(P3918)-FIND("/",P3918))</f>
        <v>wearables</v>
      </c>
    </row>
    <row r="3919" spans="1:20" ht="44.25" hidden="1" x14ac:dyDescent="0.75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 s="9">
        <f>(((I3919/60)/60)/24)+DATE(1970,1,1)</f>
        <v>42112.702800925923</v>
      </c>
      <c r="K3919">
        <v>1426783922</v>
      </c>
      <c r="L3919" s="9">
        <f>(((K3919/60)/60)/24)+DATE(1970,1,1)</f>
        <v>42082.702800925923</v>
      </c>
      <c r="M3919" t="b">
        <v>0</v>
      </c>
      <c r="N3919">
        <v>1</v>
      </c>
      <c r="O3919" t="b">
        <v>0</v>
      </c>
      <c r="P3919" t="s">
        <v>8273</v>
      </c>
      <c r="Q3919">
        <f>D3919/E3919*100</f>
        <v>16428.571428571428</v>
      </c>
      <c r="R3919">
        <f>E3919/N3919</f>
        <v>28</v>
      </c>
      <c r="S3919" t="str">
        <f>LEFT(P3919,FIND("/",P3919)-1)</f>
        <v>technology</v>
      </c>
      <c r="T3919" t="str">
        <f>RIGHT(P3919,LEN(P3919)-FIND("/",P3919))</f>
        <v>wearables</v>
      </c>
    </row>
    <row r="3920" spans="1:20" ht="44.25" hidden="1" x14ac:dyDescent="0.75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 s="9">
        <f>(((I3920/60)/60)/24)+DATE(1970,1,1)</f>
        <v>42432.709652777776</v>
      </c>
      <c r="K3920">
        <v>1454432514</v>
      </c>
      <c r="L3920" s="9">
        <f>(((K3920/60)/60)/24)+DATE(1970,1,1)</f>
        <v>42402.709652777776</v>
      </c>
      <c r="M3920" t="b">
        <v>0</v>
      </c>
      <c r="N3920">
        <v>122</v>
      </c>
      <c r="O3920" t="b">
        <v>0</v>
      </c>
      <c r="P3920" t="s">
        <v>8273</v>
      </c>
      <c r="Q3920">
        <f>D3920/E3920*100</f>
        <v>321.3883978788366</v>
      </c>
      <c r="R3920">
        <f>E3920/N3920</f>
        <v>102.01639344262296</v>
      </c>
      <c r="S3920" t="str">
        <f>LEFT(P3920,FIND("/",P3920)-1)</f>
        <v>technology</v>
      </c>
      <c r="T3920" t="str">
        <f>RIGHT(P3920,LEN(P3920)-FIND("/",P3920))</f>
        <v>wearables</v>
      </c>
    </row>
    <row r="3921" spans="1:20" ht="44.25" hidden="1" x14ac:dyDescent="0.75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 s="9">
        <f>(((I3921/60)/60)/24)+DATE(1970,1,1)</f>
        <v>42664.669675925921</v>
      </c>
      <c r="K3921">
        <v>1471881860</v>
      </c>
      <c r="L3921" s="9">
        <f>(((K3921/60)/60)/24)+DATE(1970,1,1)</f>
        <v>42604.669675925921</v>
      </c>
      <c r="M3921" t="b">
        <v>0</v>
      </c>
      <c r="N3921">
        <v>11</v>
      </c>
      <c r="O3921" t="b">
        <v>0</v>
      </c>
      <c r="P3921" t="s">
        <v>8273</v>
      </c>
      <c r="Q3921">
        <f>D3921/E3921*100</f>
        <v>8875.7396449704138</v>
      </c>
      <c r="R3921">
        <f>E3921/N3921</f>
        <v>184.36363636363637</v>
      </c>
      <c r="S3921" t="str">
        <f>LEFT(P3921,FIND("/",P3921)-1)</f>
        <v>technology</v>
      </c>
      <c r="T3921" t="str">
        <f>RIGHT(P3921,LEN(P3921)-FIND("/",P3921))</f>
        <v>wearables</v>
      </c>
    </row>
    <row r="3922" spans="1:20" ht="29.5" hidden="1" x14ac:dyDescent="0.75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 s="9">
        <f>(((I3922/60)/60)/24)+DATE(1970,1,1)</f>
        <v>42314.041666666672</v>
      </c>
      <c r="K3922">
        <v>1443700648</v>
      </c>
      <c r="L3922" s="9">
        <f>(((K3922/60)/60)/24)+DATE(1970,1,1)</f>
        <v>42278.498240740737</v>
      </c>
      <c r="M3922" t="b">
        <v>0</v>
      </c>
      <c r="N3922">
        <v>248</v>
      </c>
      <c r="O3922" t="b">
        <v>0</v>
      </c>
      <c r="P3922" t="s">
        <v>8273</v>
      </c>
      <c r="Q3922">
        <f>D3922/E3922*100</f>
        <v>247.5002475002475</v>
      </c>
      <c r="R3922">
        <f>E3922/N3922</f>
        <v>162.91935483870967</v>
      </c>
      <c r="S3922" t="str">
        <f>LEFT(P3922,FIND("/",P3922)-1)</f>
        <v>technology</v>
      </c>
      <c r="T3922" t="str">
        <f>RIGHT(P3922,LEN(P3922)-FIND("/",P3922))</f>
        <v>wearables</v>
      </c>
    </row>
    <row r="3923" spans="1:20" ht="44.25" hidden="1" x14ac:dyDescent="0.75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 s="9">
        <f>(((I3923/60)/60)/24)+DATE(1970,1,1)</f>
        <v>42428.961909722217</v>
      </c>
      <c r="K3923">
        <v>1453676709</v>
      </c>
      <c r="L3923" s="9">
        <f>(((K3923/60)/60)/24)+DATE(1970,1,1)</f>
        <v>42393.961909722217</v>
      </c>
      <c r="M3923" t="b">
        <v>0</v>
      </c>
      <c r="N3923">
        <v>1</v>
      </c>
      <c r="O3923" t="b">
        <v>0</v>
      </c>
      <c r="P3923" t="s">
        <v>8273</v>
      </c>
      <c r="Q3923">
        <f>D3923/E3923*100</f>
        <v>7500000</v>
      </c>
      <c r="R3923">
        <f>E3923/N3923</f>
        <v>1</v>
      </c>
      <c r="S3923" t="str">
        <f>LEFT(P3923,FIND("/",P3923)-1)</f>
        <v>technology</v>
      </c>
      <c r="T3923" t="str">
        <f>RIGHT(P3923,LEN(P3923)-FIND("/",P3923))</f>
        <v>wearables</v>
      </c>
    </row>
    <row r="3924" spans="1:20" ht="59" hidden="1" x14ac:dyDescent="0.75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 s="9">
        <f>(((I3924/60)/60)/24)+DATE(1970,1,1)</f>
        <v>42572.583333333328</v>
      </c>
      <c r="K3924">
        <v>1464586746</v>
      </c>
      <c r="L3924" s="9">
        <f>(((K3924/60)/60)/24)+DATE(1970,1,1)</f>
        <v>42520.235486111109</v>
      </c>
      <c r="M3924" t="b">
        <v>0</v>
      </c>
      <c r="N3924">
        <v>19</v>
      </c>
      <c r="O3924" t="b">
        <v>0</v>
      </c>
      <c r="P3924" t="s">
        <v>8273</v>
      </c>
      <c r="Q3924">
        <f>D3924/E3924*100</f>
        <v>1744.1353449027645</v>
      </c>
      <c r="R3924">
        <f>E3924/N3924</f>
        <v>603.52631578947364</v>
      </c>
      <c r="S3924" t="str">
        <f>LEFT(P3924,FIND("/",P3924)-1)</f>
        <v>technology</v>
      </c>
      <c r="T3924" t="str">
        <f>RIGHT(P3924,LEN(P3924)-FIND("/",P3924))</f>
        <v>wearables</v>
      </c>
    </row>
    <row r="3925" spans="1:20" ht="44.25" hidden="1" x14ac:dyDescent="0.75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 s="9">
        <f>(((I3925/60)/60)/24)+DATE(1970,1,1)</f>
        <v>42015.043657407412</v>
      </c>
      <c r="K3925">
        <v>1418346172</v>
      </c>
      <c r="L3925" s="9">
        <f>(((K3925/60)/60)/24)+DATE(1970,1,1)</f>
        <v>41985.043657407412</v>
      </c>
      <c r="M3925" t="b">
        <v>0</v>
      </c>
      <c r="N3925">
        <v>135</v>
      </c>
      <c r="O3925" t="b">
        <v>0</v>
      </c>
      <c r="P3925" t="s">
        <v>8273</v>
      </c>
      <c r="Q3925">
        <f>D3925/E3925*100</f>
        <v>652.5285481239805</v>
      </c>
      <c r="R3925">
        <f>E3925/N3925</f>
        <v>45.407407407407405</v>
      </c>
      <c r="S3925" t="str">
        <f>LEFT(P3925,FIND("/",P3925)-1)</f>
        <v>technology</v>
      </c>
      <c r="T3925" t="str">
        <f>RIGHT(P3925,LEN(P3925)-FIND("/",P3925))</f>
        <v>wearables</v>
      </c>
    </row>
    <row r="3926" spans="1:20" ht="44.25" hidden="1" x14ac:dyDescent="0.75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 s="9">
        <f>(((I3926/60)/60)/24)+DATE(1970,1,1)</f>
        <v>41831.666666666664</v>
      </c>
      <c r="K3926">
        <v>1403810965</v>
      </c>
      <c r="L3926" s="9">
        <f>(((K3926/60)/60)/24)+DATE(1970,1,1)</f>
        <v>41816.812094907407</v>
      </c>
      <c r="M3926" t="b">
        <v>0</v>
      </c>
      <c r="N3926">
        <v>9</v>
      </c>
      <c r="O3926" t="b">
        <v>0</v>
      </c>
      <c r="P3926" t="s">
        <v>8273</v>
      </c>
      <c r="Q3926">
        <f>D3926/E3926*100</f>
        <v>662.10045662100458</v>
      </c>
      <c r="R3926">
        <f>E3926/N3926</f>
        <v>97.333333333333329</v>
      </c>
      <c r="S3926" t="str">
        <f>LEFT(P3926,FIND("/",P3926)-1)</f>
        <v>technology</v>
      </c>
      <c r="T3926" t="str">
        <f>RIGHT(P3926,LEN(P3926)-FIND("/",P3926))</f>
        <v>wearables</v>
      </c>
    </row>
    <row r="3927" spans="1:20" ht="44.25" hidden="1" x14ac:dyDescent="0.7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9">
        <f>(((I3927/60)/60)/24)+DATE(1970,1,1)</f>
        <v>42734.958333333328</v>
      </c>
      <c r="K3927">
        <v>1480610046</v>
      </c>
      <c r="L3927" s="9">
        <f>(((K3927/60)/60)/24)+DATE(1970,1,1)</f>
        <v>42705.690347222218</v>
      </c>
      <c r="M3927" t="b">
        <v>0</v>
      </c>
      <c r="N3927">
        <v>3</v>
      </c>
      <c r="O3927" t="b">
        <v>0</v>
      </c>
      <c r="P3927" t="s">
        <v>8273</v>
      </c>
      <c r="Q3927">
        <f>D3927/E3927*100</f>
        <v>19880.715705765408</v>
      </c>
      <c r="R3927">
        <f>E3927/N3927</f>
        <v>167.66666666666666</v>
      </c>
      <c r="S3927" t="str">
        <f>LEFT(P3927,FIND("/",P3927)-1)</f>
        <v>technology</v>
      </c>
      <c r="T3927" t="str">
        <f>RIGHT(P3927,LEN(P3927)-FIND("/",P3927))</f>
        <v>wearables</v>
      </c>
    </row>
    <row r="3928" spans="1:20" ht="59" hidden="1" x14ac:dyDescent="0.75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 s="9">
        <f>(((I3928/60)/60)/24)+DATE(1970,1,1)</f>
        <v>42727.74927083333</v>
      </c>
      <c r="K3928">
        <v>1479923937</v>
      </c>
      <c r="L3928" s="9">
        <f>(((K3928/60)/60)/24)+DATE(1970,1,1)</f>
        <v>42697.74927083333</v>
      </c>
      <c r="M3928" t="b">
        <v>0</v>
      </c>
      <c r="N3928">
        <v>7</v>
      </c>
      <c r="O3928" t="b">
        <v>0</v>
      </c>
      <c r="P3928" t="s">
        <v>8273</v>
      </c>
      <c r="Q3928">
        <f>D3928/E3928*100</f>
        <v>7675.6936368167471</v>
      </c>
      <c r="R3928">
        <f>E3928/N3928</f>
        <v>859.85714285714289</v>
      </c>
      <c r="S3928" t="str">
        <f>LEFT(P3928,FIND("/",P3928)-1)</f>
        <v>technology</v>
      </c>
      <c r="T3928" t="str">
        <f>RIGHT(P3928,LEN(P3928)-FIND("/",P3928))</f>
        <v>wearables</v>
      </c>
    </row>
    <row r="3929" spans="1:20" ht="44.25" hidden="1" x14ac:dyDescent="0.75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 s="9">
        <f>(((I3929/60)/60)/24)+DATE(1970,1,1)</f>
        <v>42145.656539351854</v>
      </c>
      <c r="K3929">
        <v>1429631125</v>
      </c>
      <c r="L3929" s="9">
        <f>(((K3929/60)/60)/24)+DATE(1970,1,1)</f>
        <v>42115.656539351854</v>
      </c>
      <c r="M3929" t="b">
        <v>0</v>
      </c>
      <c r="N3929">
        <v>4</v>
      </c>
      <c r="O3929" t="b">
        <v>0</v>
      </c>
      <c r="P3929" t="s">
        <v>8273</v>
      </c>
      <c r="Q3929">
        <f>D3929/E3929*100</f>
        <v>33018.867924528306</v>
      </c>
      <c r="R3929">
        <f>E3929/N3929</f>
        <v>26.5</v>
      </c>
      <c r="S3929" t="str">
        <f>LEFT(P3929,FIND("/",P3929)-1)</f>
        <v>technology</v>
      </c>
      <c r="T3929" t="str">
        <f>RIGHT(P3929,LEN(P3929)-FIND("/",P3929))</f>
        <v>wearables</v>
      </c>
    </row>
    <row r="3930" spans="1:20" ht="44.25" hidden="1" x14ac:dyDescent="0.75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 s="9">
        <f>(((I3930/60)/60)/24)+DATE(1970,1,1)</f>
        <v>42486.288194444445</v>
      </c>
      <c r="K3930">
        <v>1458665146</v>
      </c>
      <c r="L3930" s="9">
        <f>(((K3930/60)/60)/24)+DATE(1970,1,1)</f>
        <v>42451.698449074072</v>
      </c>
      <c r="M3930" t="b">
        <v>0</v>
      </c>
      <c r="N3930">
        <v>44</v>
      </c>
      <c r="O3930" t="b">
        <v>0</v>
      </c>
      <c r="P3930" t="s">
        <v>8273</v>
      </c>
      <c r="Q3930">
        <f>D3930/E3930*100</f>
        <v>1126.1261261261261</v>
      </c>
      <c r="R3930">
        <f>E3930/N3930</f>
        <v>30.272727272727273</v>
      </c>
      <c r="S3930" t="str">
        <f>LEFT(P3930,FIND("/",P3930)-1)</f>
        <v>technology</v>
      </c>
      <c r="T3930" t="str">
        <f>RIGHT(P3930,LEN(P3930)-FIND("/",P3930))</f>
        <v>wearables</v>
      </c>
    </row>
    <row r="3931" spans="1:20" ht="44.25" hidden="1" x14ac:dyDescent="0.75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 s="9">
        <f>(((I3931/60)/60)/24)+DATE(1970,1,1)</f>
        <v>42656.633703703701</v>
      </c>
      <c r="K3931">
        <v>1473779552</v>
      </c>
      <c r="L3931" s="9">
        <f>(((K3931/60)/60)/24)+DATE(1970,1,1)</f>
        <v>42626.633703703701</v>
      </c>
      <c r="M3931" t="b">
        <v>0</v>
      </c>
      <c r="N3931">
        <v>90</v>
      </c>
      <c r="O3931" t="b">
        <v>0</v>
      </c>
      <c r="P3931" t="s">
        <v>8273</v>
      </c>
      <c r="Q3931">
        <f>D3931/E3931*100</f>
        <v>1016.260162601626</v>
      </c>
      <c r="R3931">
        <f>E3931/N3931</f>
        <v>54.666666666666664</v>
      </c>
      <c r="S3931" t="str">
        <f>LEFT(P3931,FIND("/",P3931)-1)</f>
        <v>technology</v>
      </c>
      <c r="T3931" t="str">
        <f>RIGHT(P3931,LEN(P3931)-FIND("/",P3931))</f>
        <v>wearables</v>
      </c>
    </row>
    <row r="3932" spans="1:20" ht="44.25" hidden="1" x14ac:dyDescent="0.75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 s="9">
        <f>(((I3932/60)/60)/24)+DATE(1970,1,1)</f>
        <v>42734.086053240739</v>
      </c>
      <c r="K3932">
        <v>1480471435</v>
      </c>
      <c r="L3932" s="9">
        <f>(((K3932/60)/60)/24)+DATE(1970,1,1)</f>
        <v>42704.086053240739</v>
      </c>
      <c r="M3932" t="b">
        <v>0</v>
      </c>
      <c r="N3932">
        <v>8</v>
      </c>
      <c r="O3932" t="b">
        <v>0</v>
      </c>
      <c r="P3932" t="s">
        <v>8273</v>
      </c>
      <c r="Q3932">
        <f>D3932/E3932*100</f>
        <v>4115.2263374485601</v>
      </c>
      <c r="R3932">
        <f>E3932/N3932</f>
        <v>60.75</v>
      </c>
      <c r="S3932" t="str">
        <f>LEFT(P3932,FIND("/",P3932)-1)</f>
        <v>technology</v>
      </c>
      <c r="T3932" t="str">
        <f>RIGHT(P3932,LEN(P3932)-FIND("/",P3932))</f>
        <v>wearables</v>
      </c>
    </row>
    <row r="3933" spans="1:20" ht="44.25" hidden="1" x14ac:dyDescent="0.75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 s="9">
        <f>(((I3933/60)/60)/24)+DATE(1970,1,1)</f>
        <v>42019.791990740734</v>
      </c>
      <c r="K3933">
        <v>1417460428</v>
      </c>
      <c r="L3933" s="9">
        <f>(((K3933/60)/60)/24)+DATE(1970,1,1)</f>
        <v>41974.791990740734</v>
      </c>
      <c r="M3933" t="b">
        <v>0</v>
      </c>
      <c r="N3933">
        <v>11</v>
      </c>
      <c r="O3933" t="b">
        <v>0</v>
      </c>
      <c r="P3933" t="s">
        <v>8273</v>
      </c>
      <c r="Q3933">
        <f>D3933/E3933*100</f>
        <v>8849.5575221238942</v>
      </c>
      <c r="R3933">
        <f>E3933/N3933</f>
        <v>102.72727272727273</v>
      </c>
      <c r="S3933" t="str">
        <f>LEFT(P3933,FIND("/",P3933)-1)</f>
        <v>technology</v>
      </c>
      <c r="T3933" t="str">
        <f>RIGHT(P3933,LEN(P3933)-FIND("/",P3933))</f>
        <v>wearables</v>
      </c>
    </row>
    <row r="3934" spans="1:20" ht="44.25" hidden="1" x14ac:dyDescent="0.75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 s="9">
        <f>(((I3934/60)/60)/24)+DATE(1970,1,1)</f>
        <v>42153.678645833337</v>
      </c>
      <c r="K3934">
        <v>1430324235</v>
      </c>
      <c r="L3934" s="9">
        <f>(((K3934/60)/60)/24)+DATE(1970,1,1)</f>
        <v>42123.678645833337</v>
      </c>
      <c r="M3934" t="b">
        <v>0</v>
      </c>
      <c r="N3934">
        <v>41</v>
      </c>
      <c r="O3934" t="b">
        <v>0</v>
      </c>
      <c r="P3934" t="s">
        <v>8273</v>
      </c>
      <c r="Q3934">
        <f>D3934/E3934*100</f>
        <v>2815.2492668621699</v>
      </c>
      <c r="R3934">
        <f>E3934/N3934</f>
        <v>41.585365853658537</v>
      </c>
      <c r="S3934" t="str">
        <f>LEFT(P3934,FIND("/",P3934)-1)</f>
        <v>technology</v>
      </c>
      <c r="T3934" t="str">
        <f>RIGHT(P3934,LEN(P3934)-FIND("/",P3934))</f>
        <v>wearables</v>
      </c>
    </row>
    <row r="3935" spans="1:20" ht="59" hidden="1" x14ac:dyDescent="0.75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 s="9">
        <f>(((I3935/60)/60)/24)+DATE(1970,1,1)</f>
        <v>42657.642754629633</v>
      </c>
      <c r="K3935">
        <v>1472570734</v>
      </c>
      <c r="L3935" s="9">
        <f>(((K3935/60)/60)/24)+DATE(1970,1,1)</f>
        <v>42612.642754629633</v>
      </c>
      <c r="M3935" t="b">
        <v>0</v>
      </c>
      <c r="N3935">
        <v>15</v>
      </c>
      <c r="O3935" t="b">
        <v>0</v>
      </c>
      <c r="P3935" t="s">
        <v>8273</v>
      </c>
      <c r="Q3935">
        <f>D3935/E3935*100</f>
        <v>4290.6178489702515</v>
      </c>
      <c r="R3935">
        <f>E3935/N3935</f>
        <v>116.53333333333333</v>
      </c>
      <c r="S3935" t="str">
        <f>LEFT(P3935,FIND("/",P3935)-1)</f>
        <v>technology</v>
      </c>
      <c r="T3935" t="str">
        <f>RIGHT(P3935,LEN(P3935)-FIND("/",P3935))</f>
        <v>wearables</v>
      </c>
    </row>
    <row r="3936" spans="1:20" ht="44.25" hidden="1" x14ac:dyDescent="0.75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 s="9">
        <f>(((I3936/60)/60)/24)+DATE(1970,1,1)</f>
        <v>41975.263252314813</v>
      </c>
      <c r="K3936">
        <v>1414041545</v>
      </c>
      <c r="L3936" s="9">
        <f>(((K3936/60)/60)/24)+DATE(1970,1,1)</f>
        <v>41935.221585648149</v>
      </c>
      <c r="M3936" t="b">
        <v>0</v>
      </c>
      <c r="N3936">
        <v>9</v>
      </c>
      <c r="O3936" t="b">
        <v>0</v>
      </c>
      <c r="P3936" t="s">
        <v>8273</v>
      </c>
      <c r="Q3936">
        <f>D3936/E3936*100</f>
        <v>12254.901960784313</v>
      </c>
      <c r="R3936">
        <f>E3936/N3936</f>
        <v>45.333333333333336</v>
      </c>
      <c r="S3936" t="str">
        <f>LEFT(P3936,FIND("/",P3936)-1)</f>
        <v>technology</v>
      </c>
      <c r="T3936" t="str">
        <f>RIGHT(P3936,LEN(P3936)-FIND("/",P3936))</f>
        <v>wearables</v>
      </c>
    </row>
    <row r="3937" spans="1:20" ht="44.25" hidden="1" x14ac:dyDescent="0.75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 s="9">
        <f>(((I3937/60)/60)/24)+DATE(1970,1,1)</f>
        <v>42553.166666666672</v>
      </c>
      <c r="K3937">
        <v>1464763109</v>
      </c>
      <c r="L3937" s="9">
        <f>(((K3937/60)/60)/24)+DATE(1970,1,1)</f>
        <v>42522.276724537034</v>
      </c>
      <c r="M3937" t="b">
        <v>0</v>
      </c>
      <c r="N3937">
        <v>50</v>
      </c>
      <c r="O3937" t="b">
        <v>0</v>
      </c>
      <c r="P3937" t="s">
        <v>8273</v>
      </c>
      <c r="Q3937">
        <f>D3937/E3937*100</f>
        <v>444.55734789787886</v>
      </c>
      <c r="R3937">
        <f>E3937/N3937</f>
        <v>157.46</v>
      </c>
      <c r="S3937" t="str">
        <f>LEFT(P3937,FIND("/",P3937)-1)</f>
        <v>technology</v>
      </c>
      <c r="T3937" t="str">
        <f>RIGHT(P3937,LEN(P3937)-FIND("/",P3937))</f>
        <v>wearables</v>
      </c>
    </row>
    <row r="3938" spans="1:20" ht="44.25" hidden="1" x14ac:dyDescent="0.75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 s="9">
        <f>(((I3938/60)/60)/24)+DATE(1970,1,1)</f>
        <v>42599.50409722222</v>
      </c>
      <c r="K3938">
        <v>1468843554</v>
      </c>
      <c r="L3938" s="9">
        <f>(((K3938/60)/60)/24)+DATE(1970,1,1)</f>
        <v>42569.50409722222</v>
      </c>
      <c r="M3938" t="b">
        <v>0</v>
      </c>
      <c r="N3938">
        <v>34</v>
      </c>
      <c r="O3938" t="b">
        <v>0</v>
      </c>
      <c r="P3938" t="s">
        <v>8273</v>
      </c>
      <c r="Q3938">
        <f>D3938/E3938*100</f>
        <v>7316.3593795727247</v>
      </c>
      <c r="R3938">
        <f>E3938/N3938</f>
        <v>100.5</v>
      </c>
      <c r="S3938" t="str">
        <f>LEFT(P3938,FIND("/",P3938)-1)</f>
        <v>technology</v>
      </c>
      <c r="T3938" t="str">
        <f>RIGHT(P3938,LEN(P3938)-FIND("/",P3938))</f>
        <v>wearables</v>
      </c>
    </row>
    <row r="3939" spans="1:20" ht="44.25" hidden="1" x14ac:dyDescent="0.75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 s="9">
        <f>(((I3939/60)/60)/24)+DATE(1970,1,1)</f>
        <v>42762.060277777782</v>
      </c>
      <c r="K3939">
        <v>1482888408</v>
      </c>
      <c r="L3939" s="9">
        <f>(((K3939/60)/60)/24)+DATE(1970,1,1)</f>
        <v>42732.060277777782</v>
      </c>
      <c r="M3939" t="b">
        <v>0</v>
      </c>
      <c r="N3939">
        <v>0</v>
      </c>
      <c r="O3939" t="b">
        <v>0</v>
      </c>
      <c r="P3939" t="s">
        <v>8273</v>
      </c>
      <c r="Q3939" t="e">
        <f>D3939/E3939*100</f>
        <v>#DIV/0!</v>
      </c>
      <c r="R3939" t="e">
        <f>E3939/N3939</f>
        <v>#DIV/0!</v>
      </c>
      <c r="S3939" t="str">
        <f>LEFT(P3939,FIND("/",P3939)-1)</f>
        <v>technology</v>
      </c>
      <c r="T3939" t="str">
        <f>RIGHT(P3939,LEN(P3939)-FIND("/",P3939))</f>
        <v>wearables</v>
      </c>
    </row>
    <row r="3940" spans="1:20" ht="44.25" hidden="1" x14ac:dyDescent="0.75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 s="9">
        <f>(((I3940/60)/60)/24)+DATE(1970,1,1)</f>
        <v>41836.106770833336</v>
      </c>
      <c r="K3940">
        <v>1402886025</v>
      </c>
      <c r="L3940" s="9">
        <f>(((K3940/60)/60)/24)+DATE(1970,1,1)</f>
        <v>41806.106770833336</v>
      </c>
      <c r="M3940" t="b">
        <v>0</v>
      </c>
      <c r="N3940">
        <v>0</v>
      </c>
      <c r="O3940" t="b">
        <v>0</v>
      </c>
      <c r="P3940" t="s">
        <v>8273</v>
      </c>
      <c r="Q3940" t="e">
        <f>D3940/E3940*100</f>
        <v>#DIV/0!</v>
      </c>
      <c r="R3940" t="e">
        <f>E3940/N3940</f>
        <v>#DIV/0!</v>
      </c>
      <c r="S3940" t="str">
        <f>LEFT(P3940,FIND("/",P3940)-1)</f>
        <v>technology</v>
      </c>
      <c r="T3940" t="str">
        <f>RIGHT(P3940,LEN(P3940)-FIND("/",P3940))</f>
        <v>wearables</v>
      </c>
    </row>
    <row r="3941" spans="1:20" ht="44.25" hidden="1" x14ac:dyDescent="0.75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 s="9">
        <f>(((I3941/60)/60)/24)+DATE(1970,1,1)</f>
        <v>42440.774155092593</v>
      </c>
      <c r="K3941">
        <v>1455129287</v>
      </c>
      <c r="L3941" s="9">
        <f>(((K3941/60)/60)/24)+DATE(1970,1,1)</f>
        <v>42410.774155092593</v>
      </c>
      <c r="M3941" t="b">
        <v>0</v>
      </c>
      <c r="N3941">
        <v>276</v>
      </c>
      <c r="O3941" t="b">
        <v>0</v>
      </c>
      <c r="P3941" t="s">
        <v>8273</v>
      </c>
      <c r="Q3941">
        <f>D3941/E3941*100</f>
        <v>929.87485142976993</v>
      </c>
      <c r="R3941">
        <f>E3941/N3941</f>
        <v>51.822463768115945</v>
      </c>
      <c r="S3941" t="str">
        <f>LEFT(P3941,FIND("/",P3941)-1)</f>
        <v>technology</v>
      </c>
      <c r="T3941" t="str">
        <f>RIGHT(P3941,LEN(P3941)-FIND("/",P3941))</f>
        <v>wearables</v>
      </c>
    </row>
    <row r="3942" spans="1:20" ht="59" hidden="1" x14ac:dyDescent="0.75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 s="9">
        <f>(((I3942/60)/60)/24)+DATE(1970,1,1)</f>
        <v>42343.936365740738</v>
      </c>
      <c r="K3942">
        <v>1446762502</v>
      </c>
      <c r="L3942" s="9">
        <f>(((K3942/60)/60)/24)+DATE(1970,1,1)</f>
        <v>42313.936365740738</v>
      </c>
      <c r="M3942" t="b">
        <v>0</v>
      </c>
      <c r="N3942">
        <v>16</v>
      </c>
      <c r="O3942" t="b">
        <v>0</v>
      </c>
      <c r="P3942" t="s">
        <v>8273</v>
      </c>
      <c r="Q3942">
        <f>D3942/E3942*100</f>
        <v>506.07287449392715</v>
      </c>
      <c r="R3942">
        <f>E3942/N3942</f>
        <v>308.75</v>
      </c>
      <c r="S3942" t="str">
        <f>LEFT(P3942,FIND("/",P3942)-1)</f>
        <v>technology</v>
      </c>
      <c r="T3942" t="str">
        <f>RIGHT(P3942,LEN(P3942)-FIND("/",P3942))</f>
        <v>wearables</v>
      </c>
    </row>
    <row r="3943" spans="1:20" ht="44.25" hidden="1" x14ac:dyDescent="0.75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 s="9">
        <f>(((I3943/60)/60)/24)+DATE(1970,1,1)</f>
        <v>41990.863750000004</v>
      </c>
      <c r="K3943">
        <v>1415825028</v>
      </c>
      <c r="L3943" s="9">
        <f>(((K3943/60)/60)/24)+DATE(1970,1,1)</f>
        <v>41955.863750000004</v>
      </c>
      <c r="M3943" t="b">
        <v>0</v>
      </c>
      <c r="N3943">
        <v>224</v>
      </c>
      <c r="O3943" t="b">
        <v>0</v>
      </c>
      <c r="P3943" t="s">
        <v>8273</v>
      </c>
      <c r="Q3943">
        <f>D3943/E3943*100</f>
        <v>117.72046099332525</v>
      </c>
      <c r="R3943">
        <f>E3943/N3943</f>
        <v>379.22767857142856</v>
      </c>
      <c r="S3943" t="str">
        <f>LEFT(P3943,FIND("/",P3943)-1)</f>
        <v>technology</v>
      </c>
      <c r="T3943" t="str">
        <f>RIGHT(P3943,LEN(P3943)-FIND("/",P3943))</f>
        <v>wearables</v>
      </c>
    </row>
    <row r="3944" spans="1:20" ht="44.25" hidden="1" x14ac:dyDescent="0.75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 s="9">
        <f>(((I3944/60)/60)/24)+DATE(1970,1,1)</f>
        <v>42797.577303240745</v>
      </c>
      <c r="K3944">
        <v>1485957079</v>
      </c>
      <c r="L3944" s="9">
        <f>(((K3944/60)/60)/24)+DATE(1970,1,1)</f>
        <v>42767.577303240745</v>
      </c>
      <c r="M3944" t="b">
        <v>0</v>
      </c>
      <c r="N3944">
        <v>140</v>
      </c>
      <c r="O3944" t="b">
        <v>0</v>
      </c>
      <c r="P3944" t="s">
        <v>8273</v>
      </c>
      <c r="Q3944">
        <f>D3944/E3944*100</f>
        <v>202.50293629257624</v>
      </c>
      <c r="R3944">
        <f>E3944/N3944</f>
        <v>176.36428571428573</v>
      </c>
      <c r="S3944" t="str">
        <f>LEFT(P3944,FIND("/",P3944)-1)</f>
        <v>technology</v>
      </c>
      <c r="T3944" t="str">
        <f>RIGHT(P3944,LEN(P3944)-FIND("/",P3944))</f>
        <v>wearables</v>
      </c>
    </row>
    <row r="3945" spans="1:20" ht="59" hidden="1" x14ac:dyDescent="0.75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 s="9">
        <f>(((I3945/60)/60)/24)+DATE(1970,1,1)</f>
        <v>42218.803622685184</v>
      </c>
      <c r="K3945">
        <v>1435951033</v>
      </c>
      <c r="L3945" s="9">
        <f>(((K3945/60)/60)/24)+DATE(1970,1,1)</f>
        <v>42188.803622685184</v>
      </c>
      <c r="M3945" t="b">
        <v>0</v>
      </c>
      <c r="N3945">
        <v>15</v>
      </c>
      <c r="O3945" t="b">
        <v>0</v>
      </c>
      <c r="P3945" t="s">
        <v>8273</v>
      </c>
      <c r="Q3945">
        <f>D3945/E3945*100</f>
        <v>3027.2452068617558</v>
      </c>
      <c r="R3945">
        <f>E3945/N3945</f>
        <v>66.066666666666663</v>
      </c>
      <c r="S3945" t="str">
        <f>LEFT(P3945,FIND("/",P3945)-1)</f>
        <v>technology</v>
      </c>
      <c r="T3945" t="str">
        <f>RIGHT(P3945,LEN(P3945)-FIND("/",P3945))</f>
        <v>wearables</v>
      </c>
    </row>
    <row r="3946" spans="1:20" ht="29.5" hidden="1" x14ac:dyDescent="0.75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 s="9">
        <f>(((I3946/60)/60)/24)+DATE(1970,1,1)</f>
        <v>41981.688831018517</v>
      </c>
      <c r="K3946">
        <v>1414164715</v>
      </c>
      <c r="L3946" s="9">
        <f>(((K3946/60)/60)/24)+DATE(1970,1,1)</f>
        <v>41936.647164351853</v>
      </c>
      <c r="M3946" t="b">
        <v>0</v>
      </c>
      <c r="N3946">
        <v>37</v>
      </c>
      <c r="O3946" t="b">
        <v>0</v>
      </c>
      <c r="P3946" t="s">
        <v>8273</v>
      </c>
      <c r="Q3946">
        <f>D3946/E3946*100</f>
        <v>1507.3861923424781</v>
      </c>
      <c r="R3946">
        <f>E3946/N3946</f>
        <v>89.648648648648646</v>
      </c>
      <c r="S3946" t="str">
        <f>LEFT(P3946,FIND("/",P3946)-1)</f>
        <v>technology</v>
      </c>
      <c r="T3946" t="str">
        <f>RIGHT(P3946,LEN(P3946)-FIND("/",P3946))</f>
        <v>wearables</v>
      </c>
    </row>
    <row r="3947" spans="1:20" ht="44.25" hidden="1" x14ac:dyDescent="0.75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 s="9">
        <f>(((I3947/60)/60)/24)+DATE(1970,1,1)</f>
        <v>41866.595520833333</v>
      </c>
      <c r="K3947">
        <v>1405520253</v>
      </c>
      <c r="L3947" s="9">
        <f>(((K3947/60)/60)/24)+DATE(1970,1,1)</f>
        <v>41836.595520833333</v>
      </c>
      <c r="M3947" t="b">
        <v>0</v>
      </c>
      <c r="N3947">
        <v>0</v>
      </c>
      <c r="O3947" t="b">
        <v>0</v>
      </c>
      <c r="P3947" t="s">
        <v>8273</v>
      </c>
      <c r="Q3947" t="e">
        <f>D3947/E3947*100</f>
        <v>#DIV/0!</v>
      </c>
      <c r="R3947" t="e">
        <f>E3947/N3947</f>
        <v>#DIV/0!</v>
      </c>
      <c r="S3947" t="str">
        <f>LEFT(P3947,FIND("/",P3947)-1)</f>
        <v>technology</v>
      </c>
      <c r="T3947" t="str">
        <f>RIGHT(P3947,LEN(P3947)-FIND("/",P3947))</f>
        <v>wearables</v>
      </c>
    </row>
    <row r="3948" spans="1:20" ht="59" hidden="1" x14ac:dyDescent="0.75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 s="9">
        <f>(((I3948/60)/60)/24)+DATE(1970,1,1)</f>
        <v>42644.624039351853</v>
      </c>
      <c r="K3948">
        <v>1472569117</v>
      </c>
      <c r="L3948" s="9">
        <f>(((K3948/60)/60)/24)+DATE(1970,1,1)</f>
        <v>42612.624039351853</v>
      </c>
      <c r="M3948" t="b">
        <v>0</v>
      </c>
      <c r="N3948">
        <v>46</v>
      </c>
      <c r="O3948" t="b">
        <v>0</v>
      </c>
      <c r="P3948" t="s">
        <v>8273</v>
      </c>
      <c r="Q3948">
        <f>D3948/E3948*100</f>
        <v>142.12620807276861</v>
      </c>
      <c r="R3948">
        <f>E3948/N3948</f>
        <v>382.39130434782606</v>
      </c>
      <c r="S3948" t="str">
        <f>LEFT(P3948,FIND("/",P3948)-1)</f>
        <v>technology</v>
      </c>
      <c r="T3948" t="str">
        <f>RIGHT(P3948,LEN(P3948)-FIND("/",P3948))</f>
        <v>wearables</v>
      </c>
    </row>
    <row r="3949" spans="1:20" ht="44.25" hidden="1" x14ac:dyDescent="0.75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 s="9">
        <f>(((I3949/60)/60)/24)+DATE(1970,1,1)</f>
        <v>42202.816423611104</v>
      </c>
      <c r="K3949">
        <v>1434569739</v>
      </c>
      <c r="L3949" s="9">
        <f>(((K3949/60)/60)/24)+DATE(1970,1,1)</f>
        <v>42172.816423611104</v>
      </c>
      <c r="M3949" t="b">
        <v>0</v>
      </c>
      <c r="N3949">
        <v>1</v>
      </c>
      <c r="O3949" t="b">
        <v>0</v>
      </c>
      <c r="P3949" t="s">
        <v>8273</v>
      </c>
      <c r="Q3949">
        <f>D3949/E3949*100</f>
        <v>50000</v>
      </c>
      <c r="R3949">
        <f>E3949/N3949</f>
        <v>100</v>
      </c>
      <c r="S3949" t="str">
        <f>LEFT(P3949,FIND("/",P3949)-1)</f>
        <v>technology</v>
      </c>
      <c r="T3949" t="str">
        <f>RIGHT(P3949,LEN(P3949)-FIND("/",P3949))</f>
        <v>wearables</v>
      </c>
    </row>
    <row r="3950" spans="1:20" ht="44.25" hidden="1" x14ac:dyDescent="0.75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 s="9">
        <f>(((I3950/60)/60)/24)+DATE(1970,1,1)</f>
        <v>42601.165972222225</v>
      </c>
      <c r="K3950">
        <v>1466512683</v>
      </c>
      <c r="L3950" s="9">
        <f>(((K3950/60)/60)/24)+DATE(1970,1,1)</f>
        <v>42542.526423611111</v>
      </c>
      <c r="M3950" t="b">
        <v>0</v>
      </c>
      <c r="N3950">
        <v>323</v>
      </c>
      <c r="O3950" t="b">
        <v>0</v>
      </c>
      <c r="P3950" t="s">
        <v>8273</v>
      </c>
      <c r="Q3950">
        <f>D3950/E3950*100</f>
        <v>97.753621771686639</v>
      </c>
      <c r="R3950">
        <f>E3950/N3950</f>
        <v>158.35603715170279</v>
      </c>
      <c r="S3950" t="str">
        <f>LEFT(P3950,FIND("/",P3950)-1)</f>
        <v>technology</v>
      </c>
      <c r="T3950" t="str">
        <f>RIGHT(P3950,LEN(P3950)-FIND("/",P3950))</f>
        <v>wearables</v>
      </c>
    </row>
    <row r="3951" spans="1:20" ht="44.25" hidden="1" x14ac:dyDescent="0.75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 s="9">
        <f>(((I3951/60)/60)/24)+DATE(1970,1,1)</f>
        <v>41962.00068287037</v>
      </c>
      <c r="K3951">
        <v>1413759659</v>
      </c>
      <c r="L3951" s="9">
        <f>(((K3951/60)/60)/24)+DATE(1970,1,1)</f>
        <v>41931.959016203706</v>
      </c>
      <c r="M3951" t="b">
        <v>0</v>
      </c>
      <c r="N3951">
        <v>2</v>
      </c>
      <c r="O3951" t="b">
        <v>0</v>
      </c>
      <c r="P3951" t="s">
        <v>8287</v>
      </c>
      <c r="Q3951">
        <f>D3951/E3951*100</f>
        <v>947500</v>
      </c>
      <c r="R3951">
        <f>E3951/N3951</f>
        <v>1</v>
      </c>
      <c r="S3951" t="str">
        <f>LEFT(P3951,FIND("/",P3951)-1)</f>
        <v>publishing</v>
      </c>
      <c r="T3951" t="str">
        <f>RIGHT(P3951,LEN(P3951)-FIND("/",P3951))</f>
        <v>translations</v>
      </c>
    </row>
    <row r="3952" spans="1:20" ht="29.5" hidden="1" x14ac:dyDescent="0.75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 s="9">
        <f>(((I3952/60)/60)/24)+DATE(1970,1,1)</f>
        <v>41848.703275462962</v>
      </c>
      <c r="K3952">
        <v>1403974363</v>
      </c>
      <c r="L3952" s="9">
        <f>(((K3952/60)/60)/24)+DATE(1970,1,1)</f>
        <v>41818.703275462962</v>
      </c>
      <c r="M3952" t="b">
        <v>0</v>
      </c>
      <c r="N3952">
        <v>0</v>
      </c>
      <c r="O3952" t="b">
        <v>0</v>
      </c>
      <c r="P3952" t="s">
        <v>8287</v>
      </c>
      <c r="Q3952" t="e">
        <f>D3952/E3952*100</f>
        <v>#DIV/0!</v>
      </c>
      <c r="R3952" t="e">
        <f>E3952/N3952</f>
        <v>#DIV/0!</v>
      </c>
      <c r="S3952" t="str">
        <f>LEFT(P3952,FIND("/",P3952)-1)</f>
        <v>publishing</v>
      </c>
      <c r="T3952" t="str">
        <f>RIGHT(P3952,LEN(P3952)-FIND("/",P3952))</f>
        <v>translations</v>
      </c>
    </row>
    <row r="3953" spans="1:20" ht="44.25" hidden="1" x14ac:dyDescent="0.75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 s="9">
        <f>(((I3953/60)/60)/24)+DATE(1970,1,1)</f>
        <v>42840.654479166667</v>
      </c>
      <c r="K3953">
        <v>1488386547</v>
      </c>
      <c r="L3953" s="9">
        <f>(((K3953/60)/60)/24)+DATE(1970,1,1)</f>
        <v>42795.696145833332</v>
      </c>
      <c r="M3953" t="b">
        <v>0</v>
      </c>
      <c r="N3953">
        <v>0</v>
      </c>
      <c r="O3953" t="b">
        <v>0</v>
      </c>
      <c r="P3953" t="s">
        <v>8287</v>
      </c>
      <c r="Q3953" t="e">
        <f>D3953/E3953*100</f>
        <v>#DIV/0!</v>
      </c>
      <c r="R3953" t="e">
        <f>E3953/N3953</f>
        <v>#DIV/0!</v>
      </c>
      <c r="S3953" t="str">
        <f>LEFT(P3953,FIND("/",P3953)-1)</f>
        <v>publishing</v>
      </c>
      <c r="T3953" t="str">
        <f>RIGHT(P3953,LEN(P3953)-FIND("/",P3953))</f>
        <v>translations</v>
      </c>
    </row>
    <row r="3954" spans="1:20" ht="44.25" hidden="1" x14ac:dyDescent="0.75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 s="9">
        <f>(((I3954/60)/60)/24)+DATE(1970,1,1)</f>
        <v>42484.915972222225</v>
      </c>
      <c r="K3954">
        <v>1459716480</v>
      </c>
      <c r="L3954" s="9">
        <f>(((K3954/60)/60)/24)+DATE(1970,1,1)</f>
        <v>42463.866666666669</v>
      </c>
      <c r="M3954" t="b">
        <v>0</v>
      </c>
      <c r="N3954">
        <v>1</v>
      </c>
      <c r="O3954" t="b">
        <v>0</v>
      </c>
      <c r="P3954" t="s">
        <v>8287</v>
      </c>
      <c r="Q3954">
        <f>D3954/E3954*100</f>
        <v>11666.666666666668</v>
      </c>
      <c r="R3954">
        <f>E3954/N3954</f>
        <v>15</v>
      </c>
      <c r="S3954" t="str">
        <f>LEFT(P3954,FIND("/",P3954)-1)</f>
        <v>publishing</v>
      </c>
      <c r="T3954" t="str">
        <f>RIGHT(P3954,LEN(P3954)-FIND("/",P3954))</f>
        <v>translations</v>
      </c>
    </row>
    <row r="3955" spans="1:20" ht="59" hidden="1" x14ac:dyDescent="0.75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 s="9">
        <f>(((I3955/60)/60)/24)+DATE(1970,1,1)</f>
        <v>41887.568749999999</v>
      </c>
      <c r="K3955">
        <v>1405181320</v>
      </c>
      <c r="L3955" s="9">
        <f>(((K3955/60)/60)/24)+DATE(1970,1,1)</f>
        <v>41832.672685185185</v>
      </c>
      <c r="M3955" t="b">
        <v>0</v>
      </c>
      <c r="N3955">
        <v>7</v>
      </c>
      <c r="O3955" t="b">
        <v>0</v>
      </c>
      <c r="P3955" t="s">
        <v>8287</v>
      </c>
      <c r="Q3955">
        <f>D3955/E3955*100</f>
        <v>952.38095238095241</v>
      </c>
      <c r="R3955">
        <f>E3955/N3955</f>
        <v>225</v>
      </c>
      <c r="S3955" t="str">
        <f>LEFT(P3955,FIND("/",P3955)-1)</f>
        <v>publishing</v>
      </c>
      <c r="T3955" t="str">
        <f>RIGHT(P3955,LEN(P3955)-FIND("/",P3955))</f>
        <v>translations</v>
      </c>
    </row>
    <row r="3956" spans="1:20" hidden="1" x14ac:dyDescent="0.75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 s="9">
        <f>(((I3956/60)/60)/24)+DATE(1970,1,1)</f>
        <v>42738.668576388889</v>
      </c>
      <c r="K3956">
        <v>1480867365</v>
      </c>
      <c r="L3956" s="9">
        <f>(((K3956/60)/60)/24)+DATE(1970,1,1)</f>
        <v>42708.668576388889</v>
      </c>
      <c r="M3956" t="b">
        <v>0</v>
      </c>
      <c r="N3956">
        <v>3</v>
      </c>
      <c r="O3956" t="b">
        <v>0</v>
      </c>
      <c r="P3956" t="s">
        <v>8287</v>
      </c>
      <c r="Q3956">
        <f>D3956/E3956*100</f>
        <v>3448.275862068966</v>
      </c>
      <c r="R3956">
        <f>E3956/N3956</f>
        <v>48.333333333333336</v>
      </c>
      <c r="S3956" t="str">
        <f>LEFT(P3956,FIND("/",P3956)-1)</f>
        <v>publishing</v>
      </c>
      <c r="T3956" t="str">
        <f>RIGHT(P3956,LEN(P3956)-FIND("/",P3956))</f>
        <v>translations</v>
      </c>
    </row>
    <row r="3957" spans="1:20" ht="29.5" hidden="1" x14ac:dyDescent="0.75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 s="9">
        <f>(((I3957/60)/60)/24)+DATE(1970,1,1)</f>
        <v>42319.938009259262</v>
      </c>
      <c r="K3957">
        <v>1444685444</v>
      </c>
      <c r="L3957" s="9">
        <f>(((K3957/60)/60)/24)+DATE(1970,1,1)</f>
        <v>42289.89634259259</v>
      </c>
      <c r="M3957" t="b">
        <v>0</v>
      </c>
      <c r="N3957">
        <v>0</v>
      </c>
      <c r="O3957" t="b">
        <v>0</v>
      </c>
      <c r="P3957" t="s">
        <v>8287</v>
      </c>
      <c r="Q3957" t="e">
        <f>D3957/E3957*100</f>
        <v>#DIV/0!</v>
      </c>
      <c r="R3957" t="e">
        <f>E3957/N3957</f>
        <v>#DIV/0!</v>
      </c>
      <c r="S3957" t="str">
        <f>LEFT(P3957,FIND("/",P3957)-1)</f>
        <v>publishing</v>
      </c>
      <c r="T3957" t="str">
        <f>RIGHT(P3957,LEN(P3957)-FIND("/",P3957))</f>
        <v>translations</v>
      </c>
    </row>
    <row r="3958" spans="1:20" ht="59" hidden="1" x14ac:dyDescent="0.75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 s="9">
        <f>(((I3958/60)/60)/24)+DATE(1970,1,1)</f>
        <v>41862.166666666664</v>
      </c>
      <c r="K3958">
        <v>1405097760</v>
      </c>
      <c r="L3958" s="9">
        <f>(((K3958/60)/60)/24)+DATE(1970,1,1)</f>
        <v>41831.705555555556</v>
      </c>
      <c r="M3958" t="b">
        <v>0</v>
      </c>
      <c r="N3958">
        <v>0</v>
      </c>
      <c r="O3958" t="b">
        <v>0</v>
      </c>
      <c r="P3958" t="s">
        <v>8287</v>
      </c>
      <c r="Q3958" t="e">
        <f>D3958/E3958*100</f>
        <v>#DIV/0!</v>
      </c>
      <c r="R3958" t="e">
        <f>E3958/N3958</f>
        <v>#DIV/0!</v>
      </c>
      <c r="S3958" t="str">
        <f>LEFT(P3958,FIND("/",P3958)-1)</f>
        <v>publishing</v>
      </c>
      <c r="T3958" t="str">
        <f>RIGHT(P3958,LEN(P3958)-FIND("/",P3958))</f>
        <v>translations</v>
      </c>
    </row>
    <row r="3959" spans="1:20" ht="44.25" hidden="1" x14ac:dyDescent="0.75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 s="9">
        <f>(((I3959/60)/60)/24)+DATE(1970,1,1)</f>
        <v>42340.725694444445</v>
      </c>
      <c r="K3959">
        <v>1446612896</v>
      </c>
      <c r="L3959" s="9">
        <f>(((K3959/60)/60)/24)+DATE(1970,1,1)</f>
        <v>42312.204814814817</v>
      </c>
      <c r="M3959" t="b">
        <v>0</v>
      </c>
      <c r="N3959">
        <v>0</v>
      </c>
      <c r="O3959" t="b">
        <v>0</v>
      </c>
      <c r="P3959" t="s">
        <v>8287</v>
      </c>
      <c r="Q3959" t="e">
        <f>D3959/E3959*100</f>
        <v>#DIV/0!</v>
      </c>
      <c r="R3959" t="e">
        <f>E3959/N3959</f>
        <v>#DIV/0!</v>
      </c>
      <c r="S3959" t="str">
        <f>LEFT(P3959,FIND("/",P3959)-1)</f>
        <v>publishing</v>
      </c>
      <c r="T3959" t="str">
        <f>RIGHT(P3959,LEN(P3959)-FIND("/",P3959))</f>
        <v>translations</v>
      </c>
    </row>
    <row r="3960" spans="1:20" ht="44.25" hidden="1" x14ac:dyDescent="0.75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 s="9">
        <f>(((I3960/60)/60)/24)+DATE(1970,1,1)</f>
        <v>41973.989583333328</v>
      </c>
      <c r="K3960">
        <v>1412371898</v>
      </c>
      <c r="L3960" s="9">
        <f>(((K3960/60)/60)/24)+DATE(1970,1,1)</f>
        <v>41915.896967592591</v>
      </c>
      <c r="M3960" t="b">
        <v>0</v>
      </c>
      <c r="N3960">
        <v>0</v>
      </c>
      <c r="O3960" t="b">
        <v>0</v>
      </c>
      <c r="P3960" t="s">
        <v>8287</v>
      </c>
      <c r="Q3960" t="e">
        <f>D3960/E3960*100</f>
        <v>#DIV/0!</v>
      </c>
      <c r="R3960" t="e">
        <f>E3960/N3960</f>
        <v>#DIV/0!</v>
      </c>
      <c r="S3960" t="str">
        <f>LEFT(P3960,FIND("/",P3960)-1)</f>
        <v>publishing</v>
      </c>
      <c r="T3960" t="str">
        <f>RIGHT(P3960,LEN(P3960)-FIND("/",P3960))</f>
        <v>translations</v>
      </c>
    </row>
    <row r="3961" spans="1:20" ht="59" hidden="1" x14ac:dyDescent="0.75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 s="9">
        <f>(((I3961/60)/60)/24)+DATE(1970,1,1)</f>
        <v>41585.083368055559</v>
      </c>
      <c r="K3961">
        <v>1381194003</v>
      </c>
      <c r="L3961" s="9">
        <f>(((K3961/60)/60)/24)+DATE(1970,1,1)</f>
        <v>41555.041701388887</v>
      </c>
      <c r="M3961" t="b">
        <v>0</v>
      </c>
      <c r="N3961">
        <v>1</v>
      </c>
      <c r="O3961" t="b">
        <v>0</v>
      </c>
      <c r="P3961" t="s">
        <v>8290</v>
      </c>
      <c r="Q3961">
        <f>D3961/E3961*100</f>
        <v>14925.37313432836</v>
      </c>
      <c r="R3961">
        <f>E3961/N3961</f>
        <v>67</v>
      </c>
      <c r="S3961" t="str">
        <f>LEFT(P3961,FIND("/",P3961)-1)</f>
        <v>publishing</v>
      </c>
      <c r="T3961" t="str">
        <f>RIGHT(P3961,LEN(P3961)-FIND("/",P3961))</f>
        <v>art books</v>
      </c>
    </row>
    <row r="3962" spans="1:20" ht="59" hidden="1" x14ac:dyDescent="0.75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 s="9">
        <f>(((I3962/60)/60)/24)+DATE(1970,1,1)</f>
        <v>40149.034722222219</v>
      </c>
      <c r="K3962">
        <v>1253712916</v>
      </c>
      <c r="L3962" s="9">
        <f>(((K3962/60)/60)/24)+DATE(1970,1,1)</f>
        <v>40079.566157407404</v>
      </c>
      <c r="M3962" t="b">
        <v>0</v>
      </c>
      <c r="N3962">
        <v>0</v>
      </c>
      <c r="O3962" t="b">
        <v>0</v>
      </c>
      <c r="P3962" t="s">
        <v>8290</v>
      </c>
      <c r="Q3962" t="e">
        <f>D3962/E3962*100</f>
        <v>#DIV/0!</v>
      </c>
      <c r="R3962" t="e">
        <f>E3962/N3962</f>
        <v>#DIV/0!</v>
      </c>
      <c r="S3962" t="str">
        <f>LEFT(P3962,FIND("/",P3962)-1)</f>
        <v>publishing</v>
      </c>
      <c r="T3962" t="str">
        <f>RIGHT(P3962,LEN(P3962)-FIND("/",P3962))</f>
        <v>art books</v>
      </c>
    </row>
    <row r="3963" spans="1:20" ht="44.25" hidden="1" x14ac:dyDescent="0.75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 s="9">
        <f>(((I3963/60)/60)/24)+DATE(1970,1,1)</f>
        <v>41712.700821759259</v>
      </c>
      <c r="K3963">
        <v>1389635351</v>
      </c>
      <c r="L3963" s="9">
        <f>(((K3963/60)/60)/24)+DATE(1970,1,1)</f>
        <v>41652.742488425924</v>
      </c>
      <c r="M3963" t="b">
        <v>0</v>
      </c>
      <c r="N3963">
        <v>2</v>
      </c>
      <c r="O3963" t="b">
        <v>0</v>
      </c>
      <c r="P3963" t="s">
        <v>8290</v>
      </c>
      <c r="Q3963">
        <f>D3963/E3963*100</f>
        <v>7058.8235294117649</v>
      </c>
      <c r="R3963">
        <f>E3963/N3963</f>
        <v>42.5</v>
      </c>
      <c r="S3963" t="str">
        <f>LEFT(P3963,FIND("/",P3963)-1)</f>
        <v>publishing</v>
      </c>
      <c r="T3963" t="str">
        <f>RIGHT(P3963,LEN(P3963)-FIND("/",P3963))</f>
        <v>art books</v>
      </c>
    </row>
    <row r="3964" spans="1:20" ht="44.25" hidden="1" x14ac:dyDescent="0.75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 s="9">
        <f>(((I3964/60)/60)/24)+DATE(1970,1,1)</f>
        <v>42152.836805555555</v>
      </c>
      <c r="K3964">
        <v>1430124509</v>
      </c>
      <c r="L3964" s="9">
        <f>(((K3964/60)/60)/24)+DATE(1970,1,1)</f>
        <v>42121.367002314815</v>
      </c>
      <c r="M3964" t="b">
        <v>0</v>
      </c>
      <c r="N3964">
        <v>1</v>
      </c>
      <c r="O3964" t="b">
        <v>0</v>
      </c>
      <c r="P3964" t="s">
        <v>8290</v>
      </c>
      <c r="Q3964">
        <f>D3964/E3964*100</f>
        <v>100000</v>
      </c>
      <c r="R3964">
        <f>E3964/N3964</f>
        <v>10</v>
      </c>
      <c r="S3964" t="str">
        <f>LEFT(P3964,FIND("/",P3964)-1)</f>
        <v>publishing</v>
      </c>
      <c r="T3964" t="str">
        <f>RIGHT(P3964,LEN(P3964)-FIND("/",P3964))</f>
        <v>art books</v>
      </c>
    </row>
    <row r="3965" spans="1:20" ht="44.25" hidden="1" x14ac:dyDescent="0.75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 s="9">
        <f>(((I3965/60)/60)/24)+DATE(1970,1,1)</f>
        <v>40702.729872685188</v>
      </c>
      <c r="K3965">
        <v>1304962261</v>
      </c>
      <c r="L3965" s="9">
        <f>(((K3965/60)/60)/24)+DATE(1970,1,1)</f>
        <v>40672.729872685188</v>
      </c>
      <c r="M3965" t="b">
        <v>0</v>
      </c>
      <c r="N3965">
        <v>1</v>
      </c>
      <c r="O3965" t="b">
        <v>0</v>
      </c>
      <c r="P3965" t="s">
        <v>8290</v>
      </c>
      <c r="Q3965">
        <f>D3965/E3965*100</f>
        <v>4000</v>
      </c>
      <c r="R3965">
        <f>E3965/N3965</f>
        <v>100</v>
      </c>
      <c r="S3965" t="str">
        <f>LEFT(P3965,FIND("/",P3965)-1)</f>
        <v>publishing</v>
      </c>
      <c r="T3965" t="str">
        <f>RIGHT(P3965,LEN(P3965)-FIND("/",P3965))</f>
        <v>art books</v>
      </c>
    </row>
    <row r="3966" spans="1:20" ht="44.25" hidden="1" x14ac:dyDescent="0.75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 s="9">
        <f>(((I3966/60)/60)/24)+DATE(1970,1,1)</f>
        <v>42578.916666666672</v>
      </c>
      <c r="K3966">
        <v>1467151204</v>
      </c>
      <c r="L3966" s="9">
        <f>(((K3966/60)/60)/24)+DATE(1970,1,1)</f>
        <v>42549.916712962964</v>
      </c>
      <c r="M3966" t="b">
        <v>0</v>
      </c>
      <c r="N3966">
        <v>59</v>
      </c>
      <c r="O3966" t="b">
        <v>0</v>
      </c>
      <c r="P3966" t="s">
        <v>8290</v>
      </c>
      <c r="Q3966">
        <f>D3966/E3966*100</f>
        <v>470.58823529411768</v>
      </c>
      <c r="R3966">
        <f>E3966/N3966</f>
        <v>108.05084745762711</v>
      </c>
      <c r="S3966" t="str">
        <f>LEFT(P3966,FIND("/",P3966)-1)</f>
        <v>publishing</v>
      </c>
      <c r="T3966" t="str">
        <f>RIGHT(P3966,LEN(P3966)-FIND("/",P3966))</f>
        <v>art books</v>
      </c>
    </row>
    <row r="3967" spans="1:20" ht="44.25" hidden="1" x14ac:dyDescent="0.75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 s="9">
        <f>(((I3967/60)/60)/24)+DATE(1970,1,1)</f>
        <v>41687</v>
      </c>
      <c r="K3967">
        <v>1391293745</v>
      </c>
      <c r="L3967" s="9">
        <f>(((K3967/60)/60)/24)+DATE(1970,1,1)</f>
        <v>41671.936863425923</v>
      </c>
      <c r="M3967" t="b">
        <v>0</v>
      </c>
      <c r="N3967">
        <v>13</v>
      </c>
      <c r="O3967" t="b">
        <v>0</v>
      </c>
      <c r="P3967" t="s">
        <v>8290</v>
      </c>
      <c r="Q3967">
        <f>D3967/E3967*100</f>
        <v>2428.5714285714284</v>
      </c>
      <c r="R3967">
        <f>E3967/N3967</f>
        <v>26.923076923076923</v>
      </c>
      <c r="S3967" t="str">
        <f>LEFT(P3967,FIND("/",P3967)-1)</f>
        <v>publishing</v>
      </c>
      <c r="T3967" t="str">
        <f>RIGHT(P3967,LEN(P3967)-FIND("/",P3967))</f>
        <v>art books</v>
      </c>
    </row>
    <row r="3968" spans="1:20" ht="44.25" hidden="1" x14ac:dyDescent="0.75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 s="9">
        <f>(((I3968/60)/60)/24)+DATE(1970,1,1)</f>
        <v>41997.062326388885</v>
      </c>
      <c r="K3968">
        <v>1416360585</v>
      </c>
      <c r="L3968" s="9">
        <f>(((K3968/60)/60)/24)+DATE(1970,1,1)</f>
        <v>41962.062326388885</v>
      </c>
      <c r="M3968" t="b">
        <v>0</v>
      </c>
      <c r="N3968">
        <v>22</v>
      </c>
      <c r="O3968" t="b">
        <v>0</v>
      </c>
      <c r="P3968" t="s">
        <v>8290</v>
      </c>
      <c r="Q3968">
        <f>D3968/E3968*100</f>
        <v>733.13782991202345</v>
      </c>
      <c r="R3968">
        <f>E3968/N3968</f>
        <v>155</v>
      </c>
      <c r="S3968" t="str">
        <f>LEFT(P3968,FIND("/",P3968)-1)</f>
        <v>publishing</v>
      </c>
      <c r="T3968" t="str">
        <f>RIGHT(P3968,LEN(P3968)-FIND("/",P3968))</f>
        <v>art books</v>
      </c>
    </row>
    <row r="3969" spans="1:20" hidden="1" x14ac:dyDescent="0.75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 s="9">
        <f>(((I3969/60)/60)/24)+DATE(1970,1,1)</f>
        <v>41419.679560185185</v>
      </c>
      <c r="K3969">
        <v>1366906714</v>
      </c>
      <c r="L3969" s="9">
        <f>(((K3969/60)/60)/24)+DATE(1970,1,1)</f>
        <v>41389.679560185185</v>
      </c>
      <c r="M3969" t="b">
        <v>0</v>
      </c>
      <c r="N3969">
        <v>0</v>
      </c>
      <c r="O3969" t="b">
        <v>0</v>
      </c>
      <c r="P3969" t="s">
        <v>8290</v>
      </c>
      <c r="Q3969" t="e">
        <f>D3969/E3969*100</f>
        <v>#DIV/0!</v>
      </c>
      <c r="R3969" t="e">
        <f>E3969/N3969</f>
        <v>#DIV/0!</v>
      </c>
      <c r="S3969" t="str">
        <f>LEFT(P3969,FIND("/",P3969)-1)</f>
        <v>publishing</v>
      </c>
      <c r="T3969" t="str">
        <f>RIGHT(P3969,LEN(P3969)-FIND("/",P3969))</f>
        <v>art books</v>
      </c>
    </row>
    <row r="3970" spans="1:20" ht="29.5" hidden="1" x14ac:dyDescent="0.75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 s="9">
        <f>(((I3970/60)/60)/24)+DATE(1970,1,1)</f>
        <v>42468.771782407406</v>
      </c>
      <c r="K3970">
        <v>1457551882</v>
      </c>
      <c r="L3970" s="9">
        <f>(((K3970/60)/60)/24)+DATE(1970,1,1)</f>
        <v>42438.813449074078</v>
      </c>
      <c r="M3970" t="b">
        <v>0</v>
      </c>
      <c r="N3970">
        <v>52</v>
      </c>
      <c r="O3970" t="b">
        <v>0</v>
      </c>
      <c r="P3970" t="s">
        <v>8290</v>
      </c>
      <c r="Q3970">
        <f>D3970/E3970*100</f>
        <v>241.54589371980677</v>
      </c>
      <c r="R3970">
        <f>E3970/N3970</f>
        <v>47.769230769230766</v>
      </c>
      <c r="S3970" t="str">
        <f>LEFT(P3970,FIND("/",P3970)-1)</f>
        <v>publishing</v>
      </c>
      <c r="T3970" t="str">
        <f>RIGHT(P3970,LEN(P3970)-FIND("/",P3970))</f>
        <v>art books</v>
      </c>
    </row>
    <row r="3971" spans="1:20" ht="59" hidden="1" x14ac:dyDescent="0.75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 s="9">
        <f>(((I3971/60)/60)/24)+DATE(1970,1,1)</f>
        <v>42174.769479166673</v>
      </c>
      <c r="K3971">
        <v>1432146483</v>
      </c>
      <c r="L3971" s="9">
        <f>(((K3971/60)/60)/24)+DATE(1970,1,1)</f>
        <v>42144.769479166673</v>
      </c>
      <c r="M3971" t="b">
        <v>0</v>
      </c>
      <c r="N3971">
        <v>4</v>
      </c>
      <c r="O3971" t="b">
        <v>0</v>
      </c>
      <c r="P3971" t="s">
        <v>8290</v>
      </c>
      <c r="Q3971">
        <f>D3971/E3971*100</f>
        <v>15125</v>
      </c>
      <c r="R3971">
        <f>E3971/N3971</f>
        <v>20</v>
      </c>
      <c r="S3971" t="str">
        <f>LEFT(P3971,FIND("/",P3971)-1)</f>
        <v>publishing</v>
      </c>
      <c r="T3971" t="str">
        <f>RIGHT(P3971,LEN(P3971)-FIND("/",P3971))</f>
        <v>art books</v>
      </c>
    </row>
    <row r="3972" spans="1:20" ht="44.25" hidden="1" x14ac:dyDescent="0.75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 s="9">
        <f>(((I3972/60)/60)/24)+DATE(1970,1,1)</f>
        <v>42428.999305555553</v>
      </c>
      <c r="K3972">
        <v>1454546859</v>
      </c>
      <c r="L3972" s="9">
        <f>(((K3972/60)/60)/24)+DATE(1970,1,1)</f>
        <v>42404.033090277779</v>
      </c>
      <c r="M3972" t="b">
        <v>0</v>
      </c>
      <c r="N3972">
        <v>3</v>
      </c>
      <c r="O3972" t="b">
        <v>0</v>
      </c>
      <c r="P3972" t="s">
        <v>8290</v>
      </c>
      <c r="Q3972">
        <f>D3972/E3972*100</f>
        <v>2000</v>
      </c>
      <c r="R3972">
        <f>E3972/N3972</f>
        <v>41.666666666666664</v>
      </c>
      <c r="S3972" t="str">
        <f>LEFT(P3972,FIND("/",P3972)-1)</f>
        <v>publishing</v>
      </c>
      <c r="T3972" t="str">
        <f>RIGHT(P3972,LEN(P3972)-FIND("/",P3972))</f>
        <v>art books</v>
      </c>
    </row>
    <row r="3973" spans="1:20" ht="44.25" hidden="1" x14ac:dyDescent="0.75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 s="9">
        <f>(((I3973/60)/60)/24)+DATE(1970,1,1)</f>
        <v>42826.165972222225</v>
      </c>
      <c r="K3973">
        <v>1487548802</v>
      </c>
      <c r="L3973" s="9">
        <f>(((K3973/60)/60)/24)+DATE(1970,1,1)</f>
        <v>42786.000023148154</v>
      </c>
      <c r="M3973" t="b">
        <v>0</v>
      </c>
      <c r="N3973">
        <v>3</v>
      </c>
      <c r="O3973" t="b">
        <v>0</v>
      </c>
      <c r="P3973" t="s">
        <v>8290</v>
      </c>
      <c r="Q3973">
        <f>D3973/E3973*100</f>
        <v>4035.874439461883</v>
      </c>
      <c r="R3973">
        <f>E3973/N3973</f>
        <v>74.333333333333329</v>
      </c>
      <c r="S3973" t="str">
        <f>LEFT(P3973,FIND("/",P3973)-1)</f>
        <v>publishing</v>
      </c>
      <c r="T3973" t="str">
        <f>RIGHT(P3973,LEN(P3973)-FIND("/",P3973))</f>
        <v>art books</v>
      </c>
    </row>
    <row r="3974" spans="1:20" ht="44.25" hidden="1" x14ac:dyDescent="0.75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 s="9">
        <f>(((I3974/60)/60)/24)+DATE(1970,1,1)</f>
        <v>42052.927418981482</v>
      </c>
      <c r="K3974">
        <v>1421187329</v>
      </c>
      <c r="L3974" s="9">
        <f>(((K3974/60)/60)/24)+DATE(1970,1,1)</f>
        <v>42017.927418981482</v>
      </c>
      <c r="M3974" t="b">
        <v>0</v>
      </c>
      <c r="N3974">
        <v>6</v>
      </c>
      <c r="O3974" t="b">
        <v>0</v>
      </c>
      <c r="P3974" t="s">
        <v>8290</v>
      </c>
      <c r="Q3974">
        <f>D3974/E3974*100</f>
        <v>1976.284584980237</v>
      </c>
      <c r="R3974">
        <f>E3974/N3974</f>
        <v>84.333333333333329</v>
      </c>
      <c r="S3974" t="str">
        <f>LEFT(P3974,FIND("/",P3974)-1)</f>
        <v>publishing</v>
      </c>
      <c r="T3974" t="str">
        <f>RIGHT(P3974,LEN(P3974)-FIND("/",P3974))</f>
        <v>art books</v>
      </c>
    </row>
    <row r="3975" spans="1:20" ht="44.25" hidden="1" x14ac:dyDescent="0.75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 s="9">
        <f>(((I3975/60)/60)/24)+DATE(1970,1,1)</f>
        <v>41829.524259259262</v>
      </c>
      <c r="K3975">
        <v>1402317296</v>
      </c>
      <c r="L3975" s="9">
        <f>(((K3975/60)/60)/24)+DATE(1970,1,1)</f>
        <v>41799.524259259262</v>
      </c>
      <c r="M3975" t="b">
        <v>0</v>
      </c>
      <c r="N3975">
        <v>35</v>
      </c>
      <c r="O3975" t="b">
        <v>0</v>
      </c>
      <c r="P3975" t="s">
        <v>8290</v>
      </c>
      <c r="Q3975">
        <f>D3975/E3975*100</f>
        <v>436.49061545176784</v>
      </c>
      <c r="R3975">
        <f>E3975/N3975</f>
        <v>65.457142857142856</v>
      </c>
      <c r="S3975" t="str">
        <f>LEFT(P3975,FIND("/",P3975)-1)</f>
        <v>publishing</v>
      </c>
      <c r="T3975" t="str">
        <f>RIGHT(P3975,LEN(P3975)-FIND("/",P3975))</f>
        <v>art books</v>
      </c>
    </row>
    <row r="3976" spans="1:20" ht="29.5" hidden="1" x14ac:dyDescent="0.75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 s="9">
        <f>(((I3976/60)/60)/24)+DATE(1970,1,1)</f>
        <v>42185.879259259258</v>
      </c>
      <c r="K3976">
        <v>1431810368</v>
      </c>
      <c r="L3976" s="9">
        <f>(((K3976/60)/60)/24)+DATE(1970,1,1)</f>
        <v>42140.879259259258</v>
      </c>
      <c r="M3976" t="b">
        <v>0</v>
      </c>
      <c r="N3976">
        <v>10</v>
      </c>
      <c r="O3976" t="b">
        <v>0</v>
      </c>
      <c r="P3976" t="s">
        <v>8290</v>
      </c>
      <c r="Q3976">
        <f>D3976/E3976*100</f>
        <v>769.23076923076928</v>
      </c>
      <c r="R3976">
        <f>E3976/N3976</f>
        <v>65</v>
      </c>
      <c r="S3976" t="str">
        <f>LEFT(P3976,FIND("/",P3976)-1)</f>
        <v>publishing</v>
      </c>
      <c r="T3976" t="str">
        <f>RIGHT(P3976,LEN(P3976)-FIND("/",P3976))</f>
        <v>art books</v>
      </c>
    </row>
    <row r="3977" spans="1:20" ht="44.25" hidden="1" x14ac:dyDescent="0.75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 s="9">
        <f>(((I3977/60)/60)/24)+DATE(1970,1,1)</f>
        <v>41114.847777777781</v>
      </c>
      <c r="K3977">
        <v>1337977248</v>
      </c>
      <c r="L3977" s="9">
        <f>(((K3977/60)/60)/24)+DATE(1970,1,1)</f>
        <v>41054.847777777781</v>
      </c>
      <c r="M3977" t="b">
        <v>0</v>
      </c>
      <c r="N3977">
        <v>2</v>
      </c>
      <c r="O3977" t="b">
        <v>0</v>
      </c>
      <c r="P3977" t="s">
        <v>8290</v>
      </c>
      <c r="Q3977">
        <f>D3977/E3977*100</f>
        <v>18181.81818181818</v>
      </c>
      <c r="R3977">
        <f>E3977/N3977</f>
        <v>27.5</v>
      </c>
      <c r="S3977" t="str">
        <f>LEFT(P3977,FIND("/",P3977)-1)</f>
        <v>publishing</v>
      </c>
      <c r="T3977" t="str">
        <f>RIGHT(P3977,LEN(P3977)-FIND("/",P3977))</f>
        <v>art books</v>
      </c>
    </row>
    <row r="3978" spans="1:20" ht="59" hidden="1" x14ac:dyDescent="0.75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 s="9">
        <f>(((I3978/60)/60)/24)+DATE(1970,1,1)</f>
        <v>40423.083333333336</v>
      </c>
      <c r="K3978">
        <v>1281317691</v>
      </c>
      <c r="L3978" s="9">
        <f>(((K3978/60)/60)/24)+DATE(1970,1,1)</f>
        <v>40399.065868055557</v>
      </c>
      <c r="M3978" t="b">
        <v>0</v>
      </c>
      <c r="N3978">
        <v>4</v>
      </c>
      <c r="O3978" t="b">
        <v>0</v>
      </c>
      <c r="P3978" t="s">
        <v>8290</v>
      </c>
      <c r="Q3978">
        <f>D3978/E3978*100</f>
        <v>925.36585365853659</v>
      </c>
      <c r="R3978">
        <f>E3978/N3978</f>
        <v>51.25</v>
      </c>
      <c r="S3978" t="str">
        <f>LEFT(P3978,FIND("/",P3978)-1)</f>
        <v>publishing</v>
      </c>
      <c r="T3978" t="str">
        <f>RIGHT(P3978,LEN(P3978)-FIND("/",P3978))</f>
        <v>art books</v>
      </c>
    </row>
    <row r="3979" spans="1:20" ht="29.5" hidden="1" x14ac:dyDescent="0.75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 s="9">
        <f>(((I3979/60)/60)/24)+DATE(1970,1,1)</f>
        <v>41514.996423611112</v>
      </c>
      <c r="K3979">
        <v>1374882891</v>
      </c>
      <c r="L3979" s="9">
        <f>(((K3979/60)/60)/24)+DATE(1970,1,1)</f>
        <v>41481.996423611112</v>
      </c>
      <c r="M3979" t="b">
        <v>0</v>
      </c>
      <c r="N3979">
        <v>2</v>
      </c>
      <c r="O3979" t="b">
        <v>0</v>
      </c>
      <c r="P3979" t="s">
        <v>8290</v>
      </c>
      <c r="Q3979">
        <f>D3979/E3979*100</f>
        <v>11903.571428571429</v>
      </c>
      <c r="R3979">
        <f>E3979/N3979</f>
        <v>14</v>
      </c>
      <c r="S3979" t="str">
        <f>LEFT(P3979,FIND("/",P3979)-1)</f>
        <v>publishing</v>
      </c>
      <c r="T3979" t="str">
        <f>RIGHT(P3979,LEN(P3979)-FIND("/",P3979))</f>
        <v>art books</v>
      </c>
    </row>
    <row r="3980" spans="1:20" ht="44.25" hidden="1" x14ac:dyDescent="0.75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 s="9">
        <f>(((I3980/60)/60)/24)+DATE(1970,1,1)</f>
        <v>41050.050069444449</v>
      </c>
      <c r="K3980">
        <v>1332378726</v>
      </c>
      <c r="L3980" s="9">
        <f>(((K3980/60)/60)/24)+DATE(1970,1,1)</f>
        <v>40990.050069444449</v>
      </c>
      <c r="M3980" t="b">
        <v>0</v>
      </c>
      <c r="N3980">
        <v>0</v>
      </c>
      <c r="O3980" t="b">
        <v>0</v>
      </c>
      <c r="P3980" t="s">
        <v>8290</v>
      </c>
      <c r="Q3980" t="e">
        <f>D3980/E3980*100</f>
        <v>#DIV/0!</v>
      </c>
      <c r="R3980" t="e">
        <f>E3980/N3980</f>
        <v>#DIV/0!</v>
      </c>
      <c r="S3980" t="str">
        <f>LEFT(P3980,FIND("/",P3980)-1)</f>
        <v>publishing</v>
      </c>
      <c r="T3980" t="str">
        <f>RIGHT(P3980,LEN(P3980)-FIND("/",P3980))</f>
        <v>art books</v>
      </c>
    </row>
    <row r="3981" spans="1:20" ht="44.25" hidden="1" x14ac:dyDescent="0.75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 s="9">
        <f>(((I3981/60)/60)/24)+DATE(1970,1,1)</f>
        <v>42197.813703703709</v>
      </c>
      <c r="K3981">
        <v>1434137504</v>
      </c>
      <c r="L3981" s="9">
        <f>(((K3981/60)/60)/24)+DATE(1970,1,1)</f>
        <v>42167.813703703709</v>
      </c>
      <c r="M3981" t="b">
        <v>0</v>
      </c>
      <c r="N3981">
        <v>0</v>
      </c>
      <c r="O3981" t="b">
        <v>0</v>
      </c>
      <c r="P3981" t="s">
        <v>8272</v>
      </c>
      <c r="Q3981" t="e">
        <f>D3981/E3981*100</f>
        <v>#DIV/0!</v>
      </c>
      <c r="R3981" t="e">
        <f>E3981/N3981</f>
        <v>#DIV/0!</v>
      </c>
      <c r="S3981" t="str">
        <f>LEFT(P3981,FIND("/",P3981)-1)</f>
        <v>technology</v>
      </c>
      <c r="T3981" t="str">
        <f>RIGHT(P3981,LEN(P3981)-FIND("/",P3981))</f>
        <v>web</v>
      </c>
    </row>
    <row r="3982" spans="1:20" ht="44.25" hidden="1" x14ac:dyDescent="0.75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 s="9">
        <f>(((I3982/60)/60)/24)+DATE(1970,1,1)</f>
        <v>41918.208333333336</v>
      </c>
      <c r="K3982">
        <v>1410799870</v>
      </c>
      <c r="L3982" s="9">
        <f>(((K3982/60)/60)/24)+DATE(1970,1,1)</f>
        <v>41897.702199074076</v>
      </c>
      <c r="M3982" t="b">
        <v>0</v>
      </c>
      <c r="N3982">
        <v>0</v>
      </c>
      <c r="O3982" t="b">
        <v>0</v>
      </c>
      <c r="P3982" t="s">
        <v>8272</v>
      </c>
      <c r="Q3982" t="e">
        <f>D3982/E3982*100</f>
        <v>#DIV/0!</v>
      </c>
      <c r="R3982" t="e">
        <f>E3982/N3982</f>
        <v>#DIV/0!</v>
      </c>
      <c r="S3982" t="str">
        <f>LEFT(P3982,FIND("/",P3982)-1)</f>
        <v>technology</v>
      </c>
      <c r="T3982" t="str">
        <f>RIGHT(P3982,LEN(P3982)-FIND("/",P3982))</f>
        <v>web</v>
      </c>
    </row>
    <row r="3983" spans="1:20" ht="44.25" hidden="1" x14ac:dyDescent="0.75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 s="9">
        <f>(((I3983/60)/60)/24)+DATE(1970,1,1)</f>
        <v>42377.82430555555</v>
      </c>
      <c r="K3983">
        <v>1447962505</v>
      </c>
      <c r="L3983" s="9">
        <f>(((K3983/60)/60)/24)+DATE(1970,1,1)</f>
        <v>42327.825289351851</v>
      </c>
      <c r="M3983" t="b">
        <v>0</v>
      </c>
      <c r="N3983">
        <v>1</v>
      </c>
      <c r="O3983" t="b">
        <v>0</v>
      </c>
      <c r="P3983" t="s">
        <v>8272</v>
      </c>
      <c r="Q3983">
        <f>D3983/E3983*100</f>
        <v>3333.3333333333335</v>
      </c>
      <c r="R3983">
        <f>E3983/N3983</f>
        <v>300</v>
      </c>
      <c r="S3983" t="str">
        <f>LEFT(P3983,FIND("/",P3983)-1)</f>
        <v>technology</v>
      </c>
      <c r="T3983" t="str">
        <f>RIGHT(P3983,LEN(P3983)-FIND("/",P3983))</f>
        <v>web</v>
      </c>
    </row>
    <row r="3984" spans="1:20" ht="59" hidden="1" x14ac:dyDescent="0.75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 s="9">
        <f>(((I3984/60)/60)/24)+DATE(1970,1,1)</f>
        <v>42545.727650462963</v>
      </c>
      <c r="K3984">
        <v>1464197269</v>
      </c>
      <c r="L3984" s="9">
        <f>(((K3984/60)/60)/24)+DATE(1970,1,1)</f>
        <v>42515.727650462963</v>
      </c>
      <c r="M3984" t="b">
        <v>0</v>
      </c>
      <c r="N3984">
        <v>1</v>
      </c>
      <c r="O3984" t="b">
        <v>0</v>
      </c>
      <c r="P3984" t="s">
        <v>8272</v>
      </c>
      <c r="Q3984">
        <f>D3984/E3984*100</f>
        <v>100000</v>
      </c>
      <c r="R3984">
        <f>E3984/N3984</f>
        <v>1</v>
      </c>
      <c r="S3984" t="str">
        <f>LEFT(P3984,FIND("/",P3984)-1)</f>
        <v>technology</v>
      </c>
      <c r="T3984" t="str">
        <f>RIGHT(P3984,LEN(P3984)-FIND("/",P3984))</f>
        <v>web</v>
      </c>
    </row>
    <row r="3985" spans="1:20" ht="44.25" hidden="1" x14ac:dyDescent="0.75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 s="9">
        <f>(((I3985/60)/60)/24)+DATE(1970,1,1)</f>
        <v>42094.985416666663</v>
      </c>
      <c r="K3985">
        <v>1424822556</v>
      </c>
      <c r="L3985" s="9">
        <f>(((K3985/60)/60)/24)+DATE(1970,1,1)</f>
        <v>42060.001805555556</v>
      </c>
      <c r="M3985" t="b">
        <v>0</v>
      </c>
      <c r="N3985">
        <v>0</v>
      </c>
      <c r="O3985" t="b">
        <v>0</v>
      </c>
      <c r="P3985" t="s">
        <v>8272</v>
      </c>
      <c r="Q3985" t="e">
        <f>D3985/E3985*100</f>
        <v>#DIV/0!</v>
      </c>
      <c r="R3985" t="e">
        <f>E3985/N3985</f>
        <v>#DIV/0!</v>
      </c>
      <c r="S3985" t="str">
        <f>LEFT(P3985,FIND("/",P3985)-1)</f>
        <v>technology</v>
      </c>
      <c r="T3985" t="str">
        <f>RIGHT(P3985,LEN(P3985)-FIND("/",P3985))</f>
        <v>web</v>
      </c>
    </row>
    <row r="3986" spans="1:20" ht="44.25" hidden="1" x14ac:dyDescent="0.75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 s="9">
        <f>(((I3986/60)/60)/24)+DATE(1970,1,1)</f>
        <v>42660.79896990741</v>
      </c>
      <c r="K3986">
        <v>1472843431</v>
      </c>
      <c r="L3986" s="9">
        <f>(((K3986/60)/60)/24)+DATE(1970,1,1)</f>
        <v>42615.79896990741</v>
      </c>
      <c r="M3986" t="b">
        <v>0</v>
      </c>
      <c r="N3986">
        <v>3</v>
      </c>
      <c r="O3986" t="b">
        <v>0</v>
      </c>
      <c r="P3986" t="s">
        <v>8272</v>
      </c>
      <c r="Q3986">
        <f>D3986/E3986*100</f>
        <v>153846.15384615384</v>
      </c>
      <c r="R3986">
        <f>E3986/N3986</f>
        <v>13</v>
      </c>
      <c r="S3986" t="str">
        <f>LEFT(P3986,FIND("/",P3986)-1)</f>
        <v>technology</v>
      </c>
      <c r="T3986" t="str">
        <f>RIGHT(P3986,LEN(P3986)-FIND("/",P3986))</f>
        <v>web</v>
      </c>
    </row>
    <row r="3987" spans="1:20" ht="44.25" hidden="1" x14ac:dyDescent="0.75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 s="9">
        <f>(((I3987/60)/60)/24)+DATE(1970,1,1)</f>
        <v>42607.607361111113</v>
      </c>
      <c r="K3987">
        <v>1469543676</v>
      </c>
      <c r="L3987" s="9">
        <f>(((K3987/60)/60)/24)+DATE(1970,1,1)</f>
        <v>42577.607361111113</v>
      </c>
      <c r="M3987" t="b">
        <v>0</v>
      </c>
      <c r="N3987">
        <v>1</v>
      </c>
      <c r="O3987" t="b">
        <v>0</v>
      </c>
      <c r="P3987" t="s">
        <v>8272</v>
      </c>
      <c r="Q3987">
        <f>D3987/E3987*100</f>
        <v>6666.666666666667</v>
      </c>
      <c r="R3987">
        <f>E3987/N3987</f>
        <v>15</v>
      </c>
      <c r="S3987" t="str">
        <f>LEFT(P3987,FIND("/",P3987)-1)</f>
        <v>technology</v>
      </c>
      <c r="T3987" t="str">
        <f>RIGHT(P3987,LEN(P3987)-FIND("/",P3987))</f>
        <v>web</v>
      </c>
    </row>
    <row r="3988" spans="1:20" ht="44.25" hidden="1" x14ac:dyDescent="0.75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 s="9">
        <f>(((I3988/60)/60)/24)+DATE(1970,1,1)</f>
        <v>42420.932152777779</v>
      </c>
      <c r="K3988">
        <v>1450822938</v>
      </c>
      <c r="L3988" s="9">
        <f>(((K3988/60)/60)/24)+DATE(1970,1,1)</f>
        <v>42360.932152777779</v>
      </c>
      <c r="M3988" t="b">
        <v>0</v>
      </c>
      <c r="N3988">
        <v>5</v>
      </c>
      <c r="O3988" t="b">
        <v>0</v>
      </c>
      <c r="P3988" t="s">
        <v>8272</v>
      </c>
      <c r="Q3988">
        <f>D3988/E3988*100</f>
        <v>25925.925925925923</v>
      </c>
      <c r="R3988">
        <f>E3988/N3988</f>
        <v>54</v>
      </c>
      <c r="S3988" t="str">
        <f>LEFT(P3988,FIND("/",P3988)-1)</f>
        <v>technology</v>
      </c>
      <c r="T3988" t="str">
        <f>RIGHT(P3988,LEN(P3988)-FIND("/",P3988))</f>
        <v>web</v>
      </c>
    </row>
    <row r="3989" spans="1:20" ht="44.25" hidden="1" x14ac:dyDescent="0.75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 s="9">
        <f>(((I3989/60)/60)/24)+DATE(1970,1,1)</f>
        <v>42227.775787037041</v>
      </c>
      <c r="K3989">
        <v>1436812628</v>
      </c>
      <c r="L3989" s="9">
        <f>(((K3989/60)/60)/24)+DATE(1970,1,1)</f>
        <v>42198.775787037041</v>
      </c>
      <c r="M3989" t="b">
        <v>0</v>
      </c>
      <c r="N3989">
        <v>0</v>
      </c>
      <c r="O3989" t="b">
        <v>0</v>
      </c>
      <c r="P3989" t="s">
        <v>8272</v>
      </c>
      <c r="Q3989" t="e">
        <f>D3989/E3989*100</f>
        <v>#DIV/0!</v>
      </c>
      <c r="R3989" t="e">
        <f>E3989/N3989</f>
        <v>#DIV/0!</v>
      </c>
      <c r="S3989" t="str">
        <f>LEFT(P3989,FIND("/",P3989)-1)</f>
        <v>technology</v>
      </c>
      <c r="T3989" t="str">
        <f>RIGHT(P3989,LEN(P3989)-FIND("/",P3989))</f>
        <v>web</v>
      </c>
    </row>
    <row r="3990" spans="1:20" ht="44.25" hidden="1" x14ac:dyDescent="0.75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 s="9">
        <f>(((I3990/60)/60)/24)+DATE(1970,1,1)</f>
        <v>42738.842245370368</v>
      </c>
      <c r="K3990">
        <v>1480882370</v>
      </c>
      <c r="L3990" s="9">
        <f>(((K3990/60)/60)/24)+DATE(1970,1,1)</f>
        <v>42708.842245370368</v>
      </c>
      <c r="M3990" t="b">
        <v>0</v>
      </c>
      <c r="N3990">
        <v>0</v>
      </c>
      <c r="O3990" t="b">
        <v>0</v>
      </c>
      <c r="P3990" t="s">
        <v>8272</v>
      </c>
      <c r="Q3990" t="e">
        <f>D3990/E3990*100</f>
        <v>#DIV/0!</v>
      </c>
      <c r="R3990" t="e">
        <f>E3990/N3990</f>
        <v>#DIV/0!</v>
      </c>
      <c r="S3990" t="str">
        <f>LEFT(P3990,FIND("/",P3990)-1)</f>
        <v>technology</v>
      </c>
      <c r="T3990" t="str">
        <f>RIGHT(P3990,LEN(P3990)-FIND("/",P3990))</f>
        <v>web</v>
      </c>
    </row>
    <row r="3991" spans="1:20" ht="29.5" hidden="1" x14ac:dyDescent="0.75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 s="9">
        <f>(((I3991/60)/60)/24)+DATE(1970,1,1)</f>
        <v>42124.101145833338</v>
      </c>
      <c r="K3991">
        <v>1427768739</v>
      </c>
      <c r="L3991" s="9">
        <f>(((K3991/60)/60)/24)+DATE(1970,1,1)</f>
        <v>42094.101145833338</v>
      </c>
      <c r="M3991" t="b">
        <v>0</v>
      </c>
      <c r="N3991">
        <v>7</v>
      </c>
      <c r="O3991" t="b">
        <v>0</v>
      </c>
      <c r="P3991" t="s">
        <v>8272</v>
      </c>
      <c r="Q3991">
        <f>D3991/E3991*100</f>
        <v>17500</v>
      </c>
      <c r="R3991">
        <f>E3991/N3991</f>
        <v>15.428571428571429</v>
      </c>
      <c r="S3991" t="str">
        <f>LEFT(P3991,FIND("/",P3991)-1)</f>
        <v>technology</v>
      </c>
      <c r="T3991" t="str">
        <f>RIGHT(P3991,LEN(P3991)-FIND("/",P3991))</f>
        <v>web</v>
      </c>
    </row>
    <row r="3992" spans="1:20" ht="44.25" hidden="1" x14ac:dyDescent="0.75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 s="9">
        <f>(((I3992/60)/60)/24)+DATE(1970,1,1)</f>
        <v>42161.633703703701</v>
      </c>
      <c r="K3992">
        <v>1428419552</v>
      </c>
      <c r="L3992" s="9">
        <f>(((K3992/60)/60)/24)+DATE(1970,1,1)</f>
        <v>42101.633703703701</v>
      </c>
      <c r="M3992" t="b">
        <v>0</v>
      </c>
      <c r="N3992">
        <v>0</v>
      </c>
      <c r="O3992" t="b">
        <v>0</v>
      </c>
      <c r="P3992" t="s">
        <v>8272</v>
      </c>
      <c r="Q3992" t="e">
        <f>D3992/E3992*100</f>
        <v>#DIV/0!</v>
      </c>
      <c r="R3992" t="e">
        <f>E3992/N3992</f>
        <v>#DIV/0!</v>
      </c>
      <c r="S3992" t="str">
        <f>LEFT(P3992,FIND("/",P3992)-1)</f>
        <v>technology</v>
      </c>
      <c r="T3992" t="str">
        <f>RIGHT(P3992,LEN(P3992)-FIND("/",P3992))</f>
        <v>web</v>
      </c>
    </row>
    <row r="3993" spans="1:20" ht="44.25" hidden="1" x14ac:dyDescent="0.75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 s="9">
        <f>(((I3993/60)/60)/24)+DATE(1970,1,1)</f>
        <v>42115.676180555558</v>
      </c>
      <c r="K3993">
        <v>1428596022</v>
      </c>
      <c r="L3993" s="9">
        <f>(((K3993/60)/60)/24)+DATE(1970,1,1)</f>
        <v>42103.676180555558</v>
      </c>
      <c r="M3993" t="b">
        <v>0</v>
      </c>
      <c r="N3993">
        <v>0</v>
      </c>
      <c r="O3993" t="b">
        <v>0</v>
      </c>
      <c r="P3993" t="s">
        <v>8272</v>
      </c>
      <c r="Q3993" t="e">
        <f>D3993/E3993*100</f>
        <v>#DIV/0!</v>
      </c>
      <c r="R3993" t="e">
        <f>E3993/N3993</f>
        <v>#DIV/0!</v>
      </c>
      <c r="S3993" t="str">
        <f>LEFT(P3993,FIND("/",P3993)-1)</f>
        <v>technology</v>
      </c>
      <c r="T3993" t="str">
        <f>RIGHT(P3993,LEN(P3993)-FIND("/",P3993))</f>
        <v>web</v>
      </c>
    </row>
    <row r="3994" spans="1:20" ht="44.25" hidden="1" x14ac:dyDescent="0.75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 s="9">
        <f>(((I3994/60)/60)/24)+DATE(1970,1,1)</f>
        <v>42014.722916666666</v>
      </c>
      <c r="K3994">
        <v>1415726460</v>
      </c>
      <c r="L3994" s="9">
        <f>(((K3994/60)/60)/24)+DATE(1970,1,1)</f>
        <v>41954.722916666666</v>
      </c>
      <c r="M3994" t="b">
        <v>0</v>
      </c>
      <c r="N3994">
        <v>1</v>
      </c>
      <c r="O3994" t="b">
        <v>0</v>
      </c>
      <c r="P3994" t="s">
        <v>8272</v>
      </c>
      <c r="Q3994">
        <f>D3994/E3994*100</f>
        <v>140000</v>
      </c>
      <c r="R3994">
        <f>E3994/N3994</f>
        <v>25</v>
      </c>
      <c r="S3994" t="str">
        <f>LEFT(P3994,FIND("/",P3994)-1)</f>
        <v>technology</v>
      </c>
      <c r="T3994" t="str">
        <f>RIGHT(P3994,LEN(P3994)-FIND("/",P3994))</f>
        <v>web</v>
      </c>
    </row>
    <row r="3995" spans="1:20" ht="44.25" hidden="1" x14ac:dyDescent="0.75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 s="9">
        <f>(((I3995/60)/60)/24)+DATE(1970,1,1)</f>
        <v>42126.918240740735</v>
      </c>
      <c r="K3995">
        <v>1428012136</v>
      </c>
      <c r="L3995" s="9">
        <f>(((K3995/60)/60)/24)+DATE(1970,1,1)</f>
        <v>42096.918240740735</v>
      </c>
      <c r="M3995" t="b">
        <v>0</v>
      </c>
      <c r="N3995">
        <v>2</v>
      </c>
      <c r="O3995" t="b">
        <v>0</v>
      </c>
      <c r="P3995" t="s">
        <v>8272</v>
      </c>
      <c r="Q3995">
        <f>D3995/E3995*100</f>
        <v>14545.454545454546</v>
      </c>
      <c r="R3995">
        <f>E3995/N3995</f>
        <v>27.5</v>
      </c>
      <c r="S3995" t="str">
        <f>LEFT(P3995,FIND("/",P3995)-1)</f>
        <v>technology</v>
      </c>
      <c r="T3995" t="str">
        <f>RIGHT(P3995,LEN(P3995)-FIND("/",P3995))</f>
        <v>web</v>
      </c>
    </row>
    <row r="3996" spans="1:20" ht="29.5" hidden="1" x14ac:dyDescent="0.75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 s="9">
        <f>(((I3996/60)/60)/24)+DATE(1970,1,1)</f>
        <v>42160.78361111111</v>
      </c>
      <c r="K3996">
        <v>1430938104</v>
      </c>
      <c r="L3996" s="9">
        <f>(((K3996/60)/60)/24)+DATE(1970,1,1)</f>
        <v>42130.78361111111</v>
      </c>
      <c r="M3996" t="b">
        <v>0</v>
      </c>
      <c r="N3996">
        <v>0</v>
      </c>
      <c r="O3996" t="b">
        <v>0</v>
      </c>
      <c r="P3996" t="s">
        <v>8272</v>
      </c>
      <c r="Q3996" t="e">
        <f>D3996/E3996*100</f>
        <v>#DIV/0!</v>
      </c>
      <c r="R3996" t="e">
        <f>E3996/N3996</f>
        <v>#DIV/0!</v>
      </c>
      <c r="S3996" t="str">
        <f>LEFT(P3996,FIND("/",P3996)-1)</f>
        <v>technology</v>
      </c>
      <c r="T3996" t="str">
        <f>RIGHT(P3996,LEN(P3996)-FIND("/",P3996))</f>
        <v>web</v>
      </c>
    </row>
    <row r="3997" spans="1:20" ht="44.25" hidden="1" x14ac:dyDescent="0.75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 s="9">
        <f>(((I3997/60)/60)/24)+DATE(1970,1,1)</f>
        <v>42294.620115740734</v>
      </c>
      <c r="K3997">
        <v>1442501578</v>
      </c>
      <c r="L3997" s="9">
        <f>(((K3997/60)/60)/24)+DATE(1970,1,1)</f>
        <v>42264.620115740734</v>
      </c>
      <c r="M3997" t="b">
        <v>0</v>
      </c>
      <c r="N3997">
        <v>0</v>
      </c>
      <c r="O3997" t="b">
        <v>0</v>
      </c>
      <c r="P3997" t="s">
        <v>8272</v>
      </c>
      <c r="Q3997" t="e">
        <f>D3997/E3997*100</f>
        <v>#DIV/0!</v>
      </c>
      <c r="R3997" t="e">
        <f>E3997/N3997</f>
        <v>#DIV/0!</v>
      </c>
      <c r="S3997" t="str">
        <f>LEFT(P3997,FIND("/",P3997)-1)</f>
        <v>technology</v>
      </c>
      <c r="T3997" t="str">
        <f>RIGHT(P3997,LEN(P3997)-FIND("/",P3997))</f>
        <v>web</v>
      </c>
    </row>
    <row r="3998" spans="1:20" ht="44.25" hidden="1" x14ac:dyDescent="0.75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 s="9">
        <f>(((I3998/60)/60)/24)+DATE(1970,1,1)</f>
        <v>42035.027083333334</v>
      </c>
      <c r="K3998">
        <v>1417818036</v>
      </c>
      <c r="L3998" s="9">
        <f>(((K3998/60)/60)/24)+DATE(1970,1,1)</f>
        <v>41978.930972222224</v>
      </c>
      <c r="M3998" t="b">
        <v>0</v>
      </c>
      <c r="N3998">
        <v>0</v>
      </c>
      <c r="O3998" t="b">
        <v>0</v>
      </c>
      <c r="P3998" t="s">
        <v>8272</v>
      </c>
      <c r="Q3998" t="e">
        <f>D3998/E3998*100</f>
        <v>#DIV/0!</v>
      </c>
      <c r="R3998" t="e">
        <f>E3998/N3998</f>
        <v>#DIV/0!</v>
      </c>
      <c r="S3998" t="str">
        <f>LEFT(P3998,FIND("/",P3998)-1)</f>
        <v>technology</v>
      </c>
      <c r="T3998" t="str">
        <f>RIGHT(P3998,LEN(P3998)-FIND("/",P3998))</f>
        <v>web</v>
      </c>
    </row>
    <row r="3999" spans="1:20" ht="44.25" hidden="1" x14ac:dyDescent="0.75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 s="9">
        <f>(((I3999/60)/60)/24)+DATE(1970,1,1)</f>
        <v>42219.649583333332</v>
      </c>
      <c r="K3999">
        <v>1433432124</v>
      </c>
      <c r="L3999" s="9">
        <f>(((K3999/60)/60)/24)+DATE(1970,1,1)</f>
        <v>42159.649583333332</v>
      </c>
      <c r="M3999" t="b">
        <v>0</v>
      </c>
      <c r="N3999">
        <v>3</v>
      </c>
      <c r="O3999" t="b">
        <v>0</v>
      </c>
      <c r="P3999" t="s">
        <v>8272</v>
      </c>
      <c r="Q3999">
        <f>D3999/E3999*100</f>
        <v>681.19891008174386</v>
      </c>
      <c r="R3999">
        <f>E3999/N3999</f>
        <v>367</v>
      </c>
      <c r="S3999" t="str">
        <f>LEFT(P3999,FIND("/",P3999)-1)</f>
        <v>technology</v>
      </c>
      <c r="T3999" t="str">
        <f>RIGHT(P3999,LEN(P3999)-FIND("/",P3999))</f>
        <v>web</v>
      </c>
    </row>
    <row r="4000" spans="1:20" ht="44.25" hidden="1" x14ac:dyDescent="0.75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 s="9">
        <f>(((I4000/60)/60)/24)+DATE(1970,1,1)</f>
        <v>42407.70694444445</v>
      </c>
      <c r="K4000">
        <v>1452272280</v>
      </c>
      <c r="L4000" s="9">
        <f>(((K4000/60)/60)/24)+DATE(1970,1,1)</f>
        <v>42377.70694444445</v>
      </c>
      <c r="M4000" t="b">
        <v>0</v>
      </c>
      <c r="N4000">
        <v>1</v>
      </c>
      <c r="O4000" t="b">
        <v>0</v>
      </c>
      <c r="P4000" t="s">
        <v>8272</v>
      </c>
      <c r="Q4000">
        <f>D4000/E4000*100</f>
        <v>250000</v>
      </c>
      <c r="R4000">
        <f>E4000/N4000</f>
        <v>2</v>
      </c>
      <c r="S4000" t="str">
        <f>LEFT(P4000,FIND("/",P4000)-1)</f>
        <v>technology</v>
      </c>
      <c r="T4000" t="str">
        <f>RIGHT(P4000,LEN(P4000)-FIND("/",P4000))</f>
        <v>web</v>
      </c>
    </row>
    <row r="4001" spans="1:20" ht="44.25" hidden="1" x14ac:dyDescent="0.75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 s="9">
        <f>(((I4001/60)/60)/24)+DATE(1970,1,1)</f>
        <v>42490.916666666672</v>
      </c>
      <c r="K4001">
        <v>1459975008</v>
      </c>
      <c r="L4001" s="9">
        <f>(((K4001/60)/60)/24)+DATE(1970,1,1)</f>
        <v>42466.858888888892</v>
      </c>
      <c r="M4001" t="b">
        <v>0</v>
      </c>
      <c r="N4001">
        <v>0</v>
      </c>
      <c r="O4001" t="b">
        <v>0</v>
      </c>
      <c r="P4001" t="s">
        <v>8272</v>
      </c>
      <c r="Q4001" t="e">
        <f>D4001/E4001*100</f>
        <v>#DIV/0!</v>
      </c>
      <c r="R4001" t="e">
        <f>E4001/N4001</f>
        <v>#DIV/0!</v>
      </c>
      <c r="S4001" t="str">
        <f>LEFT(P4001,FIND("/",P4001)-1)</f>
        <v>technology</v>
      </c>
      <c r="T4001" t="str">
        <f>RIGHT(P4001,LEN(P4001)-FIND("/",P4001))</f>
        <v>web</v>
      </c>
    </row>
    <row r="4002" spans="1:20" ht="44.25" hidden="1" x14ac:dyDescent="0.75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 s="9">
        <f>(((I4002/60)/60)/24)+DATE(1970,1,1)</f>
        <v>41984.688310185185</v>
      </c>
      <c r="K4002">
        <v>1415723470</v>
      </c>
      <c r="L4002" s="9">
        <f>(((K4002/60)/60)/24)+DATE(1970,1,1)</f>
        <v>41954.688310185185</v>
      </c>
      <c r="M4002" t="b">
        <v>0</v>
      </c>
      <c r="N4002">
        <v>2</v>
      </c>
      <c r="O4002" t="b">
        <v>0</v>
      </c>
      <c r="P4002" t="s">
        <v>8272</v>
      </c>
      <c r="Q4002">
        <f>D4002/E4002*100</f>
        <v>350</v>
      </c>
      <c r="R4002">
        <f>E4002/N4002</f>
        <v>60</v>
      </c>
      <c r="S4002" t="str">
        <f>LEFT(P4002,FIND("/",P4002)-1)</f>
        <v>technology</v>
      </c>
      <c r="T4002" t="str">
        <f>RIGHT(P4002,LEN(P4002)-FIND("/",P4002))</f>
        <v>web</v>
      </c>
    </row>
    <row r="4003" spans="1:20" ht="44.25" hidden="1" x14ac:dyDescent="0.75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 s="9">
        <f>(((I4003/60)/60)/24)+DATE(1970,1,1)</f>
        <v>42367.011574074073</v>
      </c>
      <c r="K4003">
        <v>1447460200</v>
      </c>
      <c r="L4003" s="9">
        <f>(((K4003/60)/60)/24)+DATE(1970,1,1)</f>
        <v>42322.011574074073</v>
      </c>
      <c r="M4003" t="b">
        <v>0</v>
      </c>
      <c r="N4003">
        <v>0</v>
      </c>
      <c r="O4003" t="b">
        <v>0</v>
      </c>
      <c r="P4003" t="s">
        <v>8272</v>
      </c>
      <c r="Q4003" t="e">
        <f>D4003/E4003*100</f>
        <v>#DIV/0!</v>
      </c>
      <c r="R4003" t="e">
        <f>E4003/N4003</f>
        <v>#DIV/0!</v>
      </c>
      <c r="S4003" t="str">
        <f>LEFT(P4003,FIND("/",P4003)-1)</f>
        <v>technology</v>
      </c>
      <c r="T4003" t="str">
        <f>RIGHT(P4003,LEN(P4003)-FIND("/",P4003))</f>
        <v>web</v>
      </c>
    </row>
    <row r="4004" spans="1:20" ht="29.5" hidden="1" x14ac:dyDescent="0.75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 s="9">
        <f>(((I4004/60)/60)/24)+DATE(1970,1,1)</f>
        <v>42303.934675925921</v>
      </c>
      <c r="K4004">
        <v>1441146356</v>
      </c>
      <c r="L4004" s="9">
        <f>(((K4004/60)/60)/24)+DATE(1970,1,1)</f>
        <v>42248.934675925921</v>
      </c>
      <c r="M4004" t="b">
        <v>0</v>
      </c>
      <c r="N4004">
        <v>0</v>
      </c>
      <c r="O4004" t="b">
        <v>0</v>
      </c>
      <c r="P4004" t="s">
        <v>8272</v>
      </c>
      <c r="Q4004" t="e">
        <f>D4004/E4004*100</f>
        <v>#DIV/0!</v>
      </c>
      <c r="R4004" t="e">
        <f>E4004/N4004</f>
        <v>#DIV/0!</v>
      </c>
      <c r="S4004" t="str">
        <f>LEFT(P4004,FIND("/",P4004)-1)</f>
        <v>technology</v>
      </c>
      <c r="T4004" t="str">
        <f>RIGHT(P4004,LEN(P4004)-FIND("/",P4004))</f>
        <v>web</v>
      </c>
    </row>
    <row r="4005" spans="1:20" ht="44.25" hidden="1" x14ac:dyDescent="0.7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 s="9">
        <f>(((I4005/60)/60)/24)+DATE(1970,1,1)</f>
        <v>42386.958333333328</v>
      </c>
      <c r="K4005">
        <v>1449596425</v>
      </c>
      <c r="L4005" s="9">
        <f>(((K4005/60)/60)/24)+DATE(1970,1,1)</f>
        <v>42346.736400462964</v>
      </c>
      <c r="M4005" t="b">
        <v>0</v>
      </c>
      <c r="N4005">
        <v>0</v>
      </c>
      <c r="O4005" t="b">
        <v>0</v>
      </c>
      <c r="P4005" t="s">
        <v>8272</v>
      </c>
      <c r="Q4005" t="e">
        <f>D4005/E4005*100</f>
        <v>#DIV/0!</v>
      </c>
      <c r="R4005" t="e">
        <f>E4005/N4005</f>
        <v>#DIV/0!</v>
      </c>
      <c r="S4005" t="str">
        <f>LEFT(P4005,FIND("/",P4005)-1)</f>
        <v>technology</v>
      </c>
      <c r="T4005" t="str">
        <f>RIGHT(P4005,LEN(P4005)-FIND("/",P4005))</f>
        <v>web</v>
      </c>
    </row>
    <row r="4006" spans="1:20" ht="44.25" hidden="1" x14ac:dyDescent="0.75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 s="9">
        <f>(((I4006/60)/60)/24)+DATE(1970,1,1)</f>
        <v>42298.531631944439</v>
      </c>
      <c r="K4006">
        <v>1442839533</v>
      </c>
      <c r="L4006" s="9">
        <f>(((K4006/60)/60)/24)+DATE(1970,1,1)</f>
        <v>42268.531631944439</v>
      </c>
      <c r="M4006" t="b">
        <v>0</v>
      </c>
      <c r="N4006">
        <v>27</v>
      </c>
      <c r="O4006" t="b">
        <v>0</v>
      </c>
      <c r="P4006" t="s">
        <v>8272</v>
      </c>
      <c r="Q4006">
        <f>D4006/E4006*100</f>
        <v>950.57034220532319</v>
      </c>
      <c r="R4006">
        <f>E4006/N4006</f>
        <v>97.407407407407405</v>
      </c>
      <c r="S4006" t="str">
        <f>LEFT(P4006,FIND("/",P4006)-1)</f>
        <v>technology</v>
      </c>
      <c r="T4006" t="str">
        <f>RIGHT(P4006,LEN(P4006)-FIND("/",P4006))</f>
        <v>web</v>
      </c>
    </row>
    <row r="4007" spans="1:20" ht="44.25" hidden="1" x14ac:dyDescent="0.75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 s="9">
        <f>(((I4007/60)/60)/24)+DATE(1970,1,1)</f>
        <v>42485.928425925929</v>
      </c>
      <c r="K4007">
        <v>1456442216</v>
      </c>
      <c r="L4007" s="9">
        <f>(((K4007/60)/60)/24)+DATE(1970,1,1)</f>
        <v>42425.970092592594</v>
      </c>
      <c r="M4007" t="b">
        <v>0</v>
      </c>
      <c r="N4007">
        <v>14</v>
      </c>
      <c r="O4007" t="b">
        <v>0</v>
      </c>
      <c r="P4007" t="s">
        <v>8272</v>
      </c>
      <c r="Q4007">
        <f>D4007/E4007*100</f>
        <v>7462.6865671641799</v>
      </c>
      <c r="R4007">
        <f>E4007/N4007</f>
        <v>47.857142857142854</v>
      </c>
      <c r="S4007" t="str">
        <f>LEFT(P4007,FIND("/",P4007)-1)</f>
        <v>technology</v>
      </c>
      <c r="T4007" t="str">
        <f>RIGHT(P4007,LEN(P4007)-FIND("/",P4007))</f>
        <v>web</v>
      </c>
    </row>
    <row r="4008" spans="1:20" ht="44.25" hidden="1" x14ac:dyDescent="0.75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 s="9">
        <f>(((I4008/60)/60)/24)+DATE(1970,1,1)</f>
        <v>42108.680150462969</v>
      </c>
      <c r="K4008">
        <v>1425143965</v>
      </c>
      <c r="L4008" s="9">
        <f>(((K4008/60)/60)/24)+DATE(1970,1,1)</f>
        <v>42063.721817129626</v>
      </c>
      <c r="M4008" t="b">
        <v>0</v>
      </c>
      <c r="N4008">
        <v>2</v>
      </c>
      <c r="O4008" t="b">
        <v>0</v>
      </c>
      <c r="P4008" t="s">
        <v>8272</v>
      </c>
      <c r="Q4008">
        <f>D4008/E4008*100</f>
        <v>40000</v>
      </c>
      <c r="R4008">
        <f>E4008/N4008</f>
        <v>50</v>
      </c>
      <c r="S4008" t="str">
        <f>LEFT(P4008,FIND("/",P4008)-1)</f>
        <v>technology</v>
      </c>
      <c r="T4008" t="str">
        <f>RIGHT(P4008,LEN(P4008)-FIND("/",P4008))</f>
        <v>web</v>
      </c>
    </row>
    <row r="4009" spans="1:20" ht="44.25" hidden="1" x14ac:dyDescent="0.75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 s="9">
        <f>(((I4009/60)/60)/24)+DATE(1970,1,1)</f>
        <v>42410.812627314815</v>
      </c>
      <c r="K4009">
        <v>1452540611</v>
      </c>
      <c r="L4009" s="9">
        <f>(((K4009/60)/60)/24)+DATE(1970,1,1)</f>
        <v>42380.812627314815</v>
      </c>
      <c r="M4009" t="b">
        <v>0</v>
      </c>
      <c r="N4009">
        <v>0</v>
      </c>
      <c r="O4009" t="b">
        <v>0</v>
      </c>
      <c r="P4009" t="s">
        <v>8272</v>
      </c>
      <c r="Q4009" t="e">
        <f>D4009/E4009*100</f>
        <v>#DIV/0!</v>
      </c>
      <c r="R4009" t="e">
        <f>E4009/N4009</f>
        <v>#DIV/0!</v>
      </c>
      <c r="S4009" t="str">
        <f>LEFT(P4009,FIND("/",P4009)-1)</f>
        <v>technology</v>
      </c>
      <c r="T4009" t="str">
        <f>RIGHT(P4009,LEN(P4009)-FIND("/",P4009))</f>
        <v>web</v>
      </c>
    </row>
    <row r="4010" spans="1:20" ht="59" hidden="1" x14ac:dyDescent="0.75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 s="9">
        <f>(((I4010/60)/60)/24)+DATE(1970,1,1)</f>
        <v>41991.18913194444</v>
      </c>
      <c r="K4010">
        <v>1416285141</v>
      </c>
      <c r="L4010" s="9">
        <f>(((K4010/60)/60)/24)+DATE(1970,1,1)</f>
        <v>41961.18913194444</v>
      </c>
      <c r="M4010" t="b">
        <v>0</v>
      </c>
      <c r="N4010">
        <v>4</v>
      </c>
      <c r="O4010" t="b">
        <v>0</v>
      </c>
      <c r="P4010" t="s">
        <v>8272</v>
      </c>
      <c r="Q4010">
        <f>D4010/E4010*100</f>
        <v>30487.804878048781</v>
      </c>
      <c r="R4010">
        <f>E4010/N4010</f>
        <v>20.5</v>
      </c>
      <c r="S4010" t="str">
        <f>LEFT(P4010,FIND("/",P4010)-1)</f>
        <v>technology</v>
      </c>
      <c r="T4010" t="str">
        <f>RIGHT(P4010,LEN(P4010)-FIND("/",P4010))</f>
        <v>web</v>
      </c>
    </row>
    <row r="4011" spans="1:20" ht="44.25" hidden="1" x14ac:dyDescent="0.75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 s="9">
        <f>(((I4011/60)/60)/24)+DATE(1970,1,1)</f>
        <v>42180.777731481481</v>
      </c>
      <c r="K4011">
        <v>1432665596</v>
      </c>
      <c r="L4011" s="9">
        <f>(((K4011/60)/60)/24)+DATE(1970,1,1)</f>
        <v>42150.777731481481</v>
      </c>
      <c r="M4011" t="b">
        <v>0</v>
      </c>
      <c r="N4011">
        <v>0</v>
      </c>
      <c r="O4011" t="b">
        <v>0</v>
      </c>
      <c r="P4011" t="s">
        <v>8272</v>
      </c>
      <c r="Q4011" t="e">
        <f>D4011/E4011*100</f>
        <v>#DIV/0!</v>
      </c>
      <c r="R4011" t="e">
        <f>E4011/N4011</f>
        <v>#DIV/0!</v>
      </c>
      <c r="S4011" t="str">
        <f>LEFT(P4011,FIND("/",P4011)-1)</f>
        <v>technology</v>
      </c>
      <c r="T4011" t="str">
        <f>RIGHT(P4011,LEN(P4011)-FIND("/",P4011))</f>
        <v>web</v>
      </c>
    </row>
    <row r="4012" spans="1:20" ht="44.25" hidden="1" x14ac:dyDescent="0.75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 s="9">
        <f>(((I4012/60)/60)/24)+DATE(1970,1,1)</f>
        <v>42118.069108796291</v>
      </c>
      <c r="K4012">
        <v>1427247571</v>
      </c>
      <c r="L4012" s="9">
        <f>(((K4012/60)/60)/24)+DATE(1970,1,1)</f>
        <v>42088.069108796291</v>
      </c>
      <c r="M4012" t="b">
        <v>0</v>
      </c>
      <c r="N4012">
        <v>6</v>
      </c>
      <c r="O4012" t="b">
        <v>0</v>
      </c>
      <c r="P4012" t="s">
        <v>8272</v>
      </c>
      <c r="Q4012">
        <f>D4012/E4012*100</f>
        <v>3055.5555555555557</v>
      </c>
      <c r="R4012">
        <f>E4012/N4012</f>
        <v>30</v>
      </c>
      <c r="S4012" t="str">
        <f>LEFT(P4012,FIND("/",P4012)-1)</f>
        <v>technology</v>
      </c>
      <c r="T4012" t="str">
        <f>RIGHT(P4012,LEN(P4012)-FIND("/",P4012))</f>
        <v>web</v>
      </c>
    </row>
    <row r="4013" spans="1:20" ht="29.5" hidden="1" x14ac:dyDescent="0.75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 s="9">
        <f>(((I4013/60)/60)/24)+DATE(1970,1,1)</f>
        <v>42245.662314814821</v>
      </c>
      <c r="K4013">
        <v>1438271624</v>
      </c>
      <c r="L4013" s="9">
        <f>(((K4013/60)/60)/24)+DATE(1970,1,1)</f>
        <v>42215.662314814821</v>
      </c>
      <c r="M4013" t="b">
        <v>0</v>
      </c>
      <c r="N4013">
        <v>1</v>
      </c>
      <c r="O4013" t="b">
        <v>0</v>
      </c>
      <c r="P4013" t="s">
        <v>8272</v>
      </c>
      <c r="Q4013">
        <f>D4013/E4013*100</f>
        <v>1700000</v>
      </c>
      <c r="R4013">
        <f>E4013/N4013</f>
        <v>50</v>
      </c>
      <c r="S4013" t="str">
        <f>LEFT(P4013,FIND("/",P4013)-1)</f>
        <v>technology</v>
      </c>
      <c r="T4013" t="str">
        <f>RIGHT(P4013,LEN(P4013)-FIND("/",P4013))</f>
        <v>web</v>
      </c>
    </row>
    <row r="4014" spans="1:20" ht="59" hidden="1" x14ac:dyDescent="0.75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 s="9">
        <f>(((I4014/60)/60)/24)+DATE(1970,1,1)</f>
        <v>42047.843287037031</v>
      </c>
      <c r="K4014">
        <v>1421180060</v>
      </c>
      <c r="L4014" s="9">
        <f>(((K4014/60)/60)/24)+DATE(1970,1,1)</f>
        <v>42017.843287037031</v>
      </c>
      <c r="M4014" t="b">
        <v>0</v>
      </c>
      <c r="N4014">
        <v>1</v>
      </c>
      <c r="O4014" t="b">
        <v>0</v>
      </c>
      <c r="P4014" t="s">
        <v>8272</v>
      </c>
      <c r="Q4014">
        <f>D4014/E4014*100</f>
        <v>220000</v>
      </c>
      <c r="R4014">
        <f>E4014/N4014</f>
        <v>10</v>
      </c>
      <c r="S4014" t="str">
        <f>LEFT(P4014,FIND("/",P4014)-1)</f>
        <v>technology</v>
      </c>
      <c r="T4014" t="str">
        <f>RIGHT(P4014,LEN(P4014)-FIND("/",P4014))</f>
        <v>web</v>
      </c>
    </row>
    <row r="4015" spans="1:20" ht="44.25" hidden="1" x14ac:dyDescent="0.75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 s="9">
        <f>(((I4015/60)/60)/24)+DATE(1970,1,1)</f>
        <v>42622.836076388892</v>
      </c>
      <c r="K4015">
        <v>1470859437</v>
      </c>
      <c r="L4015" s="9">
        <f>(((K4015/60)/60)/24)+DATE(1970,1,1)</f>
        <v>42592.836076388892</v>
      </c>
      <c r="M4015" t="b">
        <v>0</v>
      </c>
      <c r="N4015">
        <v>0</v>
      </c>
      <c r="O4015" t="b">
        <v>0</v>
      </c>
      <c r="P4015" t="s">
        <v>8272</v>
      </c>
      <c r="Q4015" t="e">
        <f>D4015/E4015*100</f>
        <v>#DIV/0!</v>
      </c>
      <c r="R4015" t="e">
        <f>E4015/N4015</f>
        <v>#DIV/0!</v>
      </c>
      <c r="S4015" t="str">
        <f>LEFT(P4015,FIND("/",P4015)-1)</f>
        <v>technology</v>
      </c>
      <c r="T4015" t="str">
        <f>RIGHT(P4015,LEN(P4015)-FIND("/",P4015))</f>
        <v>web</v>
      </c>
    </row>
    <row r="4016" spans="1:20" ht="44.25" hidden="1" x14ac:dyDescent="0.75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 s="9">
        <f>(((I4016/60)/60)/24)+DATE(1970,1,1)</f>
        <v>42348.925532407404</v>
      </c>
      <c r="K4016">
        <v>1447193566</v>
      </c>
      <c r="L4016" s="9">
        <f>(((K4016/60)/60)/24)+DATE(1970,1,1)</f>
        <v>42318.925532407404</v>
      </c>
      <c r="M4016" t="b">
        <v>0</v>
      </c>
      <c r="N4016">
        <v>4</v>
      </c>
      <c r="O4016" t="b">
        <v>0</v>
      </c>
      <c r="P4016" t="s">
        <v>8272</v>
      </c>
      <c r="Q4016">
        <f>D4016/E4016*100</f>
        <v>919.31480403272769</v>
      </c>
      <c r="R4016">
        <f>E4016/N4016</f>
        <v>81.582499999999996</v>
      </c>
      <c r="S4016" t="str">
        <f>LEFT(P4016,FIND("/",P4016)-1)</f>
        <v>technology</v>
      </c>
      <c r="T4016" t="str">
        <f>RIGHT(P4016,LEN(P4016)-FIND("/",P4016))</f>
        <v>web</v>
      </c>
    </row>
    <row r="4017" spans="1:20" ht="44.25" hidden="1" x14ac:dyDescent="0.75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 s="9">
        <f>(((I4017/60)/60)/24)+DATE(1970,1,1)</f>
        <v>42699.911840277782</v>
      </c>
      <c r="K4017">
        <v>1477515183</v>
      </c>
      <c r="L4017" s="9">
        <f>(((K4017/60)/60)/24)+DATE(1970,1,1)</f>
        <v>42669.870173611111</v>
      </c>
      <c r="M4017" t="b">
        <v>0</v>
      </c>
      <c r="N4017">
        <v>0</v>
      </c>
      <c r="O4017" t="b">
        <v>0</v>
      </c>
      <c r="P4017" t="s">
        <v>8272</v>
      </c>
      <c r="Q4017" t="e">
        <f>D4017/E4017*100</f>
        <v>#DIV/0!</v>
      </c>
      <c r="R4017" t="e">
        <f>E4017/N4017</f>
        <v>#DIV/0!</v>
      </c>
      <c r="S4017" t="str">
        <f>LEFT(P4017,FIND("/",P4017)-1)</f>
        <v>technology</v>
      </c>
      <c r="T4017" t="str">
        <f>RIGHT(P4017,LEN(P4017)-FIND("/",P4017))</f>
        <v>web</v>
      </c>
    </row>
    <row r="4018" spans="1:20" ht="44.25" hidden="1" x14ac:dyDescent="0.75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 s="9">
        <f>(((I4018/60)/60)/24)+DATE(1970,1,1)</f>
        <v>42242.013078703705</v>
      </c>
      <c r="K4018">
        <v>1438042730</v>
      </c>
      <c r="L4018" s="9">
        <f>(((K4018/60)/60)/24)+DATE(1970,1,1)</f>
        <v>42213.013078703705</v>
      </c>
      <c r="M4018" t="b">
        <v>0</v>
      </c>
      <c r="N4018">
        <v>0</v>
      </c>
      <c r="O4018" t="b">
        <v>0</v>
      </c>
      <c r="P4018" t="s">
        <v>8272</v>
      </c>
      <c r="Q4018" t="e">
        <f>D4018/E4018*100</f>
        <v>#DIV/0!</v>
      </c>
      <c r="R4018" t="e">
        <f>E4018/N4018</f>
        <v>#DIV/0!</v>
      </c>
      <c r="S4018" t="str">
        <f>LEFT(P4018,FIND("/",P4018)-1)</f>
        <v>technology</v>
      </c>
      <c r="T4018" t="str">
        <f>RIGHT(P4018,LEN(P4018)-FIND("/",P4018))</f>
        <v>web</v>
      </c>
    </row>
    <row r="4019" spans="1:20" ht="29.5" hidden="1" x14ac:dyDescent="0.75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 s="9">
        <f>(((I4019/60)/60)/24)+DATE(1970,1,1)</f>
        <v>42282.016388888893</v>
      </c>
      <c r="K4019">
        <v>1440116616</v>
      </c>
      <c r="L4019" s="9">
        <f>(((K4019/60)/60)/24)+DATE(1970,1,1)</f>
        <v>42237.016388888893</v>
      </c>
      <c r="M4019" t="b">
        <v>0</v>
      </c>
      <c r="N4019">
        <v>0</v>
      </c>
      <c r="O4019" t="b">
        <v>0</v>
      </c>
      <c r="P4019" t="s">
        <v>8272</v>
      </c>
      <c r="Q4019" t="e">
        <f>D4019/E4019*100</f>
        <v>#DIV/0!</v>
      </c>
      <c r="R4019" t="e">
        <f>E4019/N4019</f>
        <v>#DIV/0!</v>
      </c>
      <c r="S4019" t="str">
        <f>LEFT(P4019,FIND("/",P4019)-1)</f>
        <v>technology</v>
      </c>
      <c r="T4019" t="str">
        <f>RIGHT(P4019,LEN(P4019)-FIND("/",P4019))</f>
        <v>web</v>
      </c>
    </row>
    <row r="4020" spans="1:20" ht="44.25" hidden="1" x14ac:dyDescent="0.75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 s="9">
        <f>(((I4020/60)/60)/24)+DATE(1970,1,1)</f>
        <v>42278.793310185181</v>
      </c>
      <c r="K4020">
        <v>1441134142</v>
      </c>
      <c r="L4020" s="9">
        <f>(((K4020/60)/60)/24)+DATE(1970,1,1)</f>
        <v>42248.793310185181</v>
      </c>
      <c r="M4020" t="b">
        <v>0</v>
      </c>
      <c r="N4020">
        <v>3</v>
      </c>
      <c r="O4020" t="b">
        <v>0</v>
      </c>
      <c r="P4020" t="s">
        <v>8272</v>
      </c>
      <c r="Q4020">
        <f>D4020/E4020*100</f>
        <v>27272.727272727276</v>
      </c>
      <c r="R4020">
        <f>E4020/N4020</f>
        <v>18.333333333333332</v>
      </c>
      <c r="S4020" t="str">
        <f>LEFT(P4020,FIND("/",P4020)-1)</f>
        <v>technology</v>
      </c>
      <c r="T4020" t="str">
        <f>RIGHT(P4020,LEN(P4020)-FIND("/",P4020))</f>
        <v>web</v>
      </c>
    </row>
    <row r="4021" spans="1:20" ht="44.25" hidden="1" x14ac:dyDescent="0.75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 s="9">
        <f>(((I4021/60)/60)/24)+DATE(1970,1,1)</f>
        <v>42104.935740740737</v>
      </c>
      <c r="K4021">
        <v>1426112848</v>
      </c>
      <c r="L4021" s="9">
        <f>(((K4021/60)/60)/24)+DATE(1970,1,1)</f>
        <v>42074.935740740737</v>
      </c>
      <c r="M4021" t="b">
        <v>0</v>
      </c>
      <c r="N4021">
        <v>7</v>
      </c>
      <c r="O4021" t="b">
        <v>0</v>
      </c>
      <c r="P4021" t="s">
        <v>8272</v>
      </c>
      <c r="Q4021">
        <f>D4021/E4021*100</f>
        <v>5496.4990451941439</v>
      </c>
      <c r="R4021">
        <f>E4021/N4021</f>
        <v>224.42857142857142</v>
      </c>
      <c r="S4021" t="str">
        <f>LEFT(P4021,FIND("/",P4021)-1)</f>
        <v>technology</v>
      </c>
      <c r="T4021" t="str">
        <f>RIGHT(P4021,LEN(P4021)-FIND("/",P4021))</f>
        <v>web</v>
      </c>
    </row>
    <row r="4022" spans="1:20" ht="59" hidden="1" x14ac:dyDescent="0.75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 s="9">
        <f>(((I4022/60)/60)/24)+DATE(1970,1,1)</f>
        <v>42220.187534722223</v>
      </c>
      <c r="K4022">
        <v>1436502603</v>
      </c>
      <c r="L4022" s="9">
        <f>(((K4022/60)/60)/24)+DATE(1970,1,1)</f>
        <v>42195.187534722223</v>
      </c>
      <c r="M4022" t="b">
        <v>0</v>
      </c>
      <c r="N4022">
        <v>2</v>
      </c>
      <c r="O4022" t="b">
        <v>0</v>
      </c>
      <c r="P4022" t="s">
        <v>8272</v>
      </c>
      <c r="Q4022">
        <f>D4022/E4022*100</f>
        <v>4000</v>
      </c>
      <c r="R4022">
        <f>E4022/N4022</f>
        <v>37.5</v>
      </c>
      <c r="S4022" t="str">
        <f>LEFT(P4022,FIND("/",P4022)-1)</f>
        <v>technology</v>
      </c>
      <c r="T4022" t="str">
        <f>RIGHT(P4022,LEN(P4022)-FIND("/",P4022))</f>
        <v>web</v>
      </c>
    </row>
    <row r="4023" spans="1:20" ht="44.25" hidden="1" x14ac:dyDescent="0.75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 s="9">
        <f>(((I4023/60)/60)/24)+DATE(1970,1,1)</f>
        <v>42057.056793981479</v>
      </c>
      <c r="K4023">
        <v>1421976107</v>
      </c>
      <c r="L4023" s="9">
        <f>(((K4023/60)/60)/24)+DATE(1970,1,1)</f>
        <v>42027.056793981479</v>
      </c>
      <c r="M4023" t="b">
        <v>0</v>
      </c>
      <c r="N4023">
        <v>3</v>
      </c>
      <c r="O4023" t="b">
        <v>0</v>
      </c>
      <c r="P4023" t="s">
        <v>8272</v>
      </c>
      <c r="Q4023">
        <f>D4023/E4023*100</f>
        <v>2298.8505747126437</v>
      </c>
      <c r="R4023">
        <f>E4023/N4023</f>
        <v>145</v>
      </c>
      <c r="S4023" t="str">
        <f>LEFT(P4023,FIND("/",P4023)-1)</f>
        <v>technology</v>
      </c>
      <c r="T4023" t="str">
        <f>RIGHT(P4023,LEN(P4023)-FIND("/",P4023))</f>
        <v>web</v>
      </c>
    </row>
    <row r="4024" spans="1:20" ht="59" hidden="1" x14ac:dyDescent="0.75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 s="9">
        <f>(((I4024/60)/60)/24)+DATE(1970,1,1)</f>
        <v>41957.109293981484</v>
      </c>
      <c r="K4024">
        <v>1413337043</v>
      </c>
      <c r="L4024" s="9">
        <f>(((K4024/60)/60)/24)+DATE(1970,1,1)</f>
        <v>41927.067627314813</v>
      </c>
      <c r="M4024" t="b">
        <v>0</v>
      </c>
      <c r="N4024">
        <v>8</v>
      </c>
      <c r="O4024" t="b">
        <v>0</v>
      </c>
      <c r="P4024" t="s">
        <v>8272</v>
      </c>
      <c r="Q4024">
        <f>D4024/E4024*100</f>
        <v>12500</v>
      </c>
      <c r="R4024">
        <f>E4024/N4024</f>
        <v>1</v>
      </c>
      <c r="S4024" t="str">
        <f>LEFT(P4024,FIND("/",P4024)-1)</f>
        <v>technology</v>
      </c>
      <c r="T4024" t="str">
        <f>RIGHT(P4024,LEN(P4024)-FIND("/",P4024))</f>
        <v>web</v>
      </c>
    </row>
    <row r="4025" spans="1:20" ht="44.25" hidden="1" x14ac:dyDescent="0.75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 s="9">
        <f>(((I4025/60)/60)/24)+DATE(1970,1,1)</f>
        <v>42221.70175925926</v>
      </c>
      <c r="K4025">
        <v>1436201432</v>
      </c>
      <c r="L4025" s="9">
        <f>(((K4025/60)/60)/24)+DATE(1970,1,1)</f>
        <v>42191.70175925926</v>
      </c>
      <c r="M4025" t="b">
        <v>0</v>
      </c>
      <c r="N4025">
        <v>7</v>
      </c>
      <c r="O4025" t="b">
        <v>0</v>
      </c>
      <c r="P4025" t="s">
        <v>8272</v>
      </c>
      <c r="Q4025">
        <f>D4025/E4025*100</f>
        <v>8248.730964467004</v>
      </c>
      <c r="R4025">
        <f>E4025/N4025</f>
        <v>112.57142857142857</v>
      </c>
      <c r="S4025" t="str">
        <f>LEFT(P4025,FIND("/",P4025)-1)</f>
        <v>technology</v>
      </c>
      <c r="T4025" t="str">
        <f>RIGHT(P4025,LEN(P4025)-FIND("/",P4025))</f>
        <v>web</v>
      </c>
    </row>
    <row r="4026" spans="1:20" ht="44.25" hidden="1" x14ac:dyDescent="0.75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 s="9">
        <f>(((I4026/60)/60)/24)+DATE(1970,1,1)</f>
        <v>42014.838240740741</v>
      </c>
      <c r="K4026">
        <v>1415736424</v>
      </c>
      <c r="L4026" s="9">
        <f>(((K4026/60)/60)/24)+DATE(1970,1,1)</f>
        <v>41954.838240740741</v>
      </c>
      <c r="M4026" t="b">
        <v>0</v>
      </c>
      <c r="N4026">
        <v>0</v>
      </c>
      <c r="O4026" t="b">
        <v>0</v>
      </c>
      <c r="P4026" t="s">
        <v>8272</v>
      </c>
      <c r="Q4026" t="e">
        <f>D4026/E4026*100</f>
        <v>#DIV/0!</v>
      </c>
      <c r="R4026" t="e">
        <f>E4026/N4026</f>
        <v>#DIV/0!</v>
      </c>
      <c r="S4026" t="str">
        <f>LEFT(P4026,FIND("/",P4026)-1)</f>
        <v>technology</v>
      </c>
      <c r="T4026" t="str">
        <f>RIGHT(P4026,LEN(P4026)-FIND("/",P4026))</f>
        <v>web</v>
      </c>
    </row>
    <row r="4027" spans="1:20" ht="59" hidden="1" x14ac:dyDescent="0.75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 s="9">
        <f>(((I4027/60)/60)/24)+DATE(1970,1,1)</f>
        <v>42573.626620370371</v>
      </c>
      <c r="K4027">
        <v>1465311740</v>
      </c>
      <c r="L4027" s="9">
        <f>(((K4027/60)/60)/24)+DATE(1970,1,1)</f>
        <v>42528.626620370371</v>
      </c>
      <c r="M4027" t="b">
        <v>0</v>
      </c>
      <c r="N4027">
        <v>3</v>
      </c>
      <c r="O4027" t="b">
        <v>0</v>
      </c>
      <c r="P4027" t="s">
        <v>8272</v>
      </c>
      <c r="Q4027">
        <f>D4027/E4027*100</f>
        <v>14619.883040935672</v>
      </c>
      <c r="R4027">
        <f>E4027/N4027</f>
        <v>342</v>
      </c>
      <c r="S4027" t="str">
        <f>LEFT(P4027,FIND("/",P4027)-1)</f>
        <v>technology</v>
      </c>
      <c r="T4027" t="str">
        <f>RIGHT(P4027,LEN(P4027)-FIND("/",P4027))</f>
        <v>web</v>
      </c>
    </row>
    <row r="4028" spans="1:20" ht="44.25" hidden="1" x14ac:dyDescent="0.75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 s="9">
        <f>(((I4028/60)/60)/24)+DATE(1970,1,1)</f>
        <v>42019.811805555553</v>
      </c>
      <c r="K4028">
        <v>1418761759</v>
      </c>
      <c r="L4028" s="9">
        <f>(((K4028/60)/60)/24)+DATE(1970,1,1)</f>
        <v>41989.853692129633</v>
      </c>
      <c r="M4028" t="b">
        <v>0</v>
      </c>
      <c r="N4028">
        <v>8</v>
      </c>
      <c r="O4028" t="b">
        <v>0</v>
      </c>
      <c r="P4028" t="s">
        <v>8272</v>
      </c>
      <c r="Q4028">
        <f>D4028/E4028*100</f>
        <v>7991.3606911447087</v>
      </c>
      <c r="R4028">
        <f>E4028/N4028</f>
        <v>57.875</v>
      </c>
      <c r="S4028" t="str">
        <f>LEFT(P4028,FIND("/",P4028)-1)</f>
        <v>technology</v>
      </c>
      <c r="T4028" t="str">
        <f>RIGHT(P4028,LEN(P4028)-FIND("/",P4028))</f>
        <v>web</v>
      </c>
    </row>
    <row r="4029" spans="1:20" ht="59" hidden="1" x14ac:dyDescent="0.75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 s="9">
        <f>(((I4029/60)/60)/24)+DATE(1970,1,1)</f>
        <v>42210.915972222225</v>
      </c>
      <c r="K4029">
        <v>1435160452</v>
      </c>
      <c r="L4029" s="9">
        <f>(((K4029/60)/60)/24)+DATE(1970,1,1)</f>
        <v>42179.653379629628</v>
      </c>
      <c r="M4029" t="b">
        <v>0</v>
      </c>
      <c r="N4029">
        <v>1</v>
      </c>
      <c r="O4029" t="b">
        <v>0</v>
      </c>
      <c r="P4029" t="s">
        <v>8272</v>
      </c>
      <c r="Q4029">
        <f>D4029/E4029*100</f>
        <v>53333.333333333336</v>
      </c>
      <c r="R4029">
        <f>E4029/N4029</f>
        <v>30</v>
      </c>
      <c r="S4029" t="str">
        <f>LEFT(P4029,FIND("/",P4029)-1)</f>
        <v>technology</v>
      </c>
      <c r="T4029" t="str">
        <f>RIGHT(P4029,LEN(P4029)-FIND("/",P4029))</f>
        <v>web</v>
      </c>
    </row>
    <row r="4030" spans="1:20" ht="44.25" hidden="1" x14ac:dyDescent="0.75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 s="9">
        <f>(((I4030/60)/60)/24)+DATE(1970,1,1)</f>
        <v>42008.262314814812</v>
      </c>
      <c r="K4030">
        <v>1416896264</v>
      </c>
      <c r="L4030" s="9">
        <f>(((K4030/60)/60)/24)+DATE(1970,1,1)</f>
        <v>41968.262314814812</v>
      </c>
      <c r="M4030" t="b">
        <v>0</v>
      </c>
      <c r="N4030">
        <v>0</v>
      </c>
      <c r="O4030" t="b">
        <v>0</v>
      </c>
      <c r="P4030" t="s">
        <v>8272</v>
      </c>
      <c r="Q4030" t="e">
        <f>D4030/E4030*100</f>
        <v>#DIV/0!</v>
      </c>
      <c r="R4030" t="e">
        <f>E4030/N4030</f>
        <v>#DIV/0!</v>
      </c>
      <c r="S4030" t="str">
        <f>LEFT(P4030,FIND("/",P4030)-1)</f>
        <v>technology</v>
      </c>
      <c r="T4030" t="str">
        <f>RIGHT(P4030,LEN(P4030)-FIND("/",P4030))</f>
        <v>web</v>
      </c>
    </row>
    <row r="4031" spans="1:20" ht="29.5" hidden="1" x14ac:dyDescent="0.75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 s="9">
        <f>(((I4031/60)/60)/24)+DATE(1970,1,1)</f>
        <v>42094.752824074079</v>
      </c>
      <c r="K4031">
        <v>1425236644</v>
      </c>
      <c r="L4031" s="9">
        <f>(((K4031/60)/60)/24)+DATE(1970,1,1)</f>
        <v>42064.794490740736</v>
      </c>
      <c r="M4031" t="b">
        <v>0</v>
      </c>
      <c r="N4031">
        <v>1</v>
      </c>
      <c r="O4031" t="b">
        <v>0</v>
      </c>
      <c r="P4031" t="s">
        <v>8272</v>
      </c>
      <c r="Q4031">
        <f>D4031/E4031*100</f>
        <v>80000</v>
      </c>
      <c r="R4031">
        <f>E4031/N4031</f>
        <v>25</v>
      </c>
      <c r="S4031" t="str">
        <f>LEFT(P4031,FIND("/",P4031)-1)</f>
        <v>technology</v>
      </c>
      <c r="T4031" t="str">
        <f>RIGHT(P4031,LEN(P4031)-FIND("/",P4031))</f>
        <v>web</v>
      </c>
    </row>
    <row r="4032" spans="1:20" ht="59" hidden="1" x14ac:dyDescent="0.75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 s="9">
        <f>(((I4032/60)/60)/24)+DATE(1970,1,1)</f>
        <v>42306.120636574073</v>
      </c>
      <c r="K4032">
        <v>1443495223</v>
      </c>
      <c r="L4032" s="9">
        <f>(((K4032/60)/60)/24)+DATE(1970,1,1)</f>
        <v>42276.120636574073</v>
      </c>
      <c r="M4032" t="b">
        <v>0</v>
      </c>
      <c r="N4032">
        <v>0</v>
      </c>
      <c r="O4032" t="b">
        <v>0</v>
      </c>
      <c r="P4032" t="s">
        <v>8272</v>
      </c>
      <c r="Q4032" t="e">
        <f>D4032/E4032*100</f>
        <v>#DIV/0!</v>
      </c>
      <c r="R4032" t="e">
        <f>E4032/N4032</f>
        <v>#DIV/0!</v>
      </c>
      <c r="S4032" t="str">
        <f>LEFT(P4032,FIND("/",P4032)-1)</f>
        <v>technology</v>
      </c>
      <c r="T4032" t="str">
        <f>RIGHT(P4032,LEN(P4032)-FIND("/",P4032))</f>
        <v>web</v>
      </c>
    </row>
    <row r="4033" spans="1:20" ht="44.25" hidden="1" x14ac:dyDescent="0.75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 s="9">
        <f>(((I4033/60)/60)/24)+DATE(1970,1,1)</f>
        <v>42224.648344907408</v>
      </c>
      <c r="K4033">
        <v>1436456017</v>
      </c>
      <c r="L4033" s="9">
        <f>(((K4033/60)/60)/24)+DATE(1970,1,1)</f>
        <v>42194.648344907408</v>
      </c>
      <c r="M4033" t="b">
        <v>0</v>
      </c>
      <c r="N4033">
        <v>1</v>
      </c>
      <c r="O4033" t="b">
        <v>0</v>
      </c>
      <c r="P4033" t="s">
        <v>8272</v>
      </c>
      <c r="Q4033">
        <f>D4033/E4033*100</f>
        <v>200000</v>
      </c>
      <c r="R4033">
        <f>E4033/N4033</f>
        <v>50</v>
      </c>
      <c r="S4033" t="str">
        <f>LEFT(P4033,FIND("/",P4033)-1)</f>
        <v>technology</v>
      </c>
      <c r="T4033" t="str">
        <f>RIGHT(P4033,LEN(P4033)-FIND("/",P4033))</f>
        <v>web</v>
      </c>
    </row>
    <row r="4034" spans="1:20" ht="44.25" hidden="1" x14ac:dyDescent="0.75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 s="9">
        <f>(((I4034/60)/60)/24)+DATE(1970,1,1)</f>
        <v>42061.362187499995</v>
      </c>
      <c r="K4034">
        <v>1422348093</v>
      </c>
      <c r="L4034" s="9">
        <f>(((K4034/60)/60)/24)+DATE(1970,1,1)</f>
        <v>42031.362187499995</v>
      </c>
      <c r="M4034" t="b">
        <v>0</v>
      </c>
      <c r="N4034">
        <v>2</v>
      </c>
      <c r="O4034" t="b">
        <v>0</v>
      </c>
      <c r="P4034" t="s">
        <v>8272</v>
      </c>
      <c r="Q4034">
        <f>D4034/E4034*100</f>
        <v>166666.66666666669</v>
      </c>
      <c r="R4034">
        <f>E4034/N4034</f>
        <v>1.5</v>
      </c>
      <c r="S4034" t="str">
        <f>LEFT(P4034,FIND("/",P4034)-1)</f>
        <v>technology</v>
      </c>
      <c r="T4034" t="str">
        <f>RIGHT(P4034,LEN(P4034)-FIND("/",P4034))</f>
        <v>web</v>
      </c>
    </row>
    <row r="4035" spans="1:20" ht="44.25" hidden="1" x14ac:dyDescent="0.75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 s="9">
        <f>(((I4035/60)/60)/24)+DATE(1970,1,1)</f>
        <v>42745.372916666667</v>
      </c>
      <c r="K4035">
        <v>1481597687</v>
      </c>
      <c r="L4035" s="9">
        <f>(((K4035/60)/60)/24)+DATE(1970,1,1)</f>
        <v>42717.121377314819</v>
      </c>
      <c r="M4035" t="b">
        <v>0</v>
      </c>
      <c r="N4035">
        <v>0</v>
      </c>
      <c r="O4035" t="b">
        <v>0</v>
      </c>
      <c r="P4035" t="s">
        <v>8272</v>
      </c>
      <c r="Q4035" t="e">
        <f>D4035/E4035*100</f>
        <v>#DIV/0!</v>
      </c>
      <c r="R4035" t="e">
        <f>E4035/N4035</f>
        <v>#DIV/0!</v>
      </c>
      <c r="S4035" t="str">
        <f>LEFT(P4035,FIND("/",P4035)-1)</f>
        <v>technology</v>
      </c>
      <c r="T4035" t="str">
        <f>RIGHT(P4035,LEN(P4035)-FIND("/",P4035))</f>
        <v>web</v>
      </c>
    </row>
    <row r="4036" spans="1:20" ht="44.25" hidden="1" x14ac:dyDescent="0.75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 s="9">
        <f>(((I4036/60)/60)/24)+DATE(1970,1,1)</f>
        <v>42292.849050925928</v>
      </c>
      <c r="K4036">
        <v>1442348558</v>
      </c>
      <c r="L4036" s="9">
        <f>(((K4036/60)/60)/24)+DATE(1970,1,1)</f>
        <v>42262.849050925928</v>
      </c>
      <c r="M4036" t="b">
        <v>0</v>
      </c>
      <c r="N4036">
        <v>1</v>
      </c>
      <c r="O4036" t="b">
        <v>0</v>
      </c>
      <c r="P4036" t="s">
        <v>8272</v>
      </c>
      <c r="Q4036">
        <f>D4036/E4036*100</f>
        <v>50000</v>
      </c>
      <c r="R4036">
        <f>E4036/N4036</f>
        <v>10</v>
      </c>
      <c r="S4036" t="str">
        <f>LEFT(P4036,FIND("/",P4036)-1)</f>
        <v>technology</v>
      </c>
      <c r="T4036" t="str">
        <f>RIGHT(P4036,LEN(P4036)-FIND("/",P4036))</f>
        <v>web</v>
      </c>
    </row>
    <row r="4037" spans="1:20" ht="44.25" hidden="1" x14ac:dyDescent="0.75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 s="9">
        <f>(((I4037/60)/60)/24)+DATE(1970,1,1)</f>
        <v>42006.88490740741</v>
      </c>
      <c r="K4037">
        <v>1417641256</v>
      </c>
      <c r="L4037" s="9">
        <f>(((K4037/60)/60)/24)+DATE(1970,1,1)</f>
        <v>41976.88490740741</v>
      </c>
      <c r="M4037" t="b">
        <v>0</v>
      </c>
      <c r="N4037">
        <v>0</v>
      </c>
      <c r="O4037" t="b">
        <v>0</v>
      </c>
      <c r="P4037" t="s">
        <v>8272</v>
      </c>
      <c r="Q4037" t="e">
        <f>D4037/E4037*100</f>
        <v>#DIV/0!</v>
      </c>
      <c r="R4037" t="e">
        <f>E4037/N4037</f>
        <v>#DIV/0!</v>
      </c>
      <c r="S4037" t="str">
        <f>LEFT(P4037,FIND("/",P4037)-1)</f>
        <v>technology</v>
      </c>
      <c r="T4037" t="str">
        <f>RIGHT(P4037,LEN(P4037)-FIND("/",P4037))</f>
        <v>web</v>
      </c>
    </row>
    <row r="4038" spans="1:20" ht="44.25" hidden="1" x14ac:dyDescent="0.75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 s="9">
        <f>(((I4038/60)/60)/24)+DATE(1970,1,1)</f>
        <v>42187.916481481487</v>
      </c>
      <c r="K4038">
        <v>1433282384</v>
      </c>
      <c r="L4038" s="9">
        <f>(((K4038/60)/60)/24)+DATE(1970,1,1)</f>
        <v>42157.916481481487</v>
      </c>
      <c r="M4038" t="b">
        <v>0</v>
      </c>
      <c r="N4038">
        <v>0</v>
      </c>
      <c r="O4038" t="b">
        <v>0</v>
      </c>
      <c r="P4038" t="s">
        <v>8272</v>
      </c>
      <c r="Q4038" t="e">
        <f>D4038/E4038*100</f>
        <v>#DIV/0!</v>
      </c>
      <c r="R4038" t="e">
        <f>E4038/N4038</f>
        <v>#DIV/0!</v>
      </c>
      <c r="S4038" t="str">
        <f>LEFT(P4038,FIND("/",P4038)-1)</f>
        <v>technology</v>
      </c>
      <c r="T4038" t="str">
        <f>RIGHT(P4038,LEN(P4038)-FIND("/",P4038))</f>
        <v>web</v>
      </c>
    </row>
    <row r="4039" spans="1:20" ht="44.25" hidden="1" x14ac:dyDescent="0.75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 s="9">
        <f>(((I4039/60)/60)/24)+DATE(1970,1,1)</f>
        <v>41991.853078703702</v>
      </c>
      <c r="K4039">
        <v>1415910506</v>
      </c>
      <c r="L4039" s="9">
        <f>(((K4039/60)/60)/24)+DATE(1970,1,1)</f>
        <v>41956.853078703702</v>
      </c>
      <c r="M4039" t="b">
        <v>0</v>
      </c>
      <c r="N4039">
        <v>0</v>
      </c>
      <c r="O4039" t="b">
        <v>0</v>
      </c>
      <c r="P4039" t="s">
        <v>8272</v>
      </c>
      <c r="Q4039" t="e">
        <f>D4039/E4039*100</f>
        <v>#DIV/0!</v>
      </c>
      <c r="R4039" t="e">
        <f>E4039/N4039</f>
        <v>#DIV/0!</v>
      </c>
      <c r="S4039" t="str">
        <f>LEFT(P4039,FIND("/",P4039)-1)</f>
        <v>technology</v>
      </c>
      <c r="T4039" t="str">
        <f>RIGHT(P4039,LEN(P4039)-FIND("/",P4039))</f>
        <v>web</v>
      </c>
    </row>
    <row r="4040" spans="1:20" ht="44.25" hidden="1" x14ac:dyDescent="0.75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 s="9">
        <f>(((I4040/60)/60)/24)+DATE(1970,1,1)</f>
        <v>42474.268101851849</v>
      </c>
      <c r="K4040">
        <v>1458023164</v>
      </c>
      <c r="L4040" s="9">
        <f>(((K4040/60)/60)/24)+DATE(1970,1,1)</f>
        <v>42444.268101851849</v>
      </c>
      <c r="M4040" t="b">
        <v>0</v>
      </c>
      <c r="N4040">
        <v>0</v>
      </c>
      <c r="O4040" t="b">
        <v>0</v>
      </c>
      <c r="P4040" t="s">
        <v>8272</v>
      </c>
      <c r="Q4040" t="e">
        <f>D4040/E4040*100</f>
        <v>#DIV/0!</v>
      </c>
      <c r="R4040" t="e">
        <f>E4040/N4040</f>
        <v>#DIV/0!</v>
      </c>
      <c r="S4040" t="str">
        <f>LEFT(P4040,FIND("/",P4040)-1)</f>
        <v>technology</v>
      </c>
      <c r="T4040" t="str">
        <f>RIGHT(P4040,LEN(P4040)-FIND("/",P4040))</f>
        <v>web</v>
      </c>
    </row>
    <row r="4041" spans="1:20" ht="44.25" hidden="1" x14ac:dyDescent="0.75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 s="9">
        <f>(((I4041/60)/60)/24)+DATE(1970,1,1)</f>
        <v>42290.528807870374</v>
      </c>
      <c r="K4041">
        <v>1442148089</v>
      </c>
      <c r="L4041" s="9">
        <f>(((K4041/60)/60)/24)+DATE(1970,1,1)</f>
        <v>42260.528807870374</v>
      </c>
      <c r="M4041" t="b">
        <v>0</v>
      </c>
      <c r="N4041">
        <v>0</v>
      </c>
      <c r="O4041" t="b">
        <v>0</v>
      </c>
      <c r="P4041" t="s">
        <v>8284</v>
      </c>
      <c r="Q4041" t="e">
        <f>D4041/E4041*100</f>
        <v>#DIV/0!</v>
      </c>
      <c r="R4041" t="e">
        <f>E4041/N4041</f>
        <v>#DIV/0!</v>
      </c>
      <c r="S4041" t="str">
        <f>LEFT(P4041,FIND("/",P4041)-1)</f>
        <v>food</v>
      </c>
      <c r="T4041" t="str">
        <f>RIGHT(P4041,LEN(P4041)-FIND("/",P4041))</f>
        <v>food trucks</v>
      </c>
    </row>
    <row r="4042" spans="1:20" ht="59" hidden="1" x14ac:dyDescent="0.75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 s="9">
        <f>(((I4042/60)/60)/24)+DATE(1970,1,1)</f>
        <v>42654.524756944447</v>
      </c>
      <c r="K4042">
        <v>1471005339</v>
      </c>
      <c r="L4042" s="9">
        <f>(((K4042/60)/60)/24)+DATE(1970,1,1)</f>
        <v>42594.524756944447</v>
      </c>
      <c r="M4042" t="b">
        <v>0</v>
      </c>
      <c r="N4042">
        <v>3</v>
      </c>
      <c r="O4042" t="b">
        <v>0</v>
      </c>
      <c r="P4042" t="s">
        <v>8284</v>
      </c>
      <c r="Q4042">
        <f>D4042/E4042*100</f>
        <v>13333.333333333334</v>
      </c>
      <c r="R4042">
        <f>E4042/N4042</f>
        <v>25</v>
      </c>
      <c r="S4042" t="str">
        <f>LEFT(P4042,FIND("/",P4042)-1)</f>
        <v>food</v>
      </c>
      <c r="T4042" t="str">
        <f>RIGHT(P4042,LEN(P4042)-FIND("/",P4042))</f>
        <v>food trucks</v>
      </c>
    </row>
    <row r="4043" spans="1:20" ht="29.5" hidden="1" x14ac:dyDescent="0.75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 s="9">
        <f>(((I4043/60)/60)/24)+DATE(1970,1,1)</f>
        <v>42215.139479166668</v>
      </c>
      <c r="K4043">
        <v>1433042451</v>
      </c>
      <c r="L4043" s="9">
        <f>(((K4043/60)/60)/24)+DATE(1970,1,1)</f>
        <v>42155.139479166668</v>
      </c>
      <c r="M4043" t="b">
        <v>0</v>
      </c>
      <c r="N4043">
        <v>0</v>
      </c>
      <c r="O4043" t="b">
        <v>0</v>
      </c>
      <c r="P4043" t="s">
        <v>8284</v>
      </c>
      <c r="Q4043" t="e">
        <f>D4043/E4043*100</f>
        <v>#DIV/0!</v>
      </c>
      <c r="R4043" t="e">
        <f>E4043/N4043</f>
        <v>#DIV/0!</v>
      </c>
      <c r="S4043" t="str">
        <f>LEFT(P4043,FIND("/",P4043)-1)</f>
        <v>food</v>
      </c>
      <c r="T4043" t="str">
        <f>RIGHT(P4043,LEN(P4043)-FIND("/",P4043))</f>
        <v>food trucks</v>
      </c>
    </row>
    <row r="4044" spans="1:20" ht="44.25" hidden="1" x14ac:dyDescent="0.75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 s="9">
        <f>(((I4044/60)/60)/24)+DATE(1970,1,1)</f>
        <v>41852.040497685186</v>
      </c>
      <c r="K4044">
        <v>1404262699</v>
      </c>
      <c r="L4044" s="9">
        <f>(((K4044/60)/60)/24)+DATE(1970,1,1)</f>
        <v>41822.040497685186</v>
      </c>
      <c r="M4044" t="b">
        <v>0</v>
      </c>
      <c r="N4044">
        <v>0</v>
      </c>
      <c r="O4044" t="b">
        <v>0</v>
      </c>
      <c r="P4044" t="s">
        <v>8284</v>
      </c>
      <c r="Q4044" t="e">
        <f>D4044/E4044*100</f>
        <v>#DIV/0!</v>
      </c>
      <c r="R4044" t="e">
        <f>E4044/N4044</f>
        <v>#DIV/0!</v>
      </c>
      <c r="S4044" t="str">
        <f>LEFT(P4044,FIND("/",P4044)-1)</f>
        <v>food</v>
      </c>
      <c r="T4044" t="str">
        <f>RIGHT(P4044,LEN(P4044)-FIND("/",P4044))</f>
        <v>food trucks</v>
      </c>
    </row>
    <row r="4045" spans="1:20" ht="44.25" hidden="1" x14ac:dyDescent="0.75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 s="9">
        <f>(((I4045/60)/60)/24)+DATE(1970,1,1)</f>
        <v>42499.868055555555</v>
      </c>
      <c r="K4045">
        <v>1457710589</v>
      </c>
      <c r="L4045" s="9">
        <f>(((K4045/60)/60)/24)+DATE(1970,1,1)</f>
        <v>42440.650335648148</v>
      </c>
      <c r="M4045" t="b">
        <v>0</v>
      </c>
      <c r="N4045">
        <v>1</v>
      </c>
      <c r="O4045" t="b">
        <v>0</v>
      </c>
      <c r="P4045" t="s">
        <v>8284</v>
      </c>
      <c r="Q4045">
        <f>D4045/E4045*100</f>
        <v>10000</v>
      </c>
      <c r="R4045">
        <f>E4045/N4045</f>
        <v>100</v>
      </c>
      <c r="S4045" t="str">
        <f>LEFT(P4045,FIND("/",P4045)-1)</f>
        <v>food</v>
      </c>
      <c r="T4045" t="str">
        <f>RIGHT(P4045,LEN(P4045)-FIND("/",P4045))</f>
        <v>food trucks</v>
      </c>
    </row>
    <row r="4046" spans="1:20" ht="44.25" hidden="1" x14ac:dyDescent="0.75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 s="9">
        <f>(((I4046/60)/60)/24)+DATE(1970,1,1)</f>
        <v>41872.980879629627</v>
      </c>
      <c r="K4046">
        <v>1406071948</v>
      </c>
      <c r="L4046" s="9">
        <f>(((K4046/60)/60)/24)+DATE(1970,1,1)</f>
        <v>41842.980879629627</v>
      </c>
      <c r="M4046" t="b">
        <v>0</v>
      </c>
      <c r="N4046">
        <v>0</v>
      </c>
      <c r="O4046" t="b">
        <v>0</v>
      </c>
      <c r="P4046" t="s">
        <v>8284</v>
      </c>
      <c r="Q4046" t="e">
        <f>D4046/E4046*100</f>
        <v>#DIV/0!</v>
      </c>
      <c r="R4046" t="e">
        <f>E4046/N4046</f>
        <v>#DIV/0!</v>
      </c>
      <c r="S4046" t="str">
        <f>LEFT(P4046,FIND("/",P4046)-1)</f>
        <v>food</v>
      </c>
      <c r="T4046" t="str">
        <f>RIGHT(P4046,LEN(P4046)-FIND("/",P4046))</f>
        <v>food trucks</v>
      </c>
    </row>
    <row r="4047" spans="1:20" ht="44.25" hidden="1" x14ac:dyDescent="0.75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 s="9">
        <f>(((I4047/60)/60)/24)+DATE(1970,1,1)</f>
        <v>42117.878912037035</v>
      </c>
      <c r="K4047">
        <v>1427231138</v>
      </c>
      <c r="L4047" s="9">
        <f>(((K4047/60)/60)/24)+DATE(1970,1,1)</f>
        <v>42087.878912037035</v>
      </c>
      <c r="M4047" t="b">
        <v>0</v>
      </c>
      <c r="N4047">
        <v>2</v>
      </c>
      <c r="O4047" t="b">
        <v>0</v>
      </c>
      <c r="P4047" t="s">
        <v>8284</v>
      </c>
      <c r="Q4047">
        <f>D4047/E4047*100</f>
        <v>37500</v>
      </c>
      <c r="R4047">
        <f>E4047/N4047</f>
        <v>60</v>
      </c>
      <c r="S4047" t="str">
        <f>LEFT(P4047,FIND("/",P4047)-1)</f>
        <v>food</v>
      </c>
      <c r="T4047" t="str">
        <f>RIGHT(P4047,LEN(P4047)-FIND("/",P4047))</f>
        <v>food trucks</v>
      </c>
    </row>
    <row r="4048" spans="1:20" ht="44.25" hidden="1" x14ac:dyDescent="0.75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 s="9">
        <f>(((I4048/60)/60)/24)+DATE(1970,1,1)</f>
        <v>42614.666597222225</v>
      </c>
      <c r="K4048">
        <v>1470153594</v>
      </c>
      <c r="L4048" s="9">
        <f>(((K4048/60)/60)/24)+DATE(1970,1,1)</f>
        <v>42584.666597222225</v>
      </c>
      <c r="M4048" t="b">
        <v>0</v>
      </c>
      <c r="N4048">
        <v>1</v>
      </c>
      <c r="O4048" t="b">
        <v>0</v>
      </c>
      <c r="P4048" t="s">
        <v>8284</v>
      </c>
      <c r="Q4048">
        <f>D4048/E4048*100</f>
        <v>20000</v>
      </c>
      <c r="R4048">
        <f>E4048/N4048</f>
        <v>50</v>
      </c>
      <c r="S4048" t="str">
        <f>LEFT(P4048,FIND("/",P4048)-1)</f>
        <v>food</v>
      </c>
      <c r="T4048" t="str">
        <f>RIGHT(P4048,LEN(P4048)-FIND("/",P4048))</f>
        <v>food trucks</v>
      </c>
    </row>
    <row r="4049" spans="1:20" ht="44.25" hidden="1" x14ac:dyDescent="0.75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 s="9">
        <f>(((I4049/60)/60)/24)+DATE(1970,1,1)</f>
        <v>42264.105462962965</v>
      </c>
      <c r="K4049">
        <v>1439865112</v>
      </c>
      <c r="L4049" s="9">
        <f>(((K4049/60)/60)/24)+DATE(1970,1,1)</f>
        <v>42234.105462962965</v>
      </c>
      <c r="M4049" t="b">
        <v>0</v>
      </c>
      <c r="N4049">
        <v>2</v>
      </c>
      <c r="O4049" t="b">
        <v>0</v>
      </c>
      <c r="P4049" t="s">
        <v>8284</v>
      </c>
      <c r="Q4049">
        <f>D4049/E4049*100</f>
        <v>4482.7586206896558</v>
      </c>
      <c r="R4049">
        <f>E4049/N4049</f>
        <v>72.5</v>
      </c>
      <c r="S4049" t="str">
        <f>LEFT(P4049,FIND("/",P4049)-1)</f>
        <v>food</v>
      </c>
      <c r="T4049" t="str">
        <f>RIGHT(P4049,LEN(P4049)-FIND("/",P4049))</f>
        <v>food trucks</v>
      </c>
    </row>
    <row r="4050" spans="1:20" ht="44.25" hidden="1" x14ac:dyDescent="0.75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 s="9">
        <f>(((I4050/60)/60)/24)+DATE(1970,1,1)</f>
        <v>42774.903182870374</v>
      </c>
      <c r="K4050">
        <v>1483998035</v>
      </c>
      <c r="L4050" s="9">
        <f>(((K4050/60)/60)/24)+DATE(1970,1,1)</f>
        <v>42744.903182870374</v>
      </c>
      <c r="M4050" t="b">
        <v>0</v>
      </c>
      <c r="N4050">
        <v>2</v>
      </c>
      <c r="O4050" t="b">
        <v>0</v>
      </c>
      <c r="P4050" t="s">
        <v>8284</v>
      </c>
      <c r="Q4050">
        <f>D4050/E4050*100</f>
        <v>11864.406779661018</v>
      </c>
      <c r="R4050">
        <f>E4050/N4050</f>
        <v>29.5</v>
      </c>
      <c r="S4050" t="str">
        <f>LEFT(P4050,FIND("/",P4050)-1)</f>
        <v>food</v>
      </c>
      <c r="T4050" t="str">
        <f>RIGHT(P4050,LEN(P4050)-FIND("/",P4050))</f>
        <v>food trucks</v>
      </c>
    </row>
    <row r="4051" spans="1:20" ht="44.25" hidden="1" x14ac:dyDescent="0.75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 s="9">
        <f>(((I4051/60)/60)/24)+DATE(1970,1,1)</f>
        <v>42509.341678240744</v>
      </c>
      <c r="K4051">
        <v>1458461521</v>
      </c>
      <c r="L4051" s="9">
        <f>(((K4051/60)/60)/24)+DATE(1970,1,1)</f>
        <v>42449.341678240744</v>
      </c>
      <c r="M4051" t="b">
        <v>0</v>
      </c>
      <c r="N4051">
        <v>4</v>
      </c>
      <c r="O4051" t="b">
        <v>0</v>
      </c>
      <c r="P4051" t="s">
        <v>8284</v>
      </c>
      <c r="Q4051">
        <f>D4051/E4051*100</f>
        <v>40000</v>
      </c>
      <c r="R4051">
        <f>E4051/N4051</f>
        <v>62.5</v>
      </c>
      <c r="S4051" t="str">
        <f>LEFT(P4051,FIND("/",P4051)-1)</f>
        <v>food</v>
      </c>
      <c r="T4051" t="str">
        <f>RIGHT(P4051,LEN(P4051)-FIND("/",P4051))</f>
        <v>food trucks</v>
      </c>
    </row>
    <row r="4052" spans="1:20" ht="44.25" hidden="1" x14ac:dyDescent="0.75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 s="9">
        <f>(((I4052/60)/60)/24)+DATE(1970,1,1)</f>
        <v>42107.119409722218</v>
      </c>
      <c r="K4052">
        <v>1426301517</v>
      </c>
      <c r="L4052" s="9">
        <f>(((K4052/60)/60)/24)+DATE(1970,1,1)</f>
        <v>42077.119409722218</v>
      </c>
      <c r="M4052" t="b">
        <v>0</v>
      </c>
      <c r="N4052">
        <v>0</v>
      </c>
      <c r="O4052" t="b">
        <v>0</v>
      </c>
      <c r="P4052" t="s">
        <v>8284</v>
      </c>
      <c r="Q4052" t="e">
        <f>D4052/E4052*100</f>
        <v>#DIV/0!</v>
      </c>
      <c r="R4052" t="e">
        <f>E4052/N4052</f>
        <v>#DIV/0!</v>
      </c>
      <c r="S4052" t="str">
        <f>LEFT(P4052,FIND("/",P4052)-1)</f>
        <v>food</v>
      </c>
      <c r="T4052" t="str">
        <f>RIGHT(P4052,LEN(P4052)-FIND("/",P4052))</f>
        <v>food trucks</v>
      </c>
    </row>
    <row r="4053" spans="1:20" ht="44.25" hidden="1" x14ac:dyDescent="0.75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 s="9">
        <f>(((I4053/60)/60)/24)+DATE(1970,1,1)</f>
        <v>41874.592002314814</v>
      </c>
      <c r="K4053">
        <v>1404915149</v>
      </c>
      <c r="L4053" s="9">
        <f>(((K4053/60)/60)/24)+DATE(1970,1,1)</f>
        <v>41829.592002314814</v>
      </c>
      <c r="M4053" t="b">
        <v>0</v>
      </c>
      <c r="N4053">
        <v>0</v>
      </c>
      <c r="O4053" t="b">
        <v>0</v>
      </c>
      <c r="P4053" t="s">
        <v>8284</v>
      </c>
      <c r="Q4053" t="e">
        <f>D4053/E4053*100</f>
        <v>#DIV/0!</v>
      </c>
      <c r="R4053" t="e">
        <f>E4053/N4053</f>
        <v>#DIV/0!</v>
      </c>
      <c r="S4053" t="str">
        <f>LEFT(P4053,FIND("/",P4053)-1)</f>
        <v>food</v>
      </c>
      <c r="T4053" t="str">
        <f>RIGHT(P4053,LEN(P4053)-FIND("/",P4053))</f>
        <v>food trucks</v>
      </c>
    </row>
    <row r="4054" spans="1:20" ht="44.25" hidden="1" x14ac:dyDescent="0.75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 s="9">
        <f>(((I4054/60)/60)/24)+DATE(1970,1,1)</f>
        <v>42508.825752314813</v>
      </c>
      <c r="K4054">
        <v>1461786545</v>
      </c>
      <c r="L4054" s="9">
        <f>(((K4054/60)/60)/24)+DATE(1970,1,1)</f>
        <v>42487.825752314813</v>
      </c>
      <c r="M4054" t="b">
        <v>0</v>
      </c>
      <c r="N4054">
        <v>0</v>
      </c>
      <c r="O4054" t="b">
        <v>0</v>
      </c>
      <c r="P4054" t="s">
        <v>8284</v>
      </c>
      <c r="Q4054" t="e">
        <f>D4054/E4054*100</f>
        <v>#DIV/0!</v>
      </c>
      <c r="R4054" t="e">
        <f>E4054/N4054</f>
        <v>#DIV/0!</v>
      </c>
      <c r="S4054" t="str">
        <f>LEFT(P4054,FIND("/",P4054)-1)</f>
        <v>food</v>
      </c>
      <c r="T4054" t="str">
        <f>RIGHT(P4054,LEN(P4054)-FIND("/",P4054))</f>
        <v>food trucks</v>
      </c>
    </row>
    <row r="4055" spans="1:20" ht="44.25" hidden="1" x14ac:dyDescent="0.75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 s="9">
        <f>(((I4055/60)/60)/24)+DATE(1970,1,1)</f>
        <v>42016.108726851846</v>
      </c>
      <c r="K4055">
        <v>1418438194</v>
      </c>
      <c r="L4055" s="9">
        <f>(((K4055/60)/60)/24)+DATE(1970,1,1)</f>
        <v>41986.108726851846</v>
      </c>
      <c r="M4055" t="b">
        <v>0</v>
      </c>
      <c r="N4055">
        <v>0</v>
      </c>
      <c r="O4055" t="b">
        <v>0</v>
      </c>
      <c r="P4055" t="s">
        <v>8284</v>
      </c>
      <c r="Q4055" t="e">
        <f>D4055/E4055*100</f>
        <v>#DIV/0!</v>
      </c>
      <c r="R4055" t="e">
        <f>E4055/N4055</f>
        <v>#DIV/0!</v>
      </c>
      <c r="S4055" t="str">
        <f>LEFT(P4055,FIND("/",P4055)-1)</f>
        <v>food</v>
      </c>
      <c r="T4055" t="str">
        <f>RIGHT(P4055,LEN(P4055)-FIND("/",P4055))</f>
        <v>food trucks</v>
      </c>
    </row>
    <row r="4056" spans="1:20" ht="29.5" hidden="1" x14ac:dyDescent="0.75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 s="9">
        <f>(((I4056/60)/60)/24)+DATE(1970,1,1)</f>
        <v>42104.968136574069</v>
      </c>
      <c r="K4056">
        <v>1424823247</v>
      </c>
      <c r="L4056" s="9">
        <f>(((K4056/60)/60)/24)+DATE(1970,1,1)</f>
        <v>42060.00980324074</v>
      </c>
      <c r="M4056" t="b">
        <v>0</v>
      </c>
      <c r="N4056">
        <v>0</v>
      </c>
      <c r="O4056" t="b">
        <v>0</v>
      </c>
      <c r="P4056" t="s">
        <v>8284</v>
      </c>
      <c r="Q4056" t="e">
        <f>D4056/E4056*100</f>
        <v>#DIV/0!</v>
      </c>
      <c r="R4056" t="e">
        <f>E4056/N4056</f>
        <v>#DIV/0!</v>
      </c>
      <c r="S4056" t="str">
        <f>LEFT(P4056,FIND("/",P4056)-1)</f>
        <v>food</v>
      </c>
      <c r="T4056" t="str">
        <f>RIGHT(P4056,LEN(P4056)-FIND("/",P4056))</f>
        <v>food trucks</v>
      </c>
    </row>
    <row r="4057" spans="1:20" ht="44.25" hidden="1" x14ac:dyDescent="0.75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 s="9">
        <f>(((I4057/60)/60)/24)+DATE(1970,1,1)</f>
        <v>41855.820567129631</v>
      </c>
      <c r="K4057">
        <v>1405021297</v>
      </c>
      <c r="L4057" s="9">
        <f>(((K4057/60)/60)/24)+DATE(1970,1,1)</f>
        <v>41830.820567129631</v>
      </c>
      <c r="M4057" t="b">
        <v>0</v>
      </c>
      <c r="N4057">
        <v>0</v>
      </c>
      <c r="O4057" t="b">
        <v>0</v>
      </c>
      <c r="P4057" t="s">
        <v>8284</v>
      </c>
      <c r="Q4057" t="e">
        <f>D4057/E4057*100</f>
        <v>#DIV/0!</v>
      </c>
      <c r="R4057" t="e">
        <f>E4057/N4057</f>
        <v>#DIV/0!</v>
      </c>
      <c r="S4057" t="str">
        <f>LEFT(P4057,FIND("/",P4057)-1)</f>
        <v>food</v>
      </c>
      <c r="T4057" t="str">
        <f>RIGHT(P4057,LEN(P4057)-FIND("/",P4057))</f>
        <v>food trucks</v>
      </c>
    </row>
    <row r="4058" spans="1:20" ht="59" hidden="1" x14ac:dyDescent="0.75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 s="9">
        <f>(((I4058/60)/60)/24)+DATE(1970,1,1)</f>
        <v>42286.708333333328</v>
      </c>
      <c r="K4058">
        <v>1440203579</v>
      </c>
      <c r="L4058" s="9">
        <f>(((K4058/60)/60)/24)+DATE(1970,1,1)</f>
        <v>42238.022905092599</v>
      </c>
      <c r="M4058" t="b">
        <v>0</v>
      </c>
      <c r="N4058">
        <v>0</v>
      </c>
      <c r="O4058" t="b">
        <v>0</v>
      </c>
      <c r="P4058" t="s">
        <v>8284</v>
      </c>
      <c r="Q4058" t="e">
        <f>D4058/E4058*100</f>
        <v>#DIV/0!</v>
      </c>
      <c r="R4058" t="e">
        <f>E4058/N4058</f>
        <v>#DIV/0!</v>
      </c>
      <c r="S4058" t="str">
        <f>LEFT(P4058,FIND("/",P4058)-1)</f>
        <v>food</v>
      </c>
      <c r="T4058" t="str">
        <f>RIGHT(P4058,LEN(P4058)-FIND("/",P4058))</f>
        <v>food trucks</v>
      </c>
    </row>
    <row r="4059" spans="1:20" ht="44.25" hidden="1" x14ac:dyDescent="0.75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 s="9">
        <f>(((I4059/60)/60)/24)+DATE(1970,1,1)</f>
        <v>41897.829895833333</v>
      </c>
      <c r="K4059">
        <v>1405626903</v>
      </c>
      <c r="L4059" s="9">
        <f>(((K4059/60)/60)/24)+DATE(1970,1,1)</f>
        <v>41837.829895833333</v>
      </c>
      <c r="M4059" t="b">
        <v>0</v>
      </c>
      <c r="N4059">
        <v>12</v>
      </c>
      <c r="O4059" t="b">
        <v>0</v>
      </c>
      <c r="P4059" t="s">
        <v>8284</v>
      </c>
      <c r="Q4059">
        <f>D4059/E4059*100</f>
        <v>72202.166064981953</v>
      </c>
      <c r="R4059">
        <f>E4059/N4059</f>
        <v>23.083333333333332</v>
      </c>
      <c r="S4059" t="str">
        <f>LEFT(P4059,FIND("/",P4059)-1)</f>
        <v>food</v>
      </c>
      <c r="T4059" t="str">
        <f>RIGHT(P4059,LEN(P4059)-FIND("/",P4059))</f>
        <v>food trucks</v>
      </c>
    </row>
    <row r="4060" spans="1:20" ht="44.25" hidden="1" x14ac:dyDescent="0.75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 s="9">
        <f>(((I4060/60)/60)/24)+DATE(1970,1,1)</f>
        <v>42140.125</v>
      </c>
      <c r="K4060">
        <v>1429170603</v>
      </c>
      <c r="L4060" s="9">
        <f>(((K4060/60)/60)/24)+DATE(1970,1,1)</f>
        <v>42110.326423611114</v>
      </c>
      <c r="M4060" t="b">
        <v>0</v>
      </c>
      <c r="N4060">
        <v>2</v>
      </c>
      <c r="O4060" t="b">
        <v>0</v>
      </c>
      <c r="P4060" t="s">
        <v>8284</v>
      </c>
      <c r="Q4060">
        <f>D4060/E4060*100</f>
        <v>16666.666666666664</v>
      </c>
      <c r="R4060">
        <f>E4060/N4060</f>
        <v>25.5</v>
      </c>
      <c r="S4060" t="str">
        <f>LEFT(P4060,FIND("/",P4060)-1)</f>
        <v>food</v>
      </c>
      <c r="T4060" t="str">
        <f>RIGHT(P4060,LEN(P4060)-FIND("/",P4060))</f>
        <v>food trucks</v>
      </c>
    </row>
    <row r="4061" spans="1:20" ht="59" hidden="1" x14ac:dyDescent="0.75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 s="9">
        <f>(((I4061/60)/60)/24)+DATE(1970,1,1)</f>
        <v>42725.332638888889</v>
      </c>
      <c r="K4061">
        <v>1479218315</v>
      </c>
      <c r="L4061" s="9">
        <f>(((K4061/60)/60)/24)+DATE(1970,1,1)</f>
        <v>42689.582349537035</v>
      </c>
      <c r="M4061" t="b">
        <v>1</v>
      </c>
      <c r="N4061">
        <v>1501</v>
      </c>
      <c r="O4061" t="b">
        <v>0</v>
      </c>
      <c r="P4061" t="s">
        <v>8301</v>
      </c>
      <c r="Q4061">
        <f>D4061/E4061*100</f>
        <v>297.97616673387523</v>
      </c>
      <c r="R4061">
        <f>E4061/N4061</f>
        <v>223.58248500999335</v>
      </c>
      <c r="S4061" t="str">
        <f>LEFT(P4061,FIND("/",P4061)-1)</f>
        <v>technology</v>
      </c>
      <c r="T4061" t="str">
        <f>RIGHT(P4061,LEN(P4061)-FIND("/",P4061))</f>
        <v>space exploration</v>
      </c>
    </row>
    <row r="4062" spans="1:20" ht="44.25" hidden="1" x14ac:dyDescent="0.75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 s="9">
        <f>(((I4062/60)/60)/24)+DATE(1970,1,1)</f>
        <v>42804.792071759264</v>
      </c>
      <c r="K4062">
        <v>1486580435</v>
      </c>
      <c r="L4062" s="9">
        <f>(((K4062/60)/60)/24)+DATE(1970,1,1)</f>
        <v>42774.792071759264</v>
      </c>
      <c r="M4062" t="b">
        <v>1</v>
      </c>
      <c r="N4062">
        <v>52</v>
      </c>
      <c r="O4062" t="b">
        <v>0</v>
      </c>
      <c r="P4062" t="s">
        <v>8301</v>
      </c>
      <c r="Q4062">
        <f>D4062/E4062*100</f>
        <v>4870.9206039941546</v>
      </c>
      <c r="R4062">
        <f>E4062/N4062</f>
        <v>39.480769230769234</v>
      </c>
      <c r="S4062" t="str">
        <f>LEFT(P4062,FIND("/",P4062)-1)</f>
        <v>technology</v>
      </c>
      <c r="T4062" t="str">
        <f>RIGHT(P4062,LEN(P4062)-FIND("/",P4062))</f>
        <v>space exploration</v>
      </c>
    </row>
    <row r="4063" spans="1:20" ht="44.25" hidden="1" x14ac:dyDescent="0.75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 s="9">
        <f>(((I4063/60)/60)/24)+DATE(1970,1,1)</f>
        <v>41951.884293981479</v>
      </c>
      <c r="K4063">
        <v>1412885603</v>
      </c>
      <c r="L4063" s="9">
        <f>(((K4063/60)/60)/24)+DATE(1970,1,1)</f>
        <v>41921.842627314814</v>
      </c>
      <c r="M4063" t="b">
        <v>1</v>
      </c>
      <c r="N4063">
        <v>23</v>
      </c>
      <c r="O4063" t="b">
        <v>0</v>
      </c>
      <c r="P4063" t="s">
        <v>8301</v>
      </c>
      <c r="Q4063">
        <f>D4063/E4063*100</f>
        <v>952.38095238095241</v>
      </c>
      <c r="R4063">
        <f>E4063/N4063</f>
        <v>91.304347826086953</v>
      </c>
      <c r="S4063" t="str">
        <f>LEFT(P4063,FIND("/",P4063)-1)</f>
        <v>technology</v>
      </c>
      <c r="T4063" t="str">
        <f>RIGHT(P4063,LEN(P4063)-FIND("/",P4063))</f>
        <v>space exploration</v>
      </c>
    </row>
    <row r="4064" spans="1:20" ht="44.25" hidden="1" x14ac:dyDescent="0.75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 s="9">
        <f>(((I4064/60)/60)/24)+DATE(1970,1,1)</f>
        <v>42256.313298611116</v>
      </c>
      <c r="K4064">
        <v>1439191869</v>
      </c>
      <c r="L4064" s="9">
        <f>(((K4064/60)/60)/24)+DATE(1970,1,1)</f>
        <v>42226.313298611116</v>
      </c>
      <c r="M4064" t="b">
        <v>1</v>
      </c>
      <c r="N4064">
        <v>535</v>
      </c>
      <c r="O4064" t="b">
        <v>0</v>
      </c>
      <c r="P4064" t="s">
        <v>8301</v>
      </c>
      <c r="Q4064">
        <f>D4064/E4064*100</f>
        <v>1188.0316738748509</v>
      </c>
      <c r="R4064">
        <f>E4064/N4064</f>
        <v>78.666205607476627</v>
      </c>
      <c r="S4064" t="str">
        <f>LEFT(P4064,FIND("/",P4064)-1)</f>
        <v>technology</v>
      </c>
      <c r="T4064" t="str">
        <f>RIGHT(P4064,LEN(P4064)-FIND("/",P4064))</f>
        <v>space exploration</v>
      </c>
    </row>
    <row r="4065" spans="1:20" ht="44.25" hidden="1" x14ac:dyDescent="0.75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 s="9">
        <f>(((I4065/60)/60)/24)+DATE(1970,1,1)</f>
        <v>42230.261793981481</v>
      </c>
      <c r="K4065">
        <v>1436941019</v>
      </c>
      <c r="L4065" s="9">
        <f>(((K4065/60)/60)/24)+DATE(1970,1,1)</f>
        <v>42200.261793981481</v>
      </c>
      <c r="M4065" t="b">
        <v>0</v>
      </c>
      <c r="N4065">
        <v>3</v>
      </c>
      <c r="O4065" t="b">
        <v>0</v>
      </c>
      <c r="P4065" t="s">
        <v>8301</v>
      </c>
      <c r="Q4065">
        <f>D4065/E4065*100</f>
        <v>6944.4444444444443</v>
      </c>
      <c r="R4065">
        <f>E4065/N4065</f>
        <v>12</v>
      </c>
      <c r="S4065" t="str">
        <f>LEFT(P4065,FIND("/",P4065)-1)</f>
        <v>technology</v>
      </c>
      <c r="T4065" t="str">
        <f>RIGHT(P4065,LEN(P4065)-FIND("/",P4065))</f>
        <v>space exploration</v>
      </c>
    </row>
    <row r="4066" spans="1:20" ht="59" hidden="1" x14ac:dyDescent="0.75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 s="9">
        <f>(((I4066/60)/60)/24)+DATE(1970,1,1)</f>
        <v>42438.714814814812</v>
      </c>
      <c r="K4066">
        <v>1454951360</v>
      </c>
      <c r="L4066" s="9">
        <f>(((K4066/60)/60)/24)+DATE(1970,1,1)</f>
        <v>42408.714814814812</v>
      </c>
      <c r="M4066" t="b">
        <v>0</v>
      </c>
      <c r="N4066">
        <v>6</v>
      </c>
      <c r="O4066" t="b">
        <v>0</v>
      </c>
      <c r="P4066" t="s">
        <v>8301</v>
      </c>
      <c r="Q4066">
        <f>D4066/E4066*100</f>
        <v>11320.754716981131</v>
      </c>
      <c r="R4066">
        <f>E4066/N4066</f>
        <v>17.666666666666668</v>
      </c>
      <c r="S4066" t="str">
        <f>LEFT(P4066,FIND("/",P4066)-1)</f>
        <v>technology</v>
      </c>
      <c r="T4066" t="str">
        <f>RIGHT(P4066,LEN(P4066)-FIND("/",P4066))</f>
        <v>space exploration</v>
      </c>
    </row>
    <row r="4067" spans="1:20" ht="29.5" hidden="1" x14ac:dyDescent="0.75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 s="9">
        <f>(((I4067/60)/60)/24)+DATE(1970,1,1)</f>
        <v>42401.99700231482</v>
      </c>
      <c r="K4067">
        <v>1449186941</v>
      </c>
      <c r="L4067" s="9">
        <f>(((K4067/60)/60)/24)+DATE(1970,1,1)</f>
        <v>42341.99700231482</v>
      </c>
      <c r="M4067" t="b">
        <v>0</v>
      </c>
      <c r="N4067">
        <v>3</v>
      </c>
      <c r="O4067" t="b">
        <v>0</v>
      </c>
      <c r="P4067" t="s">
        <v>8301</v>
      </c>
      <c r="Q4067">
        <f>D4067/E4067*100</f>
        <v>100806.45161290323</v>
      </c>
      <c r="R4067">
        <f>E4067/N4067</f>
        <v>41.333333333333336</v>
      </c>
      <c r="S4067" t="str">
        <f>LEFT(P4067,FIND("/",P4067)-1)</f>
        <v>technology</v>
      </c>
      <c r="T4067" t="str">
        <f>RIGHT(P4067,LEN(P4067)-FIND("/",P4067))</f>
        <v>space exploration</v>
      </c>
    </row>
    <row r="4068" spans="1:20" ht="59" hidden="1" x14ac:dyDescent="0.75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 s="9">
        <f>(((I4068/60)/60)/24)+DATE(1970,1,1)</f>
        <v>42725.624340277776</v>
      </c>
      <c r="K4068">
        <v>1479740343</v>
      </c>
      <c r="L4068" s="9">
        <f>(((K4068/60)/60)/24)+DATE(1970,1,1)</f>
        <v>42695.624340277776</v>
      </c>
      <c r="M4068" t="b">
        <v>0</v>
      </c>
      <c r="N4068">
        <v>5</v>
      </c>
      <c r="O4068" t="b">
        <v>0</v>
      </c>
      <c r="P4068" t="s">
        <v>8301</v>
      </c>
      <c r="Q4068">
        <f>D4068/E4068*100</f>
        <v>16759.776536312849</v>
      </c>
      <c r="R4068">
        <f>E4068/N4068</f>
        <v>71.599999999999994</v>
      </c>
      <c r="S4068" t="str">
        <f>LEFT(P4068,FIND("/",P4068)-1)</f>
        <v>technology</v>
      </c>
      <c r="T4068" t="str">
        <f>RIGHT(P4068,LEN(P4068)-FIND("/",P4068))</f>
        <v>space exploration</v>
      </c>
    </row>
    <row r="4069" spans="1:20" ht="44.25" hidden="1" x14ac:dyDescent="0.75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 s="9">
        <f>(((I4069/60)/60)/24)+DATE(1970,1,1)</f>
        <v>42355.805659722217</v>
      </c>
      <c r="K4069">
        <v>1447960809</v>
      </c>
      <c r="L4069" s="9">
        <f>(((K4069/60)/60)/24)+DATE(1970,1,1)</f>
        <v>42327.805659722217</v>
      </c>
      <c r="M4069" t="b">
        <v>0</v>
      </c>
      <c r="N4069">
        <v>17</v>
      </c>
      <c r="O4069" t="b">
        <v>0</v>
      </c>
      <c r="P4069" t="s">
        <v>8301</v>
      </c>
      <c r="Q4069">
        <f>D4069/E4069*100</f>
        <v>5350.6592776609978</v>
      </c>
      <c r="R4069">
        <f>E4069/N4069</f>
        <v>307.8235294117647</v>
      </c>
      <c r="S4069" t="str">
        <f>LEFT(P4069,FIND("/",P4069)-1)</f>
        <v>technology</v>
      </c>
      <c r="T4069" t="str">
        <f>RIGHT(P4069,LEN(P4069)-FIND("/",P4069))</f>
        <v>space exploration</v>
      </c>
    </row>
    <row r="4070" spans="1:20" ht="44.25" hidden="1" x14ac:dyDescent="0.75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 s="9">
        <f>(((I4070/60)/60)/24)+DATE(1970,1,1)</f>
        <v>41983.158854166672</v>
      </c>
      <c r="K4070">
        <v>1415591325</v>
      </c>
      <c r="L4070" s="9">
        <f>(((K4070/60)/60)/24)+DATE(1970,1,1)</f>
        <v>41953.158854166672</v>
      </c>
      <c r="M4070" t="b">
        <v>0</v>
      </c>
      <c r="N4070">
        <v>11</v>
      </c>
      <c r="O4070" t="b">
        <v>0</v>
      </c>
      <c r="P4070" t="s">
        <v>8301</v>
      </c>
      <c r="Q4070">
        <f>D4070/E4070*100</f>
        <v>11299.435028248588</v>
      </c>
      <c r="R4070">
        <f>E4070/N4070</f>
        <v>80.454545454545453</v>
      </c>
      <c r="S4070" t="str">
        <f>LEFT(P4070,FIND("/",P4070)-1)</f>
        <v>technology</v>
      </c>
      <c r="T4070" t="str">
        <f>RIGHT(P4070,LEN(P4070)-FIND("/",P4070))</f>
        <v>space exploration</v>
      </c>
    </row>
    <row r="4071" spans="1:20" ht="44.25" hidden="1" x14ac:dyDescent="0.75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 s="9">
        <f>(((I4071/60)/60)/24)+DATE(1970,1,1)</f>
        <v>41803.166666666664</v>
      </c>
      <c r="K4071">
        <v>1399909127</v>
      </c>
      <c r="L4071" s="9">
        <f>(((K4071/60)/60)/24)+DATE(1970,1,1)</f>
        <v>41771.651932870373</v>
      </c>
      <c r="M4071" t="b">
        <v>0</v>
      </c>
      <c r="N4071">
        <v>70</v>
      </c>
      <c r="O4071" t="b">
        <v>0</v>
      </c>
      <c r="P4071" t="s">
        <v>8301</v>
      </c>
      <c r="Q4071">
        <f>D4071/E4071*100</f>
        <v>867.93737236215111</v>
      </c>
      <c r="R4071">
        <f>E4071/N4071</f>
        <v>83.942857142857136</v>
      </c>
      <c r="S4071" t="str">
        <f>LEFT(P4071,FIND("/",P4071)-1)</f>
        <v>technology</v>
      </c>
      <c r="T4071" t="str">
        <f>RIGHT(P4071,LEN(P4071)-FIND("/",P4071))</f>
        <v>space exploration</v>
      </c>
    </row>
    <row r="4072" spans="1:20" ht="44.25" hidden="1" x14ac:dyDescent="0.75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 s="9">
        <f>(((I4072/60)/60)/24)+DATE(1970,1,1)</f>
        <v>42115.559328703705</v>
      </c>
      <c r="K4072">
        <v>1424442326</v>
      </c>
      <c r="L4072" s="9">
        <f>(((K4072/60)/60)/24)+DATE(1970,1,1)</f>
        <v>42055.600995370376</v>
      </c>
      <c r="M4072" t="b">
        <v>0</v>
      </c>
      <c r="N4072">
        <v>6</v>
      </c>
      <c r="O4072" t="b">
        <v>0</v>
      </c>
      <c r="P4072" t="s">
        <v>8301</v>
      </c>
      <c r="Q4072">
        <f>D4072/E4072*100</f>
        <v>196078.43137254901</v>
      </c>
      <c r="R4072">
        <f>E4072/N4072</f>
        <v>8.5</v>
      </c>
      <c r="S4072" t="str">
        <f>LEFT(P4072,FIND("/",P4072)-1)</f>
        <v>technology</v>
      </c>
      <c r="T4072" t="str">
        <f>RIGHT(P4072,LEN(P4072)-FIND("/",P4072))</f>
        <v>space exploration</v>
      </c>
    </row>
    <row r="4073" spans="1:20" hidden="1" x14ac:dyDescent="0.75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 s="9">
        <f>(((I4073/60)/60)/24)+DATE(1970,1,1)</f>
        <v>42409.833333333328</v>
      </c>
      <c r="K4073">
        <v>1452631647</v>
      </c>
      <c r="L4073" s="9">
        <f>(((K4073/60)/60)/24)+DATE(1970,1,1)</f>
        <v>42381.866284722222</v>
      </c>
      <c r="M4073" t="b">
        <v>0</v>
      </c>
      <c r="N4073">
        <v>43</v>
      </c>
      <c r="O4073" t="b">
        <v>0</v>
      </c>
      <c r="P4073" t="s">
        <v>8301</v>
      </c>
      <c r="Q4073">
        <f>D4073/E4073*100</f>
        <v>475.43581616481777</v>
      </c>
      <c r="R4073">
        <f>E4073/N4073</f>
        <v>73.372093023255815</v>
      </c>
      <c r="S4073" t="str">
        <f>LEFT(P4073,FIND("/",P4073)-1)</f>
        <v>technology</v>
      </c>
      <c r="T4073" t="str">
        <f>RIGHT(P4073,LEN(P4073)-FIND("/",P4073))</f>
        <v>space exploration</v>
      </c>
    </row>
    <row r="4074" spans="1:20" ht="29.5" hidden="1" x14ac:dyDescent="0.75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 s="9">
        <f>(((I4074/60)/60)/24)+DATE(1970,1,1)</f>
        <v>42806.791666666672</v>
      </c>
      <c r="K4074">
        <v>1485966688</v>
      </c>
      <c r="L4074" s="9">
        <f>(((K4074/60)/60)/24)+DATE(1970,1,1)</f>
        <v>42767.688518518517</v>
      </c>
      <c r="M4074" t="b">
        <v>0</v>
      </c>
      <c r="N4074">
        <v>152</v>
      </c>
      <c r="O4074" t="b">
        <v>0</v>
      </c>
      <c r="P4074" t="s">
        <v>8301</v>
      </c>
      <c r="Q4074">
        <f>D4074/E4074*100</f>
        <v>874.3806470416788</v>
      </c>
      <c r="R4074">
        <f>E4074/N4074</f>
        <v>112.86184210526316</v>
      </c>
      <c r="S4074" t="str">
        <f>LEFT(P4074,FIND("/",P4074)-1)</f>
        <v>technology</v>
      </c>
      <c r="T4074" t="str">
        <f>RIGHT(P4074,LEN(P4074)-FIND("/",P4074))</f>
        <v>space exploration</v>
      </c>
    </row>
    <row r="4075" spans="1:20" ht="44.25" hidden="1" x14ac:dyDescent="0.75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 s="9">
        <f>(((I4075/60)/60)/24)+DATE(1970,1,1)</f>
        <v>42585.0625</v>
      </c>
      <c r="K4075">
        <v>1467325053</v>
      </c>
      <c r="L4075" s="9">
        <f>(((K4075/60)/60)/24)+DATE(1970,1,1)</f>
        <v>42551.928854166668</v>
      </c>
      <c r="M4075" t="b">
        <v>0</v>
      </c>
      <c r="N4075">
        <v>59</v>
      </c>
      <c r="O4075" t="b">
        <v>0</v>
      </c>
      <c r="P4075" t="s">
        <v>8301</v>
      </c>
      <c r="Q4075">
        <f>D4075/E4075*100</f>
        <v>533.67678399254271</v>
      </c>
      <c r="R4075">
        <f>E4075/N4075</f>
        <v>95.277627118644077</v>
      </c>
      <c r="S4075" t="str">
        <f>LEFT(P4075,FIND("/",P4075)-1)</f>
        <v>technology</v>
      </c>
      <c r="T4075" t="str">
        <f>RIGHT(P4075,LEN(P4075)-FIND("/",P4075))</f>
        <v>space exploration</v>
      </c>
    </row>
    <row r="4076" spans="1:20" ht="44.25" hidden="1" x14ac:dyDescent="0.75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 s="9">
        <f>(((I4076/60)/60)/24)+DATE(1970,1,1)</f>
        <v>42581.884189814817</v>
      </c>
      <c r="K4076">
        <v>1467321194</v>
      </c>
      <c r="L4076" s="9">
        <f>(((K4076/60)/60)/24)+DATE(1970,1,1)</f>
        <v>42551.884189814817</v>
      </c>
      <c r="M4076" t="b">
        <v>0</v>
      </c>
      <c r="N4076">
        <v>4</v>
      </c>
      <c r="O4076" t="b">
        <v>0</v>
      </c>
      <c r="P4076" t="s">
        <v>8301</v>
      </c>
      <c r="Q4076">
        <f>D4076/E4076*100</f>
        <v>107692.30769230769</v>
      </c>
      <c r="R4076">
        <f>E4076/N4076</f>
        <v>22.75</v>
      </c>
      <c r="S4076" t="str">
        <f>LEFT(P4076,FIND("/",P4076)-1)</f>
        <v>technology</v>
      </c>
      <c r="T4076" t="str">
        <f>RIGHT(P4076,LEN(P4076)-FIND("/",P4076))</f>
        <v>space exploration</v>
      </c>
    </row>
    <row r="4077" spans="1:20" hidden="1" x14ac:dyDescent="0.75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 s="9">
        <f>(((I4077/60)/60)/24)+DATE(1970,1,1)</f>
        <v>42112.069560185191</v>
      </c>
      <c r="K4077">
        <v>1426729210</v>
      </c>
      <c r="L4077" s="9">
        <f>(((K4077/60)/60)/24)+DATE(1970,1,1)</f>
        <v>42082.069560185191</v>
      </c>
      <c r="M4077" t="b">
        <v>0</v>
      </c>
      <c r="N4077">
        <v>10</v>
      </c>
      <c r="O4077" t="b">
        <v>0</v>
      </c>
      <c r="P4077" t="s">
        <v>8301</v>
      </c>
      <c r="Q4077">
        <f>D4077/E4077*100</f>
        <v>3675.9189797449358</v>
      </c>
      <c r="R4077">
        <f>E4077/N4077</f>
        <v>133.30000000000001</v>
      </c>
      <c r="S4077" t="str">
        <f>LEFT(P4077,FIND("/",P4077)-1)</f>
        <v>technology</v>
      </c>
      <c r="T4077" t="str">
        <f>RIGHT(P4077,LEN(P4077)-FIND("/",P4077))</f>
        <v>space exploration</v>
      </c>
    </row>
    <row r="4078" spans="1:20" ht="59" hidden="1" x14ac:dyDescent="0.75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 s="9">
        <f>(((I4078/60)/60)/24)+DATE(1970,1,1)</f>
        <v>42332.754837962959</v>
      </c>
      <c r="K4078">
        <v>1443200818</v>
      </c>
      <c r="L4078" s="9">
        <f>(((K4078/60)/60)/24)+DATE(1970,1,1)</f>
        <v>42272.713171296295</v>
      </c>
      <c r="M4078" t="b">
        <v>0</v>
      </c>
      <c r="N4078">
        <v>5</v>
      </c>
      <c r="O4078" t="b">
        <v>0</v>
      </c>
      <c r="P4078" t="s">
        <v>8301</v>
      </c>
      <c r="Q4078">
        <f>D4078/E4078*100</f>
        <v>105263.15789473683</v>
      </c>
      <c r="R4078">
        <f>E4078/N4078</f>
        <v>3.8</v>
      </c>
      <c r="S4078" t="str">
        <f>LEFT(P4078,FIND("/",P4078)-1)</f>
        <v>technology</v>
      </c>
      <c r="T4078" t="str">
        <f>RIGHT(P4078,LEN(P4078)-FIND("/",P4078))</f>
        <v>space exploration</v>
      </c>
    </row>
    <row r="4079" spans="1:20" ht="59" hidden="1" x14ac:dyDescent="0.75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 s="9">
        <f>(((I4079/60)/60)/24)+DATE(1970,1,1)</f>
        <v>41917.802928240737</v>
      </c>
      <c r="K4079">
        <v>1408648573</v>
      </c>
      <c r="L4079" s="9">
        <f>(((K4079/60)/60)/24)+DATE(1970,1,1)</f>
        <v>41872.802928240737</v>
      </c>
      <c r="M4079" t="b">
        <v>0</v>
      </c>
      <c r="N4079">
        <v>58</v>
      </c>
      <c r="O4079" t="b">
        <v>0</v>
      </c>
      <c r="P4079" t="s">
        <v>8303</v>
      </c>
      <c r="Q4079">
        <f>D4079/E4079*100</f>
        <v>4562.0437956204378</v>
      </c>
      <c r="R4079">
        <f>E4079/N4079</f>
        <v>18.896551724137932</v>
      </c>
      <c r="S4079" t="str">
        <f>LEFT(P4079,FIND("/",P4079)-1)</f>
        <v>theater</v>
      </c>
      <c r="T4079" t="str">
        <f>RIGHT(P4079,LEN(P4079)-FIND("/",P4079))</f>
        <v>spaces</v>
      </c>
    </row>
    <row r="4080" spans="1:20" ht="44.25" hidden="1" x14ac:dyDescent="0.75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 s="9">
        <f>(((I4080/60)/60)/24)+DATE(1970,1,1)</f>
        <v>42660.166666666672</v>
      </c>
      <c r="K4080">
        <v>1473957239</v>
      </c>
      <c r="L4080" s="9">
        <f>(((K4080/60)/60)/24)+DATE(1970,1,1)</f>
        <v>42628.690266203703</v>
      </c>
      <c r="M4080" t="b">
        <v>0</v>
      </c>
      <c r="N4080">
        <v>8</v>
      </c>
      <c r="O4080" t="b">
        <v>0</v>
      </c>
      <c r="P4080" t="s">
        <v>8303</v>
      </c>
      <c r="Q4080">
        <f>D4080/E4080*100</f>
        <v>1246.1059190031153</v>
      </c>
      <c r="R4080">
        <f>E4080/N4080</f>
        <v>200.625</v>
      </c>
      <c r="S4080" t="str">
        <f>LEFT(P4080,FIND("/",P4080)-1)</f>
        <v>theater</v>
      </c>
      <c r="T4080" t="str">
        <f>RIGHT(P4080,LEN(P4080)-FIND("/",P4080))</f>
        <v>spaces</v>
      </c>
    </row>
    <row r="4081" spans="1:20" ht="44.25" hidden="1" x14ac:dyDescent="0.75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 s="9">
        <f>(((I4081/60)/60)/24)+DATE(1970,1,1)</f>
        <v>42285.791909722218</v>
      </c>
      <c r="K4081">
        <v>1441738821</v>
      </c>
      <c r="L4081" s="9">
        <f>(((K4081/60)/60)/24)+DATE(1970,1,1)</f>
        <v>42255.791909722218</v>
      </c>
      <c r="M4081" t="b">
        <v>0</v>
      </c>
      <c r="N4081">
        <v>3</v>
      </c>
      <c r="O4081" t="b">
        <v>0</v>
      </c>
      <c r="P4081" t="s">
        <v>8303</v>
      </c>
      <c r="Q4081">
        <f>D4081/E4081*100</f>
        <v>66115.702479338841</v>
      </c>
      <c r="R4081">
        <f>E4081/N4081</f>
        <v>201.66666666666666</v>
      </c>
      <c r="S4081" t="str">
        <f>LEFT(P4081,FIND("/",P4081)-1)</f>
        <v>theater</v>
      </c>
      <c r="T4081" t="str">
        <f>RIGHT(P4081,LEN(P4081)-FIND("/",P4081))</f>
        <v>spaces</v>
      </c>
    </row>
    <row r="4082" spans="1:20" ht="44.25" hidden="1" x14ac:dyDescent="0.75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 s="9">
        <f>(((I4082/60)/60)/24)+DATE(1970,1,1)</f>
        <v>42810.541701388895</v>
      </c>
      <c r="K4082">
        <v>1487944803</v>
      </c>
      <c r="L4082" s="9">
        <f>(((K4082/60)/60)/24)+DATE(1970,1,1)</f>
        <v>42790.583368055552</v>
      </c>
      <c r="M4082" t="b">
        <v>0</v>
      </c>
      <c r="N4082">
        <v>0</v>
      </c>
      <c r="O4082" t="b">
        <v>0</v>
      </c>
      <c r="P4082" t="s">
        <v>8303</v>
      </c>
      <c r="Q4082" t="e">
        <f>D4082/E4082*100</f>
        <v>#DIV/0!</v>
      </c>
      <c r="R4082" t="e">
        <f>E4082/N4082</f>
        <v>#DIV/0!</v>
      </c>
      <c r="S4082" t="str">
        <f>LEFT(P4082,FIND("/",P4082)-1)</f>
        <v>theater</v>
      </c>
      <c r="T4082" t="str">
        <f>RIGHT(P4082,LEN(P4082)-FIND("/",P4082))</f>
        <v>spaces</v>
      </c>
    </row>
    <row r="4083" spans="1:20" ht="29.5" hidden="1" x14ac:dyDescent="0.75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 s="9">
        <f>(((I4083/60)/60)/24)+DATE(1970,1,1)</f>
        <v>42171.741307870368</v>
      </c>
      <c r="K4083">
        <v>1431884849</v>
      </c>
      <c r="L4083" s="9">
        <f>(((K4083/60)/60)/24)+DATE(1970,1,1)</f>
        <v>42141.741307870368</v>
      </c>
      <c r="M4083" t="b">
        <v>0</v>
      </c>
      <c r="N4083">
        <v>11</v>
      </c>
      <c r="O4083" t="b">
        <v>0</v>
      </c>
      <c r="P4083" t="s">
        <v>8303</v>
      </c>
      <c r="Q4083">
        <f>D4083/E4083*100</f>
        <v>167.83216783216784</v>
      </c>
      <c r="R4083">
        <f>E4083/N4083</f>
        <v>65</v>
      </c>
      <c r="S4083" t="str">
        <f>LEFT(P4083,FIND("/",P4083)-1)</f>
        <v>theater</v>
      </c>
      <c r="T4083" t="str">
        <f>RIGHT(P4083,LEN(P4083)-FIND("/",P4083))</f>
        <v>spaces</v>
      </c>
    </row>
    <row r="4084" spans="1:20" ht="44.25" hidden="1" x14ac:dyDescent="0.75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 s="9">
        <f>(((I4084/60)/60)/24)+DATE(1970,1,1)</f>
        <v>42494.958912037036</v>
      </c>
      <c r="K4084">
        <v>1459810850</v>
      </c>
      <c r="L4084" s="9">
        <f>(((K4084/60)/60)/24)+DATE(1970,1,1)</f>
        <v>42464.958912037036</v>
      </c>
      <c r="M4084" t="b">
        <v>0</v>
      </c>
      <c r="N4084">
        <v>20</v>
      </c>
      <c r="O4084" t="b">
        <v>0</v>
      </c>
      <c r="P4084" t="s">
        <v>8303</v>
      </c>
      <c r="Q4084">
        <f>D4084/E4084*100</f>
        <v>597.57942511346437</v>
      </c>
      <c r="R4084">
        <f>E4084/N4084</f>
        <v>66.099999999999994</v>
      </c>
      <c r="S4084" t="str">
        <f>LEFT(P4084,FIND("/",P4084)-1)</f>
        <v>theater</v>
      </c>
      <c r="T4084" t="str">
        <f>RIGHT(P4084,LEN(P4084)-FIND("/",P4084))</f>
        <v>spaces</v>
      </c>
    </row>
    <row r="4085" spans="1:20" ht="44.25" hidden="1" x14ac:dyDescent="0.75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 s="9">
        <f>(((I4085/60)/60)/24)+DATE(1970,1,1)</f>
        <v>42090.969583333332</v>
      </c>
      <c r="K4085">
        <v>1422317772</v>
      </c>
      <c r="L4085" s="9">
        <f>(((K4085/60)/60)/24)+DATE(1970,1,1)</f>
        <v>42031.011249999996</v>
      </c>
      <c r="M4085" t="b">
        <v>0</v>
      </c>
      <c r="N4085">
        <v>3</v>
      </c>
      <c r="O4085" t="b">
        <v>0</v>
      </c>
      <c r="P4085" t="s">
        <v>8303</v>
      </c>
      <c r="Q4085">
        <f>D4085/E4085*100</f>
        <v>5357.1428571428569</v>
      </c>
      <c r="R4085">
        <f>E4085/N4085</f>
        <v>93.333333333333329</v>
      </c>
      <c r="S4085" t="str">
        <f>LEFT(P4085,FIND("/",P4085)-1)</f>
        <v>theater</v>
      </c>
      <c r="T4085" t="str">
        <f>RIGHT(P4085,LEN(P4085)-FIND("/",P4085))</f>
        <v>spaces</v>
      </c>
    </row>
    <row r="4086" spans="1:20" ht="44.25" hidden="1" x14ac:dyDescent="0.75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 s="9">
        <f>(((I4086/60)/60)/24)+DATE(1970,1,1)</f>
        <v>42498.73746527778</v>
      </c>
      <c r="K4086">
        <v>1457548917</v>
      </c>
      <c r="L4086" s="9">
        <f>(((K4086/60)/60)/24)+DATE(1970,1,1)</f>
        <v>42438.779131944444</v>
      </c>
      <c r="M4086" t="b">
        <v>0</v>
      </c>
      <c r="N4086">
        <v>0</v>
      </c>
      <c r="O4086" t="b">
        <v>0</v>
      </c>
      <c r="P4086" t="s">
        <v>8303</v>
      </c>
      <c r="Q4086" t="e">
        <f>D4086/E4086*100</f>
        <v>#DIV/0!</v>
      </c>
      <c r="R4086" t="e">
        <f>E4086/N4086</f>
        <v>#DIV/0!</v>
      </c>
      <c r="S4086" t="str">
        <f>LEFT(P4086,FIND("/",P4086)-1)</f>
        <v>theater</v>
      </c>
      <c r="T4086" t="str">
        <f>RIGHT(P4086,LEN(P4086)-FIND("/",P4086))</f>
        <v>spaces</v>
      </c>
    </row>
    <row r="4087" spans="1:20" ht="44.25" hidden="1" x14ac:dyDescent="0.75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 s="9">
        <f>(((I4087/60)/60)/24)+DATE(1970,1,1)</f>
        <v>42528.008391203708</v>
      </c>
      <c r="K4087">
        <v>1462666325</v>
      </c>
      <c r="L4087" s="9">
        <f>(((K4087/60)/60)/24)+DATE(1970,1,1)</f>
        <v>42498.008391203708</v>
      </c>
      <c r="M4087" t="b">
        <v>0</v>
      </c>
      <c r="N4087">
        <v>0</v>
      </c>
      <c r="O4087" t="b">
        <v>0</v>
      </c>
      <c r="P4087" t="s">
        <v>8303</v>
      </c>
      <c r="Q4087" t="e">
        <f>D4087/E4087*100</f>
        <v>#DIV/0!</v>
      </c>
      <c r="R4087" t="e">
        <f>E4087/N4087</f>
        <v>#DIV/0!</v>
      </c>
      <c r="S4087" t="str">
        <f>LEFT(P4087,FIND("/",P4087)-1)</f>
        <v>theater</v>
      </c>
      <c r="T4087" t="str">
        <f>RIGHT(P4087,LEN(P4087)-FIND("/",P4087))</f>
        <v>spaces</v>
      </c>
    </row>
    <row r="4088" spans="1:20" ht="44.25" hidden="1" x14ac:dyDescent="0.75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 s="9">
        <f>(((I4088/60)/60)/24)+DATE(1970,1,1)</f>
        <v>41893.757210648146</v>
      </c>
      <c r="K4088">
        <v>1407867023</v>
      </c>
      <c r="L4088" s="9">
        <f>(((K4088/60)/60)/24)+DATE(1970,1,1)</f>
        <v>41863.757210648146</v>
      </c>
      <c r="M4088" t="b">
        <v>0</v>
      </c>
      <c r="N4088">
        <v>0</v>
      </c>
      <c r="O4088" t="b">
        <v>0</v>
      </c>
      <c r="P4088" t="s">
        <v>8303</v>
      </c>
      <c r="Q4088" t="e">
        <f>D4088/E4088*100</f>
        <v>#DIV/0!</v>
      </c>
      <c r="R4088" t="e">
        <f>E4088/N4088</f>
        <v>#DIV/0!</v>
      </c>
      <c r="S4088" t="str">
        <f>LEFT(P4088,FIND("/",P4088)-1)</f>
        <v>theater</v>
      </c>
      <c r="T4088" t="str">
        <f>RIGHT(P4088,LEN(P4088)-FIND("/",P4088))</f>
        <v>spaces</v>
      </c>
    </row>
    <row r="4089" spans="1:20" ht="29.5" hidden="1" x14ac:dyDescent="0.75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 s="9">
        <f>(((I4089/60)/60)/24)+DATE(1970,1,1)</f>
        <v>41908.679803240739</v>
      </c>
      <c r="K4089">
        <v>1406564335</v>
      </c>
      <c r="L4089" s="9">
        <f>(((K4089/60)/60)/24)+DATE(1970,1,1)</f>
        <v>41848.679803240739</v>
      </c>
      <c r="M4089" t="b">
        <v>0</v>
      </c>
      <c r="N4089">
        <v>1</v>
      </c>
      <c r="O4089" t="b">
        <v>0</v>
      </c>
      <c r="P4089" t="s">
        <v>8303</v>
      </c>
      <c r="Q4089">
        <f>D4089/E4089*100</f>
        <v>15000</v>
      </c>
      <c r="R4089">
        <f>E4089/N4089</f>
        <v>10</v>
      </c>
      <c r="S4089" t="str">
        <f>LEFT(P4089,FIND("/",P4089)-1)</f>
        <v>theater</v>
      </c>
      <c r="T4089" t="str">
        <f>RIGHT(P4089,LEN(P4089)-FIND("/",P4089))</f>
        <v>spaces</v>
      </c>
    </row>
    <row r="4090" spans="1:20" hidden="1" x14ac:dyDescent="0.75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 s="9">
        <f>(((I4090/60)/60)/24)+DATE(1970,1,1)</f>
        <v>42683.973750000005</v>
      </c>
      <c r="K4090">
        <v>1478298132</v>
      </c>
      <c r="L4090" s="9">
        <f>(((K4090/60)/60)/24)+DATE(1970,1,1)</f>
        <v>42678.932083333333</v>
      </c>
      <c r="M4090" t="b">
        <v>0</v>
      </c>
      <c r="N4090">
        <v>2</v>
      </c>
      <c r="O4090" t="b">
        <v>0</v>
      </c>
      <c r="P4090" t="s">
        <v>8303</v>
      </c>
      <c r="Q4090">
        <f>D4090/E4090*100</f>
        <v>171.55172413793102</v>
      </c>
      <c r="R4090">
        <f>E4090/N4090</f>
        <v>58</v>
      </c>
      <c r="S4090" t="str">
        <f>LEFT(P4090,FIND("/",P4090)-1)</f>
        <v>theater</v>
      </c>
      <c r="T4090" t="str">
        <f>RIGHT(P4090,LEN(P4090)-FIND("/",P4090))</f>
        <v>spaces</v>
      </c>
    </row>
    <row r="4091" spans="1:20" ht="44.25" hidden="1" x14ac:dyDescent="0.75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 s="9">
        <f>(((I4091/60)/60)/24)+DATE(1970,1,1)</f>
        <v>42560.993032407408</v>
      </c>
      <c r="K4091">
        <v>1465516198</v>
      </c>
      <c r="L4091" s="9">
        <f>(((K4091/60)/60)/24)+DATE(1970,1,1)</f>
        <v>42530.993032407408</v>
      </c>
      <c r="M4091" t="b">
        <v>0</v>
      </c>
      <c r="N4091">
        <v>348</v>
      </c>
      <c r="O4091" t="b">
        <v>0</v>
      </c>
      <c r="P4091" t="s">
        <v>8303</v>
      </c>
      <c r="Q4091">
        <f>D4091/E4091*100</f>
        <v>146.72739224340313</v>
      </c>
      <c r="R4091">
        <f>E4091/N4091</f>
        <v>244.80459770114942</v>
      </c>
      <c r="S4091" t="str">
        <f>LEFT(P4091,FIND("/",P4091)-1)</f>
        <v>theater</v>
      </c>
      <c r="T4091" t="str">
        <f>RIGHT(P4091,LEN(P4091)-FIND("/",P4091))</f>
        <v>spaces</v>
      </c>
    </row>
    <row r="4092" spans="1:20" ht="44.25" hidden="1" x14ac:dyDescent="0.75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 s="9">
        <f>(((I4092/60)/60)/24)+DATE(1970,1,1)</f>
        <v>42037.780104166668</v>
      </c>
      <c r="K4092">
        <v>1417718601</v>
      </c>
      <c r="L4092" s="9">
        <f>(((K4092/60)/60)/24)+DATE(1970,1,1)</f>
        <v>41977.780104166668</v>
      </c>
      <c r="M4092" t="b">
        <v>0</v>
      </c>
      <c r="N4092">
        <v>4</v>
      </c>
      <c r="O4092" t="b">
        <v>0</v>
      </c>
      <c r="P4092" t="s">
        <v>8303</v>
      </c>
      <c r="Q4092">
        <f>D4092/E4092*100</f>
        <v>3076923.076923077</v>
      </c>
      <c r="R4092">
        <f>E4092/N4092</f>
        <v>6.5</v>
      </c>
      <c r="S4092" t="str">
        <f>LEFT(P4092,FIND("/",P4092)-1)</f>
        <v>theater</v>
      </c>
      <c r="T4092" t="str">
        <f>RIGHT(P4092,LEN(P4092)-FIND("/",P4092))</f>
        <v>spaces</v>
      </c>
    </row>
    <row r="4093" spans="1:20" hidden="1" x14ac:dyDescent="0.75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 s="9">
        <f>(((I4093/60)/60)/24)+DATE(1970,1,1)</f>
        <v>42376.20685185185</v>
      </c>
      <c r="K4093">
        <v>1449550672</v>
      </c>
      <c r="L4093" s="9">
        <f>(((K4093/60)/60)/24)+DATE(1970,1,1)</f>
        <v>42346.20685185185</v>
      </c>
      <c r="M4093" t="b">
        <v>0</v>
      </c>
      <c r="N4093">
        <v>0</v>
      </c>
      <c r="O4093" t="b">
        <v>0</v>
      </c>
      <c r="P4093" t="s">
        <v>8303</v>
      </c>
      <c r="Q4093" t="e">
        <f>D4093/E4093*100</f>
        <v>#DIV/0!</v>
      </c>
      <c r="R4093" t="e">
        <f>E4093/N4093</f>
        <v>#DIV/0!</v>
      </c>
      <c r="S4093" t="str">
        <f>LEFT(P4093,FIND("/",P4093)-1)</f>
        <v>theater</v>
      </c>
      <c r="T4093" t="str">
        <f>RIGHT(P4093,LEN(P4093)-FIND("/",P4093))</f>
        <v>spaces</v>
      </c>
    </row>
    <row r="4094" spans="1:20" ht="73.75" hidden="1" x14ac:dyDescent="0.75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 s="9">
        <f>(((I4094/60)/60)/24)+DATE(1970,1,1)</f>
        <v>42456.976412037038</v>
      </c>
      <c r="K4094">
        <v>1456532762</v>
      </c>
      <c r="L4094" s="9">
        <f>(((K4094/60)/60)/24)+DATE(1970,1,1)</f>
        <v>42427.01807870371</v>
      </c>
      <c r="M4094" t="b">
        <v>0</v>
      </c>
      <c r="N4094">
        <v>17</v>
      </c>
      <c r="O4094" t="b">
        <v>0</v>
      </c>
      <c r="P4094" t="s">
        <v>8303</v>
      </c>
      <c r="Q4094">
        <f>D4094/E4094*100</f>
        <v>2403.8461538461538</v>
      </c>
      <c r="R4094">
        <f>E4094/N4094</f>
        <v>61.176470588235297</v>
      </c>
      <c r="S4094" t="str">
        <f>LEFT(P4094,FIND("/",P4094)-1)</f>
        <v>theater</v>
      </c>
      <c r="T4094" t="str">
        <f>RIGHT(P4094,LEN(P4094)-FIND("/",P4094))</f>
        <v>spaces</v>
      </c>
    </row>
    <row r="4095" spans="1:20" ht="44.25" hidden="1" x14ac:dyDescent="0.75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 s="9">
        <f>(((I4095/60)/60)/24)+DATE(1970,1,1)</f>
        <v>42064.856817129628</v>
      </c>
      <c r="K4095">
        <v>1422650029</v>
      </c>
      <c r="L4095" s="9">
        <f>(((K4095/60)/60)/24)+DATE(1970,1,1)</f>
        <v>42034.856817129628</v>
      </c>
      <c r="M4095" t="b">
        <v>0</v>
      </c>
      <c r="N4095">
        <v>0</v>
      </c>
      <c r="O4095" t="b">
        <v>0</v>
      </c>
      <c r="P4095" t="s">
        <v>8303</v>
      </c>
      <c r="Q4095" t="e">
        <f>D4095/E4095*100</f>
        <v>#DIV/0!</v>
      </c>
      <c r="R4095" t="e">
        <f>E4095/N4095</f>
        <v>#DIV/0!</v>
      </c>
      <c r="S4095" t="str">
        <f>LEFT(P4095,FIND("/",P4095)-1)</f>
        <v>theater</v>
      </c>
      <c r="T4095" t="str">
        <f>RIGHT(P4095,LEN(P4095)-FIND("/",P4095))</f>
        <v>spaces</v>
      </c>
    </row>
    <row r="4096" spans="1:20" hidden="1" x14ac:dyDescent="0.75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 s="9">
        <f>(((I4096/60)/60)/24)+DATE(1970,1,1)</f>
        <v>41890.659780092588</v>
      </c>
      <c r="K4096">
        <v>1408031405</v>
      </c>
      <c r="L4096" s="9">
        <f>(((K4096/60)/60)/24)+DATE(1970,1,1)</f>
        <v>41865.659780092588</v>
      </c>
      <c r="M4096" t="b">
        <v>0</v>
      </c>
      <c r="N4096">
        <v>1</v>
      </c>
      <c r="O4096" t="b">
        <v>0</v>
      </c>
      <c r="P4096" t="s">
        <v>8305</v>
      </c>
      <c r="Q4096">
        <f>D4096/E4096*100</f>
        <v>50000</v>
      </c>
      <c r="R4096">
        <f>E4096/N4096</f>
        <v>10</v>
      </c>
      <c r="S4096" t="str">
        <f>LEFT(P4096,FIND("/",P4096)-1)</f>
        <v>theater</v>
      </c>
      <c r="T4096" t="str">
        <f>RIGHT(P4096,LEN(P4096)-FIND("/",P4096))</f>
        <v>musical</v>
      </c>
    </row>
    <row r="4097" spans="1:20" ht="29.5" hidden="1" x14ac:dyDescent="0.75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 s="9">
        <f>(((I4097/60)/60)/24)+DATE(1970,1,1)</f>
        <v>42077.132638888885</v>
      </c>
      <c r="K4097">
        <v>1423761792</v>
      </c>
      <c r="L4097" s="9">
        <f>(((K4097/60)/60)/24)+DATE(1970,1,1)</f>
        <v>42047.724444444444</v>
      </c>
      <c r="M4097" t="b">
        <v>0</v>
      </c>
      <c r="N4097">
        <v>15</v>
      </c>
      <c r="O4097" t="b">
        <v>0</v>
      </c>
      <c r="P4097" t="s">
        <v>8305</v>
      </c>
      <c r="Q4097">
        <f>D4097/E4097*100</f>
        <v>2900.6637168141597</v>
      </c>
      <c r="R4097">
        <f>E4097/N4097</f>
        <v>30.133333333333333</v>
      </c>
      <c r="S4097" t="str">
        <f>LEFT(P4097,FIND("/",P4097)-1)</f>
        <v>theater</v>
      </c>
      <c r="T4097" t="str">
        <f>RIGHT(P4097,LEN(P4097)-FIND("/",P4097))</f>
        <v>musical</v>
      </c>
    </row>
    <row r="4098" spans="1:20" ht="59" hidden="1" x14ac:dyDescent="0.75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 s="9">
        <f>(((I4098/60)/60)/24)+DATE(1970,1,1)</f>
        <v>41823.17219907407</v>
      </c>
      <c r="K4098">
        <v>1401768478</v>
      </c>
      <c r="L4098" s="9">
        <f>(((K4098/60)/60)/24)+DATE(1970,1,1)</f>
        <v>41793.17219907407</v>
      </c>
      <c r="M4098" t="b">
        <v>0</v>
      </c>
      <c r="N4098">
        <v>10</v>
      </c>
      <c r="O4098" t="b">
        <v>0</v>
      </c>
      <c r="P4098" t="s">
        <v>8305</v>
      </c>
      <c r="Q4098">
        <f>D4098/E4098*100</f>
        <v>666.66666666666674</v>
      </c>
      <c r="R4098">
        <f>E4098/N4098</f>
        <v>150</v>
      </c>
      <c r="S4098" t="str">
        <f>LEFT(P4098,FIND("/",P4098)-1)</f>
        <v>theater</v>
      </c>
      <c r="T4098" t="str">
        <f>RIGHT(P4098,LEN(P4098)-FIND("/",P4098))</f>
        <v>musical</v>
      </c>
    </row>
    <row r="4099" spans="1:20" ht="29.5" hidden="1" x14ac:dyDescent="0.75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 s="9">
        <f>(((I4099/60)/60)/24)+DATE(1970,1,1)</f>
        <v>42823.739004629635</v>
      </c>
      <c r="K4099">
        <v>1485629050</v>
      </c>
      <c r="L4099" s="9">
        <f>(((K4099/60)/60)/24)+DATE(1970,1,1)</f>
        <v>42763.780671296292</v>
      </c>
      <c r="M4099" t="b">
        <v>0</v>
      </c>
      <c r="N4099">
        <v>3</v>
      </c>
      <c r="O4099" t="b">
        <v>0</v>
      </c>
      <c r="P4099" t="s">
        <v>8305</v>
      </c>
      <c r="Q4099">
        <f>D4099/E4099*100</f>
        <v>3750</v>
      </c>
      <c r="R4099">
        <f>E4099/N4099</f>
        <v>13.333333333333334</v>
      </c>
      <c r="S4099" t="str">
        <f>LEFT(P4099,FIND("/",P4099)-1)</f>
        <v>theater</v>
      </c>
      <c r="T4099" t="str">
        <f>RIGHT(P4099,LEN(P4099)-FIND("/",P4099))</f>
        <v>musical</v>
      </c>
    </row>
    <row r="4100" spans="1:20" ht="44.25" hidden="1" x14ac:dyDescent="0.75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 s="9">
        <f>(((I4100/60)/60)/24)+DATE(1970,1,1)</f>
        <v>42230.145787037036</v>
      </c>
      <c r="K4100">
        <v>1435202996</v>
      </c>
      <c r="L4100" s="9">
        <f>(((K4100/60)/60)/24)+DATE(1970,1,1)</f>
        <v>42180.145787037036</v>
      </c>
      <c r="M4100" t="b">
        <v>0</v>
      </c>
      <c r="N4100">
        <v>0</v>
      </c>
      <c r="O4100" t="b">
        <v>0</v>
      </c>
      <c r="P4100" t="s">
        <v>8305</v>
      </c>
      <c r="Q4100" t="e">
        <f>D4100/E4100*100</f>
        <v>#DIV/0!</v>
      </c>
      <c r="R4100" t="e">
        <f>E4100/N4100</f>
        <v>#DIV/0!</v>
      </c>
      <c r="S4100" t="str">
        <f>LEFT(P4100,FIND("/",P4100)-1)</f>
        <v>theater</v>
      </c>
      <c r="T4100" t="str">
        <f>RIGHT(P4100,LEN(P4100)-FIND("/",P4100))</f>
        <v>musical</v>
      </c>
    </row>
    <row r="4101" spans="1:20" ht="44.25" hidden="1" x14ac:dyDescent="0.75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 s="9">
        <f>(((I4101/60)/60)/24)+DATE(1970,1,1)</f>
        <v>42285.696006944447</v>
      </c>
      <c r="K4101">
        <v>1441730535</v>
      </c>
      <c r="L4101" s="9">
        <f>(((K4101/60)/60)/24)+DATE(1970,1,1)</f>
        <v>42255.696006944447</v>
      </c>
      <c r="M4101" t="b">
        <v>0</v>
      </c>
      <c r="N4101">
        <v>0</v>
      </c>
      <c r="O4101" t="b">
        <v>0</v>
      </c>
      <c r="P4101" t="s">
        <v>8305</v>
      </c>
      <c r="Q4101" t="e">
        <f>D4101/E4101*100</f>
        <v>#DIV/0!</v>
      </c>
      <c r="R4101" t="e">
        <f>E4101/N4101</f>
        <v>#DIV/0!</v>
      </c>
      <c r="S4101" t="str">
        <f>LEFT(P4101,FIND("/",P4101)-1)</f>
        <v>theater</v>
      </c>
      <c r="T4101" t="str">
        <f>RIGHT(P4101,LEN(P4101)-FIND("/",P4101))</f>
        <v>musical</v>
      </c>
    </row>
    <row r="4102" spans="1:20" ht="59" hidden="1" x14ac:dyDescent="0.75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 s="9">
        <f>(((I4102/60)/60)/24)+DATE(1970,1,1)</f>
        <v>42028.041666666672</v>
      </c>
      <c r="K4102">
        <v>1420244622</v>
      </c>
      <c r="L4102" s="9">
        <f>(((K4102/60)/60)/24)+DATE(1970,1,1)</f>
        <v>42007.016458333332</v>
      </c>
      <c r="M4102" t="b">
        <v>0</v>
      </c>
      <c r="N4102">
        <v>0</v>
      </c>
      <c r="O4102" t="b">
        <v>0</v>
      </c>
      <c r="P4102" t="s">
        <v>8305</v>
      </c>
      <c r="Q4102" t="e">
        <f>D4102/E4102*100</f>
        <v>#DIV/0!</v>
      </c>
      <c r="R4102" t="e">
        <f>E4102/N4102</f>
        <v>#DIV/0!</v>
      </c>
      <c r="S4102" t="str">
        <f>LEFT(P4102,FIND("/",P4102)-1)</f>
        <v>theater</v>
      </c>
      <c r="T4102" t="str">
        <f>RIGHT(P4102,LEN(P4102)-FIND("/",P4102))</f>
        <v>musical</v>
      </c>
    </row>
    <row r="4103" spans="1:20" ht="44.25" hidden="1" x14ac:dyDescent="0.75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 s="9">
        <f>(((I4103/60)/60)/24)+DATE(1970,1,1)</f>
        <v>42616.416666666672</v>
      </c>
      <c r="K4103">
        <v>1472804365</v>
      </c>
      <c r="L4103" s="9">
        <f>(((K4103/60)/60)/24)+DATE(1970,1,1)</f>
        <v>42615.346817129626</v>
      </c>
      <c r="M4103" t="b">
        <v>0</v>
      </c>
      <c r="N4103">
        <v>0</v>
      </c>
      <c r="O4103" t="b">
        <v>0</v>
      </c>
      <c r="P4103" t="s">
        <v>8305</v>
      </c>
      <c r="Q4103" t="e">
        <f>D4103/E4103*100</f>
        <v>#DIV/0!</v>
      </c>
      <c r="R4103" t="e">
        <f>E4103/N4103</f>
        <v>#DIV/0!</v>
      </c>
      <c r="S4103" t="str">
        <f>LEFT(P4103,FIND("/",P4103)-1)</f>
        <v>theater</v>
      </c>
      <c r="T4103" t="str">
        <f>RIGHT(P4103,LEN(P4103)-FIND("/",P4103))</f>
        <v>musical</v>
      </c>
    </row>
    <row r="4104" spans="1:20" ht="59" hidden="1" x14ac:dyDescent="0.75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 s="9">
        <f>(((I4104/60)/60)/24)+DATE(1970,1,1)</f>
        <v>42402.624166666668</v>
      </c>
      <c r="K4104">
        <v>1451833128</v>
      </c>
      <c r="L4104" s="9">
        <f>(((K4104/60)/60)/24)+DATE(1970,1,1)</f>
        <v>42372.624166666668</v>
      </c>
      <c r="M4104" t="b">
        <v>0</v>
      </c>
      <c r="N4104">
        <v>46</v>
      </c>
      <c r="O4104" t="b">
        <v>0</v>
      </c>
      <c r="P4104" t="s">
        <v>8305</v>
      </c>
      <c r="Q4104">
        <f>D4104/E4104*100</f>
        <v>189.41233608547839</v>
      </c>
      <c r="R4104">
        <f>E4104/N4104</f>
        <v>44.760869565217391</v>
      </c>
      <c r="S4104" t="str">
        <f>LEFT(P4104,FIND("/",P4104)-1)</f>
        <v>theater</v>
      </c>
      <c r="T4104" t="str">
        <f>RIGHT(P4104,LEN(P4104)-FIND("/",P4104))</f>
        <v>musical</v>
      </c>
    </row>
    <row r="4105" spans="1:20" ht="44.25" hidden="1" x14ac:dyDescent="0.75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 s="9">
        <f>(((I4105/60)/60)/24)+DATE(1970,1,1)</f>
        <v>42712.67768518519</v>
      </c>
      <c r="K4105">
        <v>1478621752</v>
      </c>
      <c r="L4105" s="9">
        <f>(((K4105/60)/60)/24)+DATE(1970,1,1)</f>
        <v>42682.67768518519</v>
      </c>
      <c r="M4105" t="b">
        <v>0</v>
      </c>
      <c r="N4105">
        <v>14</v>
      </c>
      <c r="O4105" t="b">
        <v>0</v>
      </c>
      <c r="P4105" t="s">
        <v>8305</v>
      </c>
      <c r="Q4105">
        <f>D4105/E4105*100</f>
        <v>2014.5044319097501</v>
      </c>
      <c r="R4105">
        <f>E4105/N4105</f>
        <v>88.642857142857139</v>
      </c>
      <c r="S4105" t="str">
        <f>LEFT(P4105,FIND("/",P4105)-1)</f>
        <v>theater</v>
      </c>
      <c r="T4105" t="str">
        <f>RIGHT(P4105,LEN(P4105)-FIND("/",P4105))</f>
        <v>musical</v>
      </c>
    </row>
    <row r="4106" spans="1:20" ht="44.25" hidden="1" x14ac:dyDescent="0.75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 s="9">
        <f>(((I4106/60)/60)/24)+DATE(1970,1,1)</f>
        <v>42185.165972222225</v>
      </c>
      <c r="K4106">
        <v>1433014746</v>
      </c>
      <c r="L4106" s="9">
        <f>(((K4106/60)/60)/24)+DATE(1970,1,1)</f>
        <v>42154.818819444445</v>
      </c>
      <c r="M4106" t="b">
        <v>0</v>
      </c>
      <c r="N4106">
        <v>1</v>
      </c>
      <c r="O4106" t="b">
        <v>0</v>
      </c>
      <c r="P4106" t="s">
        <v>8305</v>
      </c>
      <c r="Q4106">
        <f>D4106/E4106*100</f>
        <v>180000</v>
      </c>
      <c r="R4106">
        <f>E4106/N4106</f>
        <v>10</v>
      </c>
      <c r="S4106" t="str">
        <f>LEFT(P4106,FIND("/",P4106)-1)</f>
        <v>theater</v>
      </c>
      <c r="T4106" t="str">
        <f>RIGHT(P4106,LEN(P4106)-FIND("/",P4106))</f>
        <v>musical</v>
      </c>
    </row>
    <row r="4107" spans="1:20" ht="44.25" hidden="1" x14ac:dyDescent="0.75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 s="9">
        <f>(((I4107/60)/60)/24)+DATE(1970,1,1)</f>
        <v>42029.861064814817</v>
      </c>
      <c r="K4107">
        <v>1419626396</v>
      </c>
      <c r="L4107" s="9">
        <f>(((K4107/60)/60)/24)+DATE(1970,1,1)</f>
        <v>41999.861064814817</v>
      </c>
      <c r="M4107" t="b">
        <v>0</v>
      </c>
      <c r="N4107">
        <v>0</v>
      </c>
      <c r="O4107" t="b">
        <v>0</v>
      </c>
      <c r="P4107" t="s">
        <v>8305</v>
      </c>
      <c r="Q4107" t="e">
        <f>D4107/E4107*100</f>
        <v>#DIV/0!</v>
      </c>
      <c r="R4107" t="e">
        <f>E4107/N4107</f>
        <v>#DIV/0!</v>
      </c>
      <c r="S4107" t="str">
        <f>LEFT(P4107,FIND("/",P4107)-1)</f>
        <v>theater</v>
      </c>
      <c r="T4107" t="str">
        <f>RIGHT(P4107,LEN(P4107)-FIND("/",P4107))</f>
        <v>musical</v>
      </c>
    </row>
    <row r="4108" spans="1:20" ht="44.25" hidden="1" x14ac:dyDescent="0.75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 s="9">
        <f>(((I4108/60)/60)/24)+DATE(1970,1,1)</f>
        <v>41850.958333333336</v>
      </c>
      <c r="K4108">
        <v>1403724820</v>
      </c>
      <c r="L4108" s="9">
        <f>(((K4108/60)/60)/24)+DATE(1970,1,1)</f>
        <v>41815.815046296295</v>
      </c>
      <c r="M4108" t="b">
        <v>0</v>
      </c>
      <c r="N4108">
        <v>17</v>
      </c>
      <c r="O4108" t="b">
        <v>0</v>
      </c>
      <c r="P4108" t="s">
        <v>8305</v>
      </c>
      <c r="Q4108">
        <f>D4108/E4108*100</f>
        <v>765.30612244897952</v>
      </c>
      <c r="R4108">
        <f>E4108/N4108</f>
        <v>57.647058823529413</v>
      </c>
      <c r="S4108" t="str">
        <f>LEFT(P4108,FIND("/",P4108)-1)</f>
        <v>theater</v>
      </c>
      <c r="T4108" t="str">
        <f>RIGHT(P4108,LEN(P4108)-FIND("/",P4108))</f>
        <v>musical</v>
      </c>
    </row>
    <row r="4109" spans="1:20" ht="29.5" hidden="1" x14ac:dyDescent="0.75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 s="9">
        <f>(((I4109/60)/60)/24)+DATE(1970,1,1)</f>
        <v>42786.018506944441</v>
      </c>
      <c r="K4109">
        <v>1484958399</v>
      </c>
      <c r="L4109" s="9">
        <f>(((K4109/60)/60)/24)+DATE(1970,1,1)</f>
        <v>42756.018506944441</v>
      </c>
      <c r="M4109" t="b">
        <v>0</v>
      </c>
      <c r="N4109">
        <v>1</v>
      </c>
      <c r="O4109" t="b">
        <v>0</v>
      </c>
      <c r="P4109" t="s">
        <v>8305</v>
      </c>
      <c r="Q4109">
        <f>D4109/E4109*100</f>
        <v>2000</v>
      </c>
      <c r="R4109">
        <f>E4109/N4109</f>
        <v>25</v>
      </c>
      <c r="S4109" t="str">
        <f>LEFT(P4109,FIND("/",P4109)-1)</f>
        <v>theater</v>
      </c>
      <c r="T4109" t="str">
        <f>RIGHT(P4109,LEN(P4109)-FIND("/",P4109))</f>
        <v>musical</v>
      </c>
    </row>
    <row r="4110" spans="1:20" ht="44.25" hidden="1" x14ac:dyDescent="0.75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 s="9">
        <f>(((I4110/60)/60)/24)+DATE(1970,1,1)</f>
        <v>42400.960416666669</v>
      </c>
      <c r="K4110">
        <v>1451950570</v>
      </c>
      <c r="L4110" s="9">
        <f>(((K4110/60)/60)/24)+DATE(1970,1,1)</f>
        <v>42373.983449074076</v>
      </c>
      <c r="M4110" t="b">
        <v>0</v>
      </c>
      <c r="N4110">
        <v>0</v>
      </c>
      <c r="O4110" t="b">
        <v>0</v>
      </c>
      <c r="P4110" t="s">
        <v>8305</v>
      </c>
      <c r="Q4110" t="e">
        <f>D4110/E4110*100</f>
        <v>#DIV/0!</v>
      </c>
      <c r="R4110" t="e">
        <f>E4110/N4110</f>
        <v>#DIV/0!</v>
      </c>
      <c r="S4110" t="str">
        <f>LEFT(P4110,FIND("/",P4110)-1)</f>
        <v>theater</v>
      </c>
      <c r="T4110" t="str">
        <f>RIGHT(P4110,LEN(P4110)-FIND("/",P4110))</f>
        <v>musical</v>
      </c>
    </row>
    <row r="4111" spans="1:20" ht="59" hidden="1" x14ac:dyDescent="0.75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 s="9">
        <f>(((I4111/60)/60)/24)+DATE(1970,1,1)</f>
        <v>41884.602650462963</v>
      </c>
      <c r="K4111">
        <v>1407076069</v>
      </c>
      <c r="L4111" s="9">
        <f>(((K4111/60)/60)/24)+DATE(1970,1,1)</f>
        <v>41854.602650462963</v>
      </c>
      <c r="M4111" t="b">
        <v>0</v>
      </c>
      <c r="N4111">
        <v>0</v>
      </c>
      <c r="O4111" t="b">
        <v>0</v>
      </c>
      <c r="P4111" t="s">
        <v>8305</v>
      </c>
      <c r="Q4111" t="e">
        <f>D4111/E4111*100</f>
        <v>#DIV/0!</v>
      </c>
      <c r="R4111" t="e">
        <f>E4111/N4111</f>
        <v>#DIV/0!</v>
      </c>
      <c r="S4111" t="str">
        <f>LEFT(P4111,FIND("/",P4111)-1)</f>
        <v>theater</v>
      </c>
      <c r="T4111" t="str">
        <f>RIGHT(P4111,LEN(P4111)-FIND("/",P4111))</f>
        <v>musical</v>
      </c>
    </row>
    <row r="4112" spans="1:20" ht="44.25" hidden="1" x14ac:dyDescent="0.75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 s="9">
        <f>(((I4112/60)/60)/24)+DATE(1970,1,1)</f>
        <v>42090.749907407408</v>
      </c>
      <c r="K4112">
        <v>1425322792</v>
      </c>
      <c r="L4112" s="9">
        <f>(((K4112/60)/60)/24)+DATE(1970,1,1)</f>
        <v>42065.791574074072</v>
      </c>
      <c r="M4112" t="b">
        <v>0</v>
      </c>
      <c r="N4112">
        <v>0</v>
      </c>
      <c r="O4112" t="b">
        <v>0</v>
      </c>
      <c r="P4112" t="s">
        <v>8305</v>
      </c>
      <c r="Q4112" t="e">
        <f>D4112/E4112*100</f>
        <v>#DIV/0!</v>
      </c>
      <c r="R4112" t="e">
        <f>E4112/N4112</f>
        <v>#DIV/0!</v>
      </c>
      <c r="S4112" t="str">
        <f>LEFT(P4112,FIND("/",P4112)-1)</f>
        <v>theater</v>
      </c>
      <c r="T4112" t="str">
        <f>RIGHT(P4112,LEN(P4112)-FIND("/",P4112))</f>
        <v>musical</v>
      </c>
    </row>
    <row r="4113" spans="1:20" ht="44.25" hidden="1" x14ac:dyDescent="0.75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 s="9">
        <f>(((I4113/60)/60)/24)+DATE(1970,1,1)</f>
        <v>42499.951284722221</v>
      </c>
      <c r="K4113">
        <v>1460242191</v>
      </c>
      <c r="L4113" s="9">
        <f>(((K4113/60)/60)/24)+DATE(1970,1,1)</f>
        <v>42469.951284722221</v>
      </c>
      <c r="M4113" t="b">
        <v>0</v>
      </c>
      <c r="N4113">
        <v>0</v>
      </c>
      <c r="O4113" t="b">
        <v>0</v>
      </c>
      <c r="P4113" t="s">
        <v>8305</v>
      </c>
      <c r="Q4113" t="e">
        <f>D4113/E4113*100</f>
        <v>#DIV/0!</v>
      </c>
      <c r="R4113" t="e">
        <f>E4113/N4113</f>
        <v>#DIV/0!</v>
      </c>
      <c r="S4113" t="str">
        <f>LEFT(P4113,FIND("/",P4113)-1)</f>
        <v>theater</v>
      </c>
      <c r="T4113" t="str">
        <f>RIGHT(P4113,LEN(P4113)-FIND("/",P4113))</f>
        <v>musical</v>
      </c>
    </row>
    <row r="4114" spans="1:20" hidden="1" x14ac:dyDescent="0.75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 s="9">
        <f>(((I4114/60)/60)/24)+DATE(1970,1,1)</f>
        <v>41984.228032407409</v>
      </c>
      <c r="K4114">
        <v>1415683702</v>
      </c>
      <c r="L4114" s="9">
        <f>(((K4114/60)/60)/24)+DATE(1970,1,1)</f>
        <v>41954.228032407409</v>
      </c>
      <c r="M4114" t="b">
        <v>0</v>
      </c>
      <c r="N4114">
        <v>0</v>
      </c>
      <c r="O4114" t="b">
        <v>0</v>
      </c>
      <c r="P4114" t="s">
        <v>8305</v>
      </c>
      <c r="Q4114" t="e">
        <f>D4114/E4114*100</f>
        <v>#DIV/0!</v>
      </c>
      <c r="R4114" t="e">
        <f>E4114/N4114</f>
        <v>#DIV/0!</v>
      </c>
      <c r="S4114" t="str">
        <f>LEFT(P4114,FIND("/",P4114)-1)</f>
        <v>theater</v>
      </c>
      <c r="T4114" t="str">
        <f>RIGHT(P4114,LEN(P4114)-FIND("/",P4114))</f>
        <v>musical</v>
      </c>
    </row>
    <row r="4115" spans="1:20" ht="44.25" hidden="1" x14ac:dyDescent="0.75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 s="9">
        <f>(((I4115/60)/60)/24)+DATE(1970,1,1)</f>
        <v>42125.916666666672</v>
      </c>
      <c r="K4115">
        <v>1426538129</v>
      </c>
      <c r="L4115" s="9">
        <f>(((K4115/60)/60)/24)+DATE(1970,1,1)</f>
        <v>42079.857974537037</v>
      </c>
      <c r="M4115" t="b">
        <v>0</v>
      </c>
      <c r="N4115">
        <v>2</v>
      </c>
      <c r="O4115" t="b">
        <v>0</v>
      </c>
      <c r="P4115" t="s">
        <v>8305</v>
      </c>
      <c r="Q4115">
        <f>D4115/E4115*100</f>
        <v>5714.2857142857147</v>
      </c>
      <c r="R4115">
        <f>E4115/N4115</f>
        <v>17.5</v>
      </c>
      <c r="S4115" t="str">
        <f>LEFT(P4115,FIND("/",P4115)-1)</f>
        <v>theater</v>
      </c>
      <c r="T4115" t="str">
        <f>RIGHT(P4115,LEN(P4115)-FIND("/",P4115))</f>
        <v>musical</v>
      </c>
    </row>
  </sheetData>
  <autoFilter ref="A1:T4115" xr:uid="{00000000-0001-0000-0000-000000000000}">
    <filterColumn colId="5">
      <filters>
        <filter val="failed"/>
      </filters>
    </filterColumn>
    <sortState xmlns:xlrd2="http://schemas.microsoft.com/office/spreadsheetml/2017/richdata2" ref="A2:T4115">
      <sortCondition descending="1" ref="F8:F4115"/>
    </sortState>
  </autoFilter>
  <conditionalFormatting sqref="F2">
    <cfRule type="cellIs" dxfId="4" priority="5" operator="equal">
      <formula>successful</formula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Year Stats</vt:lpstr>
      <vt:lpstr>Bonus</vt:lpstr>
      <vt:lpstr>Bonus Analysis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Phoebe</cp:lastModifiedBy>
  <dcterms:created xsi:type="dcterms:W3CDTF">2017-04-20T15:17:24Z</dcterms:created>
  <dcterms:modified xsi:type="dcterms:W3CDTF">2021-12-18T22:59:46Z</dcterms:modified>
</cp:coreProperties>
</file>