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student\Downloads\"/>
    </mc:Choice>
  </mc:AlternateContent>
  <xr:revisionPtr revIDLastSave="0" documentId="13_ncr:1_{48D0B296-9425-4C2C-AFB0-DED81E481A38}" xr6:coauthVersionLast="47" xr6:coauthVersionMax="47" xr10:uidLastSave="{00000000-0000-0000-0000-000000000000}"/>
  <bookViews>
    <workbookView xWindow="-120" yWindow="-120" windowWidth="28230" windowHeight="14025" activeTab="1" xr2:uid="{D2D3898A-869A-465E-BC34-F3914E9A45D0}"/>
  </bookViews>
  <sheets>
    <sheet name="Commissions 2023" sheetId="2" r:id="rId1"/>
    <sheet name="2023 Jan-Jun Sale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B32" i="1"/>
  <c r="B40" i="1"/>
  <c r="C31" i="1"/>
  <c r="D31" i="1"/>
  <c r="E31" i="1"/>
  <c r="F31" i="1"/>
  <c r="G31" i="1"/>
  <c r="B31" i="1"/>
  <c r="I31" i="1" s="1"/>
  <c r="B38" i="1"/>
  <c r="B39" i="1" s="1"/>
  <c r="G9" i="1"/>
  <c r="I9" i="1" s="1"/>
  <c r="B13" i="1" s="1"/>
  <c r="F9" i="1"/>
  <c r="E9" i="1"/>
  <c r="D9" i="1"/>
  <c r="C9" i="1"/>
  <c r="B9" i="1"/>
  <c r="I8" i="1"/>
  <c r="I7" i="1"/>
  <c r="I6" i="1"/>
  <c r="I5" i="1"/>
  <c r="I32" i="1" l="1"/>
  <c r="C13" i="1"/>
  <c r="E13" i="1"/>
  <c r="D13" i="1"/>
  <c r="F13" i="1"/>
  <c r="G13" i="1"/>
</calcChain>
</file>

<file path=xl/sharedStrings.xml><?xml version="1.0" encoding="utf-8"?>
<sst xmlns="http://schemas.openxmlformats.org/spreadsheetml/2006/main" count="46" uniqueCount="30">
  <si>
    <t>Sales Report - January to June 2023</t>
  </si>
  <si>
    <t>Sales</t>
  </si>
  <si>
    <t>January</t>
  </si>
  <si>
    <t>February</t>
  </si>
  <si>
    <t>March</t>
  </si>
  <si>
    <t>Trend</t>
  </si>
  <si>
    <t>Total</t>
  </si>
  <si>
    <t>Monthly Sales Contribution to Six-Month Sales Total - January to June 2023</t>
  </si>
  <si>
    <t>Percentage</t>
  </si>
  <si>
    <t>Commission - January to June 2023</t>
  </si>
  <si>
    <t>Monthly Commission</t>
  </si>
  <si>
    <t>April</t>
  </si>
  <si>
    <t>May</t>
  </si>
  <si>
    <t>June</t>
  </si>
  <si>
    <t>Gross Amount</t>
  </si>
  <si>
    <t>Net Amount</t>
  </si>
  <si>
    <t>Net Commission %</t>
  </si>
  <si>
    <t>Commission Estimate - July to Dec 2018</t>
  </si>
  <si>
    <t>Estimated 6 Months Sales Total</t>
  </si>
  <si>
    <t>Estimated Average Commission Rate</t>
  </si>
  <si>
    <t>Estimated Gross Commission</t>
  </si>
  <si>
    <t>Estimated Net Commission</t>
  </si>
  <si>
    <t>Report Date:</t>
  </si>
  <si>
    <t>Inverter Type</t>
  </si>
  <si>
    <t>Sine wave</t>
  </si>
  <si>
    <t>Square wave</t>
  </si>
  <si>
    <t>Modified Sine wave</t>
  </si>
  <si>
    <t>Samsung Inverter Systems</t>
  </si>
  <si>
    <t>Sales Charts
January to June 2023</t>
  </si>
  <si>
    <t>Modified Square 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</si>
</sst>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_-[$R-1C09]* #,##0.00_-;\-[$R-1C09]* #,##0.00_-;_-[$R-1C09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theme="2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0" fillId="5" borderId="0" xfId="0" applyFill="1"/>
    <xf numFmtId="44" fontId="0" fillId="5" borderId="0" xfId="1" applyFont="1" applyFill="1"/>
    <xf numFmtId="44" fontId="0" fillId="0" borderId="0" xfId="0" applyNumberFormat="1"/>
    <xf numFmtId="0" fontId="0" fillId="6" borderId="0" xfId="0" applyFill="1"/>
    <xf numFmtId="44" fontId="0" fillId="6" borderId="0" xfId="1" applyFont="1" applyFill="1"/>
    <xf numFmtId="0" fontId="0" fillId="7" borderId="0" xfId="0" applyFill="1"/>
    <xf numFmtId="0" fontId="2" fillId="4" borderId="0" xfId="0" applyFont="1" applyFill="1" applyAlignment="1">
      <alignment horizontal="left"/>
    </xf>
    <xf numFmtId="0" fontId="0" fillId="8" borderId="0" xfId="0" applyFill="1" applyAlignment="1">
      <alignment vertical="top" wrapText="1"/>
    </xf>
    <xf numFmtId="0" fontId="0" fillId="9" borderId="0" xfId="0" applyFill="1"/>
    <xf numFmtId="164" fontId="0" fillId="9" borderId="0" xfId="0" applyNumberFormat="1" applyFill="1"/>
    <xf numFmtId="165" fontId="0" fillId="5" borderId="0" xfId="1" applyNumberFormat="1" applyFont="1" applyFill="1"/>
    <xf numFmtId="165" fontId="0" fillId="5" borderId="0" xfId="0" applyNumberFormat="1" applyFill="1"/>
    <xf numFmtId="165" fontId="0" fillId="6" borderId="0" xfId="1" applyNumberFormat="1" applyFont="1" applyFill="1"/>
    <xf numFmtId="165" fontId="0" fillId="7" borderId="0" xfId="1" applyNumberFormat="1" applyFont="1" applyFill="1"/>
    <xf numFmtId="165" fontId="0" fillId="9" borderId="0" xfId="0" applyNumberFormat="1" applyFill="1"/>
    <xf numFmtId="9" fontId="0" fillId="5" borderId="0" xfId="2" applyFont="1" applyFill="1"/>
    <xf numFmtId="9" fontId="0" fillId="8" borderId="0" xfId="2" applyFont="1" applyFill="1" applyAlignment="1">
      <alignment horizontal="center" vertical="center"/>
    </xf>
    <xf numFmtId="165" fontId="0" fillId="9" borderId="0" xfId="1" applyNumberFormat="1" applyFont="1" applyFill="1"/>
    <xf numFmtId="14" fontId="0" fillId="9" borderId="0" xfId="0" applyNumberFormat="1" applyFill="1"/>
    <xf numFmtId="165" fontId="0" fillId="5" borderId="0" xfId="1" applyNumberFormat="1" applyFont="1" applyFill="1" applyAlignment="1">
      <alignment horizontal="left"/>
    </xf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 indent="1"/>
    </xf>
    <xf numFmtId="0" fontId="9" fillId="11" borderId="0" xfId="0" applyFont="1" applyFill="1"/>
    <xf numFmtId="0" fontId="3" fillId="0" borderId="0" xfId="0" applyFont="1" applyAlignment="1">
      <alignment horizontal="center"/>
    </xf>
    <xf numFmtId="0" fontId="4" fillId="10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textRotation="90" wrapText="1"/>
    </xf>
    <xf numFmtId="0" fontId="7" fillId="2" borderId="0" xfId="0" applyFont="1" applyFill="1" applyAlignment="1">
      <alignment horizontal="center" vertical="center" textRotation="9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Sales Commissions ‐ January to June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 Jan-Jun Sales'!$A$31</c:f>
              <c:strCache>
                <c:ptCount val="1"/>
                <c:pt idx="0">
                  <c:v>Gross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'2023 Jan-Jun Sales'!$B$30:$G$30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Sales'!$B$31:$G$31</c:f>
              <c:numCache>
                <c:formatCode>_-[$R-1C09]* #,##0.00_-;\-[$R-1C09]* #,##0.00_-;_-[$R-1C09]* "-"??_-;_-@_-</c:formatCode>
                <c:ptCount val="6"/>
                <c:pt idx="0">
                  <c:v>18193.05</c:v>
                </c:pt>
                <c:pt idx="1">
                  <c:v>13029.650000000001</c:v>
                </c:pt>
                <c:pt idx="2">
                  <c:v>4139.835</c:v>
                </c:pt>
                <c:pt idx="3">
                  <c:v>5452.2150000000001</c:v>
                </c:pt>
                <c:pt idx="4">
                  <c:v>11295.400000000001</c:v>
                </c:pt>
                <c:pt idx="5">
                  <c:v>5322.42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0-471F-A054-7E33769E78D0}"/>
            </c:ext>
          </c:extLst>
        </c:ser>
        <c:ser>
          <c:idx val="1"/>
          <c:order val="1"/>
          <c:tx>
            <c:strRef>
              <c:f>'2023 Jan-Jun Sales'!$A$32</c:f>
              <c:strCache>
                <c:ptCount val="1"/>
                <c:pt idx="0">
                  <c:v>Net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'2023 Jan-Jun Sales'!$B$30:$G$30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Sales'!$B$32:$G$32</c:f>
              <c:numCache>
                <c:formatCode>_-[$R-1C09]* #,##0.00_-;\-[$R-1C09]* #,##0.00_-;_-[$R-1C09]* "-"??_-;_-@_-</c:formatCode>
                <c:ptCount val="6"/>
                <c:pt idx="0">
                  <c:v>15464.092499999999</c:v>
                </c:pt>
                <c:pt idx="1">
                  <c:v>11075.202500000001</c:v>
                </c:pt>
                <c:pt idx="2">
                  <c:v>3518.8597500000001</c:v>
                </c:pt>
                <c:pt idx="3">
                  <c:v>4634.3827499999998</c:v>
                </c:pt>
                <c:pt idx="4">
                  <c:v>9601.09</c:v>
                </c:pt>
                <c:pt idx="5">
                  <c:v>4524.0569999999998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0-471F-A054-7E33769E7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59487"/>
        <c:axId val="773874463"/>
      </c:barChart>
      <c:catAx>
        <c:axId val="773859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74463"/>
        <c:crosses val="autoZero"/>
        <c:auto val="1"/>
        <c:lblAlgn val="ctr"/>
        <c:lblOffset val="100"/>
        <c:noMultiLvlLbl val="0"/>
      </c:catAx>
      <c:valAx>
        <c:axId val="77387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R-1C09]* #,##0.00_-;\-[$R-1C09]* #,##0.00_-;_-[$R-1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5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Monthly Sales per Inverter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'2023 Jan-Jun Sales'!$A$5</c:f>
              <c:strCache>
                <c:ptCount val="1"/>
                <c:pt idx="0">
                  <c:v>Sine wave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'2023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Sales'!$B$5:$G$5</c:f>
              <c:numCache>
                <c:formatCode>_-[$R-1C09]* #,##0.00_-;\-[$R-1C09]* #,##0.00_-;_-[$R-1C09]* "-"??_-;_-@_-</c:formatCode>
                <c:ptCount val="6"/>
                <c:pt idx="0">
                  <c:v>260403</c:v>
                </c:pt>
                <c:pt idx="1">
                  <c:v>135377</c:v>
                </c:pt>
                <c:pt idx="2">
                  <c:v>27341</c:v>
                </c:pt>
                <c:pt idx="3">
                  <c:v>173621</c:v>
                </c:pt>
                <c:pt idx="4">
                  <c:v>192600</c:v>
                </c:pt>
                <c:pt idx="5">
                  <c:v>79524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D-45BE-B2D3-325B87136578}"/>
            </c:ext>
          </c:extLst>
        </c:ser>
        <c:ser>
          <c:idx val="1"/>
          <c:order val="1"/>
          <c:tx>
            <c:strRef>
              <c:f>'2023 Jan-Jun Sales'!$A$6</c:f>
              <c:strCache>
                <c:ptCount val="1"/>
                <c:pt idx="0">
                  <c:v>Square wave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'2023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Sales'!$B$6:$G$6</c:f>
              <c:numCache>
                <c:formatCode>_-[$R-1C09]* #,##0.00_-;\-[$R-1C09]* #,##0.00_-;_-[$R-1C09]* "-"??_-;_-@_-</c:formatCode>
                <c:ptCount val="6"/>
                <c:pt idx="0">
                  <c:v>320590</c:v>
                </c:pt>
                <c:pt idx="1">
                  <c:v>259722</c:v>
                </c:pt>
                <c:pt idx="2">
                  <c:v>135068</c:v>
                </c:pt>
                <c:pt idx="3">
                  <c:v>77844</c:v>
                </c:pt>
                <c:pt idx="4">
                  <c:v>128789</c:v>
                </c:pt>
                <c:pt idx="5">
                  <c:v>159870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D-45BE-B2D3-325B87136578}"/>
            </c:ext>
          </c:extLst>
        </c:ser>
        <c:ser>
          <c:idx val="2"/>
          <c:order val="2"/>
          <c:tx>
            <c:strRef>
              <c:f>'2023 Jan-Jun Sales'!$A$7</c:f>
              <c:strCache>
                <c:ptCount val="1"/>
                <c:pt idx="0">
                  <c:v>Modified Sine wave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'2023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Sales'!$B$7:$G$7</c:f>
              <c:numCache>
                <c:formatCode>_-[$R-1C09]* #,##0.00_-;\-[$R-1C09]* #,##0.00_-;_-[$R-1C09]* "-"??_-;_-@_-</c:formatCode>
                <c:ptCount val="6"/>
                <c:pt idx="0">
                  <c:v>120276</c:v>
                </c:pt>
                <c:pt idx="1">
                  <c:v>106150</c:v>
                </c:pt>
                <c:pt idx="2">
                  <c:v>102958</c:v>
                </c:pt>
                <c:pt idx="3">
                  <c:v>98526</c:v>
                </c:pt>
                <c:pt idx="4">
                  <c:v>104644</c:v>
                </c:pt>
                <c:pt idx="5">
                  <c:v>100191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DD-45BE-B2D3-325B87136578}"/>
            </c:ext>
          </c:extLst>
        </c:ser>
        <c:ser>
          <c:idx val="3"/>
          <c:order val="3"/>
          <c:tx>
            <c:strRef>
              <c:f>'2023 Jan-Jun Sales'!$A$8</c:f>
              <c:strCache>
                <c:ptCount val="1"/>
                <c:pt idx="0">
                  <c:v>Modified Square wave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'2023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Sales'!$B$8:$G$8</c:f>
              <c:numCache>
                <c:formatCode>_-[$R-1C09]* #,##0.00_-;\-[$R-1C09]* #,##0.00_-;_-[$R-1C09]* "-"??_-;_-@_-</c:formatCode>
                <c:ptCount val="6"/>
                <c:pt idx="0">
                  <c:v>26453</c:v>
                </c:pt>
                <c:pt idx="1">
                  <c:v>19937</c:v>
                </c:pt>
                <c:pt idx="2">
                  <c:v>10622</c:v>
                </c:pt>
                <c:pt idx="3">
                  <c:v>13490</c:v>
                </c:pt>
                <c:pt idx="4">
                  <c:v>25783</c:v>
                </c:pt>
                <c:pt idx="5">
                  <c:v>15243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DD-45BE-B2D3-325B87136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481264"/>
        <c:axId val="415481592"/>
      </c:barChart>
      <c:catAx>
        <c:axId val="41548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81592"/>
        <c:crosses val="autoZero"/>
        <c:auto val="1"/>
        <c:lblAlgn val="ctr"/>
        <c:lblOffset val="100"/>
        <c:noMultiLvlLbl val="0"/>
      </c:catAx>
      <c:valAx>
        <c:axId val="4154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R-1C09]* #,##0_-;\-[$R-1C09]* #,##0_-;_-[$R-1C09]* &quot;-&quot;_-;_-@_-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812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Contribution to Six-Month Sales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'2023 Jan-Jun Sales'!$A$13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B9B-4F67-85EE-C06031707D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B9B-4F67-85EE-C06031707D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B9B-4F67-85EE-C06031707D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B9B-4F67-85EE-C06031707D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B9B-4F67-85EE-C06031707D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B9B-4F67-85EE-C06031707D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'2023 Jan-Jun Sales'!$B$12:$G$12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Sales'!$B$13:$G$13</c:f>
              <c:numCache>
                <c:formatCode>0%</c:formatCode>
                <c:ptCount val="6"/>
                <c:pt idx="0">
                  <c:v>0.2700245118592724</c:v>
                </c:pt>
                <c:pt idx="1">
                  <c:v>0.19338840276628538</c:v>
                </c:pt>
                <c:pt idx="2">
                  <c:v>0.10240695623263929</c:v>
                </c:pt>
                <c:pt idx="3">
                  <c:v>0.13487125522537477</c:v>
                </c:pt>
                <c:pt idx="4">
                  <c:v>0.16764835314887969</c:v>
                </c:pt>
                <c:pt idx="5">
                  <c:v>0.13166052076754847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9B-4F67-85EE-C06031707D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6</xdr:row>
      <xdr:rowOff>95249</xdr:rowOff>
    </xdr:from>
    <xdr:to>
      <xdr:col>15</xdr:col>
      <xdr:colOff>485775</xdr:colOff>
      <xdr:row>26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641DB-BF80-4AF7-B5CB-A73323287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129268</xdr:colOff>
      <xdr:row>13</xdr:row>
      <xdr:rowOff>180464</xdr:rowOff>
    </xdr:from>
    <xdr:to>
      <xdr:col>5</xdr:col>
      <xdr:colOff>450737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9E8E5-6B1A-4DC9-A44D-F263C0F47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654845</xdr:colOff>
      <xdr:row>13</xdr:row>
      <xdr:rowOff>180464</xdr:rowOff>
    </xdr:from>
    <xdr:to>
      <xdr:col>8</xdr:col>
      <xdr:colOff>1165113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EA489-523B-4454-93F0-BD0075005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301A-DB9A-4FBD-BA79-18A15E52B0B7}">
  <sheetPr>
    <tabColor theme="9" tint="-0.249977111117893"/>
  </sheetPr>
  <dimension ref="A1"/>
  <sheetViews>
    <sheetView topLeftCell="C1" workbookViewId="0">
      <selection activeCell="Z22" sqref="Z22"/>
    </sheetView>
  </sheetViews>
  <sheetFormatPr defaultRowHeight="15" x14ac:dyDescent="0.25"/>
  <cols>
    <col min="1" max="16384" width="9.140625" style="25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80B8-2AC1-4C5C-8952-89E5305D3784}">
  <dimension ref="A1:I40"/>
  <sheetViews>
    <sheetView tabSelected="1" zoomScaleNormal="100" workbookViewId="0">
      <pane ySplit="2" topLeftCell="A18" activePane="bottomLeft" state="frozen"/>
      <selection pane="bottomLeft" activeCell="L10" sqref="L10"/>
    </sheetView>
  </sheetViews>
  <sheetFormatPr defaultColWidth="9.140625" defaultRowHeight="15" x14ac:dyDescent="0.25"/>
  <cols>
    <col min="1" max="1" width="30.7109375" customWidth="1"/>
    <col min="2" max="2" width="16.28515625" customWidth="1"/>
    <col min="3" max="3" width="13.140625" bestFit="1" customWidth="1"/>
    <col min="4" max="7" width="12.5703125" bestFit="1" customWidth="1"/>
    <col min="8" max="8" width="14.28515625" bestFit="1" customWidth="1"/>
    <col min="9" max="9" width="17.7109375" bestFit="1" customWidth="1"/>
  </cols>
  <sheetData>
    <row r="1" spans="1:9" ht="60" customHeight="1" x14ac:dyDescent="0.5">
      <c r="A1" s="27" t="s">
        <v>27</v>
      </c>
      <c r="B1" s="27"/>
      <c r="C1" s="27"/>
      <c r="D1" s="27"/>
      <c r="E1" s="27"/>
      <c r="F1" s="27"/>
      <c r="G1" s="27"/>
      <c r="H1" s="27"/>
      <c r="I1" s="27"/>
    </row>
    <row r="2" spans="1:9" ht="19.5" x14ac:dyDescent="0.3">
      <c r="A2" s="28" t="s">
        <v>0</v>
      </c>
      <c r="B2" s="28"/>
      <c r="C2" s="28"/>
      <c r="D2" s="28"/>
      <c r="E2" s="28"/>
      <c r="F2" s="28"/>
      <c r="G2" s="28"/>
      <c r="H2" s="28"/>
      <c r="I2" s="28"/>
    </row>
    <row r="3" spans="1:9" ht="17.25" x14ac:dyDescent="0.3">
      <c r="A3" s="29" t="s">
        <v>1</v>
      </c>
      <c r="B3" s="29"/>
      <c r="C3" s="29"/>
      <c r="D3" s="29"/>
      <c r="E3" s="29"/>
      <c r="F3" s="29"/>
      <c r="G3" s="29"/>
      <c r="H3" s="29"/>
      <c r="I3" s="29"/>
    </row>
    <row r="4" spans="1:9" x14ac:dyDescent="0.25">
      <c r="A4" s="1" t="s">
        <v>23</v>
      </c>
      <c r="B4" s="2" t="s">
        <v>2</v>
      </c>
      <c r="C4" s="2" t="s">
        <v>3</v>
      </c>
      <c r="D4" s="2" t="s">
        <v>4</v>
      </c>
      <c r="E4" s="2" t="s">
        <v>11</v>
      </c>
      <c r="F4" s="2" t="s">
        <v>12</v>
      </c>
      <c r="G4" s="2" t="s">
        <v>13</v>
      </c>
      <c r="H4" s="2" t="s">
        <v>5</v>
      </c>
      <c r="I4" s="2" t="s">
        <v>6</v>
      </c>
    </row>
    <row r="5" spans="1:9" x14ac:dyDescent="0.25">
      <c r="A5" s="3" t="s">
        <v>24</v>
      </c>
      <c r="B5" s="13">
        <v>260403</v>
      </c>
      <c r="C5" s="13">
        <v>135377</v>
      </c>
      <c r="D5" s="13">
        <v>27341</v>
      </c>
      <c r="E5" s="13">
        <v>173621</v>
      </c>
      <c r="F5" s="13">
        <v>192600</v>
      </c>
      <c r="G5" s="13">
        <v>79524</v>
      </c>
      <c r="H5" s="13"/>
      <c r="I5" s="14">
        <f>SUM(B5:G5)</f>
        <v>868866</v>
      </c>
    </row>
    <row r="6" spans="1:9" x14ac:dyDescent="0.25">
      <c r="A6" s="6" t="s">
        <v>25</v>
      </c>
      <c r="B6" s="15">
        <v>320590</v>
      </c>
      <c r="C6" s="15">
        <v>259722</v>
      </c>
      <c r="D6" s="15">
        <v>135068</v>
      </c>
      <c r="E6" s="15">
        <v>77844</v>
      </c>
      <c r="F6" s="15">
        <v>128789</v>
      </c>
      <c r="G6" s="15">
        <v>159870</v>
      </c>
      <c r="H6" s="15"/>
      <c r="I6" s="15">
        <f t="shared" ref="I6:I9" si="0">SUM(B6:G6)</f>
        <v>1081883</v>
      </c>
    </row>
    <row r="7" spans="1:9" x14ac:dyDescent="0.25">
      <c r="A7" s="3" t="s">
        <v>26</v>
      </c>
      <c r="B7" s="13">
        <v>120276</v>
      </c>
      <c r="C7" s="13">
        <v>106150</v>
      </c>
      <c r="D7" s="13">
        <v>102958</v>
      </c>
      <c r="E7" s="13">
        <v>98526</v>
      </c>
      <c r="F7" s="13">
        <v>104644</v>
      </c>
      <c r="G7" s="13">
        <v>100191</v>
      </c>
      <c r="H7" s="13"/>
      <c r="I7" s="14">
        <f t="shared" si="0"/>
        <v>632745</v>
      </c>
    </row>
    <row r="8" spans="1:9" x14ac:dyDescent="0.25">
      <c r="A8" s="6" t="s">
        <v>29</v>
      </c>
      <c r="B8" s="15">
        <v>26453</v>
      </c>
      <c r="C8" s="15">
        <v>19937</v>
      </c>
      <c r="D8" s="15">
        <v>10622</v>
      </c>
      <c r="E8" s="15">
        <v>13490</v>
      </c>
      <c r="F8" s="15">
        <v>25783</v>
      </c>
      <c r="G8" s="15">
        <v>15243</v>
      </c>
      <c r="H8" s="15"/>
      <c r="I8" s="15">
        <f t="shared" si="0"/>
        <v>111528</v>
      </c>
    </row>
    <row r="9" spans="1:9" x14ac:dyDescent="0.25">
      <c r="A9" s="8" t="s">
        <v>6</v>
      </c>
      <c r="B9" s="16">
        <f>SUM(B5:B8)</f>
        <v>727722</v>
      </c>
      <c r="C9" s="16">
        <f t="shared" ref="C9:G9" si="1">SUM(C5:C8)</f>
        <v>521186</v>
      </c>
      <c r="D9" s="16">
        <f t="shared" si="1"/>
        <v>275989</v>
      </c>
      <c r="E9" s="16">
        <f t="shared" si="1"/>
        <v>363481</v>
      </c>
      <c r="F9" s="16">
        <f t="shared" si="1"/>
        <v>451816</v>
      </c>
      <c r="G9" s="16">
        <f t="shared" si="1"/>
        <v>354828</v>
      </c>
      <c r="H9" s="16"/>
      <c r="I9" s="16">
        <f t="shared" si="0"/>
        <v>2695022</v>
      </c>
    </row>
    <row r="11" spans="1:9" ht="17.25" x14ac:dyDescent="0.3">
      <c r="A11" s="29" t="s">
        <v>7</v>
      </c>
      <c r="B11" s="29"/>
      <c r="C11" s="29"/>
      <c r="D11" s="29"/>
      <c r="E11" s="29"/>
      <c r="F11" s="29"/>
      <c r="G11" s="29"/>
    </row>
    <row r="12" spans="1:9" x14ac:dyDescent="0.25">
      <c r="A12" s="9" t="s">
        <v>1</v>
      </c>
      <c r="B12" s="2" t="s">
        <v>2</v>
      </c>
      <c r="C12" s="2" t="s">
        <v>3</v>
      </c>
      <c r="D12" s="2" t="s">
        <v>4</v>
      </c>
      <c r="E12" s="2" t="s">
        <v>11</v>
      </c>
      <c r="F12" s="2" t="s">
        <v>12</v>
      </c>
      <c r="G12" s="2" t="s">
        <v>13</v>
      </c>
    </row>
    <row r="13" spans="1:9" x14ac:dyDescent="0.25">
      <c r="A13" s="3" t="s">
        <v>8</v>
      </c>
      <c r="B13" s="18">
        <f>B9/$I$9</f>
        <v>0.2700245118592724</v>
      </c>
      <c r="C13" s="18">
        <f t="shared" ref="C13:G13" si="2">C9/$I$9</f>
        <v>0.19338840276628538</v>
      </c>
      <c r="D13" s="18">
        <f t="shared" si="2"/>
        <v>0.10240695623263929</v>
      </c>
      <c r="E13" s="18">
        <f t="shared" si="2"/>
        <v>0.13487125522537477</v>
      </c>
      <c r="F13" s="18">
        <f t="shared" si="2"/>
        <v>0.16764835314887969</v>
      </c>
      <c r="G13" s="18">
        <f t="shared" si="2"/>
        <v>0.13166052076754847</v>
      </c>
    </row>
    <row r="15" spans="1:9" x14ac:dyDescent="0.25">
      <c r="A15" s="30" t="s">
        <v>28</v>
      </c>
    </row>
    <row r="16" spans="1:9" x14ac:dyDescent="0.25">
      <c r="A16" s="31"/>
    </row>
    <row r="17" spans="1:9" x14ac:dyDescent="0.25">
      <c r="A17" s="31"/>
    </row>
    <row r="18" spans="1:9" x14ac:dyDescent="0.25">
      <c r="A18" s="31"/>
    </row>
    <row r="19" spans="1:9" x14ac:dyDescent="0.25">
      <c r="A19" s="31"/>
    </row>
    <row r="20" spans="1:9" x14ac:dyDescent="0.25">
      <c r="A20" s="31"/>
    </row>
    <row r="21" spans="1:9" x14ac:dyDescent="0.25">
      <c r="A21" s="31"/>
    </row>
    <row r="22" spans="1:9" x14ac:dyDescent="0.25">
      <c r="A22" s="31"/>
    </row>
    <row r="23" spans="1:9" x14ac:dyDescent="0.25">
      <c r="A23" s="31"/>
    </row>
    <row r="24" spans="1:9" x14ac:dyDescent="0.25">
      <c r="A24" s="31"/>
    </row>
    <row r="25" spans="1:9" x14ac:dyDescent="0.25">
      <c r="A25" s="31"/>
    </row>
    <row r="26" spans="1:9" x14ac:dyDescent="0.25">
      <c r="A26" s="31"/>
    </row>
    <row r="27" spans="1:9" x14ac:dyDescent="0.25">
      <c r="A27" s="31"/>
    </row>
    <row r="29" spans="1:9" ht="17.25" x14ac:dyDescent="0.3">
      <c r="A29" s="29" t="s">
        <v>9</v>
      </c>
      <c r="B29" s="29"/>
      <c r="C29" s="29"/>
      <c r="D29" s="29"/>
      <c r="E29" s="29"/>
      <c r="F29" s="29"/>
      <c r="G29" s="29"/>
      <c r="H29" s="29"/>
      <c r="I29" s="29"/>
    </row>
    <row r="30" spans="1:9" x14ac:dyDescent="0.25">
      <c r="A30" s="1" t="s">
        <v>10</v>
      </c>
      <c r="B30" s="2" t="s">
        <v>2</v>
      </c>
      <c r="C30" s="2" t="s">
        <v>3</v>
      </c>
      <c r="D30" s="2" t="s">
        <v>4</v>
      </c>
      <c r="E30" s="2" t="s">
        <v>11</v>
      </c>
      <c r="F30" s="2" t="s">
        <v>12</v>
      </c>
      <c r="G30" s="2" t="s">
        <v>13</v>
      </c>
      <c r="H30" s="2" t="s">
        <v>5</v>
      </c>
      <c r="I30" s="1" t="s">
        <v>6</v>
      </c>
    </row>
    <row r="31" spans="1:9" x14ac:dyDescent="0.25">
      <c r="A31" s="23" t="s">
        <v>14</v>
      </c>
      <c r="B31" s="13">
        <f>IF(B9&gt;400000, B9*0.025, B9*0.015)</f>
        <v>18193.05</v>
      </c>
      <c r="C31" s="22">
        <f t="shared" ref="C31:G31" si="3">IF(C9&gt;400000, C9*0.025, C9*0.015)</f>
        <v>13029.650000000001</v>
      </c>
      <c r="D31" s="13">
        <f t="shared" si="3"/>
        <v>4139.835</v>
      </c>
      <c r="E31" s="13">
        <f t="shared" si="3"/>
        <v>5452.2150000000001</v>
      </c>
      <c r="F31" s="13">
        <f t="shared" si="3"/>
        <v>11295.400000000001</v>
      </c>
      <c r="G31" s="13">
        <f t="shared" si="3"/>
        <v>5322.42</v>
      </c>
      <c r="H31" s="4"/>
      <c r="I31" s="13">
        <f>SUM(B31:G31)</f>
        <v>57432.57</v>
      </c>
    </row>
    <row r="32" spans="1:9" x14ac:dyDescent="0.25">
      <c r="A32" s="24" t="s">
        <v>15</v>
      </c>
      <c r="B32" s="15">
        <f>B31*$B$33</f>
        <v>15464.092499999999</v>
      </c>
      <c r="C32" s="15">
        <f t="shared" ref="C32:G32" si="4">C31*$B$33</f>
        <v>11075.202500000001</v>
      </c>
      <c r="D32" s="15">
        <f t="shared" si="4"/>
        <v>3518.8597500000001</v>
      </c>
      <c r="E32" s="15">
        <f t="shared" si="4"/>
        <v>4634.3827499999998</v>
      </c>
      <c r="F32" s="15">
        <f t="shared" si="4"/>
        <v>9601.09</v>
      </c>
      <c r="G32" s="15">
        <f t="shared" si="4"/>
        <v>4524.0569999999998</v>
      </c>
      <c r="H32" s="7"/>
      <c r="I32" s="15">
        <f>SUM(B32:G32)</f>
        <v>48817.684500000003</v>
      </c>
    </row>
    <row r="33" spans="1:4" ht="15" customHeight="1" x14ac:dyDescent="0.25">
      <c r="A33" s="10" t="s">
        <v>16</v>
      </c>
      <c r="B33" s="19">
        <v>0.85</v>
      </c>
    </row>
    <row r="35" spans="1:4" x14ac:dyDescent="0.25">
      <c r="A35" s="26" t="s">
        <v>17</v>
      </c>
      <c r="B35" s="26"/>
      <c r="D35" s="5"/>
    </row>
    <row r="36" spans="1:4" x14ac:dyDescent="0.25">
      <c r="A36" s="11" t="s">
        <v>18</v>
      </c>
      <c r="B36" s="20">
        <v>3529411.7647058824</v>
      </c>
      <c r="C36" s="5"/>
    </row>
    <row r="37" spans="1:4" x14ac:dyDescent="0.25">
      <c r="A37" s="11" t="s">
        <v>19</v>
      </c>
      <c r="B37" s="12">
        <v>0.02</v>
      </c>
    </row>
    <row r="38" spans="1:4" x14ac:dyDescent="0.25">
      <c r="A38" s="11" t="s">
        <v>20</v>
      </c>
      <c r="B38" s="17">
        <f>B37*B36</f>
        <v>70588.23529411765</v>
      </c>
    </row>
    <row r="39" spans="1:4" x14ac:dyDescent="0.25">
      <c r="A39" s="11" t="s">
        <v>21</v>
      </c>
      <c r="B39" s="17">
        <f>B38*B33</f>
        <v>60000</v>
      </c>
    </row>
    <row r="40" spans="1:4" x14ac:dyDescent="0.25">
      <c r="A40" s="11" t="s">
        <v>22</v>
      </c>
      <c r="B40" s="21">
        <f ca="1">TODAY()</f>
        <v>44999</v>
      </c>
    </row>
  </sheetData>
  <mergeCells count="7">
    <mergeCell ref="A35:B35"/>
    <mergeCell ref="A1:I1"/>
    <mergeCell ref="A2:I2"/>
    <mergeCell ref="A3:I3"/>
    <mergeCell ref="A11:G11"/>
    <mergeCell ref="A15:A27"/>
    <mergeCell ref="A29:I29"/>
  </mergeCells>
  <phoneticPr fontId="8" type="noConversion"/>
  <dataValidations count="1">
    <dataValidation allowBlank="1" error="pavI8MeUFtEyxX2I4tky87f0d489-c833-46c2-ae7d-cf83c9faa6f2" sqref="A1:A40 B2:I40" xr:uid="{634762E1-5436-4342-9ABD-5330F2D21953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19121BEC-C41C-4342-A477-43C7EE8B6284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'2023 Jan-Jun Sales'!B31:G31</xm:f>
              <xm:sqref>H31</xm:sqref>
            </x14:sparkline>
            <x14:sparkline>
              <xm:f>'2023 Jan-Jun Sales'!B32:G32</xm:f>
              <xm:sqref>H32</xm:sqref>
            </x14:sparkline>
          </x14:sparklines>
        </x14:sparklineGroup>
        <x14:sparklineGroup displayEmptyCellsAs="gap" xr2:uid="{4F1BA216-4C0E-4004-8B13-0253DD8FE8C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'2023 Jan-Jun Sales'!B5:G5</xm:f>
              <xm:sqref>H5</xm:sqref>
            </x14:sparkline>
            <x14:sparkline>
              <xm:f>'2023 Jan-Jun Sales'!B6:G6</xm:f>
              <xm:sqref>H6</xm:sqref>
            </x14:sparkline>
            <x14:sparkline>
              <xm:f>'2023 Jan-Jun Sales'!B7:G7</xm:f>
              <xm:sqref>H7</xm:sqref>
            </x14:sparkline>
            <x14:sparkline>
              <xm:f>'2023 Jan-Jun Sales'!B8:G8</xm:f>
              <xm:sqref>H8</xm:sqref>
            </x14:sparkline>
            <x14:sparkline>
              <xm:f>'2023 Jan-Jun Sales'!B9:G9</xm:f>
              <xm:sqref>H9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C9AA8DAAF2B459EFAC894218A94DB" ma:contentTypeVersion="12" ma:contentTypeDescription="Create a new document." ma:contentTypeScope="" ma:versionID="f449c07aff8e2262e238d8328c1689f2">
  <xsd:schema xmlns:xsd="http://www.w3.org/2001/XMLSchema" xmlns:xs="http://www.w3.org/2001/XMLSchema" xmlns:p="http://schemas.microsoft.com/office/2006/metadata/properties" xmlns:ns2="caf26b7e-a51d-4cdc-82fb-dfd33ca4119f" xmlns:ns3="42536b8b-e0f7-4b7c-95e6-c27c3421fba1" targetNamespace="http://schemas.microsoft.com/office/2006/metadata/properties" ma:root="true" ma:fieldsID="757fa703292b83ed38728acb703ef32d" ns2:_="" ns3:_="">
    <xsd:import namespace="caf26b7e-a51d-4cdc-82fb-dfd33ca4119f"/>
    <xsd:import namespace="42536b8b-e0f7-4b7c-95e6-c27c3421f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6b7e-a51d-4cdc-82fb-dfd33ca41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0faba10-3e7b-4c7b-875f-debe4a9c81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6b8b-e0f7-4b7c-95e6-c27c3421fb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74ae6c7-7e46-4c79-bf2d-4214840c3226}" ma:internalName="TaxCatchAll" ma:showField="CatchAllData" ma:web="42536b8b-e0f7-4b7c-95e6-c27c3421fb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3DFAC8-5ED0-4284-B19B-3E415C260A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78055A-9B3F-4190-80E0-4B3668B045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26b7e-a51d-4cdc-82fb-dfd33ca4119f"/>
    <ds:schemaRef ds:uri="42536b8b-e0f7-4b7c-95e6-c27c3421f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Commissions 2023</vt:lpstr>
      <vt:lpstr>2023 Jan-Jun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Nosipho Dladlu</dc:creator>
  <cp:lastModifiedBy>CS and IS Student</cp:lastModifiedBy>
  <dcterms:created xsi:type="dcterms:W3CDTF">2023-03-07T07:02:38Z</dcterms:created>
  <dcterms:modified xsi:type="dcterms:W3CDTF">2023-03-14T15:04:02Z</dcterms:modified>
</cp:coreProperties>
</file>