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23500ACD-E85C-4A15-8349-FCEDC8F970FB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Home" sheetId="1" r:id="rId1"/>
    <sheet name="Ra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1" i="1"/>
  <c r="K12" i="1"/>
  <c r="K13" i="1"/>
  <c r="K14" i="1"/>
  <c r="K19" i="1"/>
  <c r="K10" i="1"/>
  <c r="K6" i="1"/>
  <c r="K7" i="1"/>
  <c r="K8" i="1"/>
  <c r="K9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40" i="1" l="1"/>
  <c r="K39" i="1"/>
  <c r="K38" i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L19" i="1"/>
  <c r="L18" i="1"/>
  <c r="L17" i="1"/>
  <c r="L13" i="1"/>
  <c r="L11" i="1"/>
  <c r="L10" i="1"/>
  <c r="K4" i="1"/>
  <c r="L4" i="1" s="1"/>
  <c r="K5" i="1"/>
  <c r="L5" i="1" s="1"/>
  <c r="L6" i="1"/>
  <c r="L7" i="1"/>
  <c r="L8" i="1"/>
  <c r="L9" i="1"/>
  <c r="L12" i="1"/>
  <c r="L14" i="1"/>
  <c r="L15" i="1"/>
  <c r="L16" i="1"/>
  <c r="L28" i="1"/>
  <c r="L38" i="1"/>
  <c r="L39" i="1"/>
  <c r="K3" i="1"/>
  <c r="L3" i="1" s="1"/>
  <c r="I40" i="1"/>
  <c r="K40" i="1" l="1"/>
  <c r="J40" i="1" l="1"/>
  <c r="O30" i="1"/>
</calcChain>
</file>

<file path=xl/sharedStrings.xml><?xml version="1.0" encoding="utf-8"?>
<sst xmlns="http://schemas.openxmlformats.org/spreadsheetml/2006/main" count="111" uniqueCount="75">
  <si>
    <t>Year</t>
  </si>
  <si>
    <t>S</t>
  </si>
  <si>
    <t>Semester</t>
  </si>
  <si>
    <t>A</t>
  </si>
  <si>
    <t>A+</t>
  </si>
  <si>
    <t>A-</t>
  </si>
  <si>
    <t>B+</t>
  </si>
  <si>
    <t>B</t>
  </si>
  <si>
    <t>B-</t>
  </si>
  <si>
    <t>C+</t>
  </si>
  <si>
    <t>C</t>
  </si>
  <si>
    <t>D+</t>
  </si>
  <si>
    <t>D</t>
  </si>
  <si>
    <t>F</t>
  </si>
  <si>
    <t>Letter Grade</t>
  </si>
  <si>
    <t>Grade Point</t>
  </si>
  <si>
    <t>AU</t>
  </si>
  <si>
    <t>Total</t>
  </si>
  <si>
    <t>CZ1005</t>
  </si>
  <si>
    <t>DIGITAL LOGIC</t>
  </si>
  <si>
    <t>Course</t>
  </si>
  <si>
    <t>CZ1003</t>
  </si>
  <si>
    <t>INTRODUCTION TO COMPUTATIONAL THINKING</t>
  </si>
  <si>
    <t>CZ1011</t>
  </si>
  <si>
    <t>ENGINEERING MATHEMATICS I</t>
  </si>
  <si>
    <t>CZ1006</t>
  </si>
  <si>
    <t>COMPUTER ORGANISATION &amp; ARCHITECTURE</t>
  </si>
  <si>
    <t>CZ1007</t>
  </si>
  <si>
    <t>DATA STRUCTURES</t>
  </si>
  <si>
    <t>CZ1012</t>
  </si>
  <si>
    <t>ENGINEERING MATHEMATICS II</t>
  </si>
  <si>
    <t>HW0188</t>
  </si>
  <si>
    <t>ENGINEERING COMMUNICATION I</t>
  </si>
  <si>
    <t>New Nomenclature</t>
  </si>
  <si>
    <t>Current Classification</t>
  </si>
  <si>
    <t>CGPA Cut-off</t>
  </si>
  <si>
    <t>Honours (Highest Distinction)</t>
  </si>
  <si>
    <t>First Class Honours</t>
  </si>
  <si>
    <t>Second Class (Upper) Honours</t>
  </si>
  <si>
    <t>Second Class (Lower) Honours</t>
  </si>
  <si>
    <t>Third Class Honours/Pass with Merit</t>
  </si>
  <si>
    <t>Pass</t>
  </si>
  <si>
    <t>Honours (Distinction)</t>
  </si>
  <si>
    <t>Honours (Merit)</t>
  </si>
  <si>
    <t>Honours</t>
  </si>
  <si>
    <t>Student Name</t>
  </si>
  <si>
    <t>Phone Myint Thu Mya Min</t>
  </si>
  <si>
    <t>MATRIC NO</t>
  </si>
  <si>
    <t>U1920225E</t>
  </si>
  <si>
    <t>MH1812</t>
  </si>
  <si>
    <t>DISCRETE MATHEMATICS</t>
  </si>
  <si>
    <t>CZ2001</t>
  </si>
  <si>
    <t>CZ2002</t>
  </si>
  <si>
    <t>CZ2003</t>
  </si>
  <si>
    <t>CZ2004</t>
  </si>
  <si>
    <t>ALGORITHMS</t>
  </si>
  <si>
    <t>OBJECT ORIENTED DESIGN &amp; PROGRAMMING</t>
  </si>
  <si>
    <t>COMPUTER GRAPHICS &amp; VISUALISATION</t>
  </si>
  <si>
    <t>HUMAN COMPUTER INTERACTION</t>
  </si>
  <si>
    <t>GPA</t>
  </si>
  <si>
    <t>Y.S</t>
  </si>
  <si>
    <t>1.S</t>
  </si>
  <si>
    <t>2.S</t>
  </si>
  <si>
    <t>3.S</t>
  </si>
  <si>
    <t>4.S</t>
  </si>
  <si>
    <t>CGPA</t>
  </si>
  <si>
    <t>CZ1115</t>
  </si>
  <si>
    <t>CZ2006</t>
  </si>
  <si>
    <t>CZ3003</t>
  </si>
  <si>
    <t>EG0001</t>
  </si>
  <si>
    <t>INTRO TO DATA SCI &amp; ART INTELL</t>
  </si>
  <si>
    <t>SOFTWARE ENGINEERING</t>
  </si>
  <si>
    <t>SOFTWARE SYS ANALYSIS &amp; DESIGN</t>
  </si>
  <si>
    <t>ENGINEERS &amp; SOCIETY</t>
  </si>
  <si>
    <t>Pls key in manually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</si>
</sst>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3" borderId="1" xfId="0" applyFill="1" applyBorder="1"/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0" fillId="0" borderId="5" xfId="0" applyBorder="1"/>
    <xf numFmtId="0" fontId="0" fillId="0" borderId="7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4" borderId="1" xfId="0" applyFill="1" applyBorder="1"/>
    <xf numFmtId="0" fontId="0" fillId="0" borderId="14" xfId="0" applyBorder="1"/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2" xfId="0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Home!$O$17</c:f>
              <c:strCache>
                <c:ptCount val="1"/>
                <c:pt idx="0">
                  <c:v>GPA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none"/>
          </c:marker>
          <c:dLbls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Home!$N$18:$N$29</c:f>
              <c:strCache>
                <c:ptCount val="12"/>
                <c:pt idx="0">
                  <c:v>1.1</c:v>
                </c:pt>
                <c:pt idx="1">
                  <c:v>1.2</c:v>
                </c:pt>
                <c:pt idx="2">
                  <c:v>1.S</c:v>
                </c:pt>
                <c:pt idx="3">
                  <c:v>2.1</c:v>
                </c:pt>
                <c:pt idx="4">
                  <c:v>2.2</c:v>
                </c:pt>
                <c:pt idx="5">
                  <c:v>2.S</c:v>
                </c:pt>
                <c:pt idx="6">
                  <c:v>3.1</c:v>
                </c:pt>
                <c:pt idx="7">
                  <c:v>3.2</c:v>
                </c:pt>
                <c:pt idx="8">
                  <c:v>3.S</c:v>
                </c:pt>
                <c:pt idx="9">
                  <c:v>4.1</c:v>
                </c:pt>
                <c:pt idx="10">
                  <c:v>4.2</c:v>
                </c:pt>
                <c:pt idx="11">
                  <c:v>4.S</c:v>
                </c:pt>
              </c:strCache>
            </c:strRef>
          </c:cat>
          <c:val>
            <c:numRef>
              <c:f>Home!$O$18:$O$29</c:f>
              <c:numCache>
                <c:formatCode>0.00</c:formatCode>
                <c:ptCount val="12"/>
                <c:pt idx="0">
                  <c:v>4.83</c:v>
                </c:pt>
                <c:pt idx="1">
                  <c:v>4.5999999999999996</c:v>
                </c:pt>
                <c:pt idx="2">
                  <c:v>4.5199999999999996</c:v>
                </c:pt>
                <c:pt idx="3">
                  <c:v>4.21</c:v>
                </c:pt>
                <c:pt idx="4">
                  <c:v>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9-4111-A40E-E7ED89DF13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56141535"/>
        <c:axId val="556140703"/>
      </c:lineChart>
      <c:catAx>
        <c:axId val="55614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40703"/>
        <c:crosses val="autoZero"/>
        <c:auto val="1"/>
        <c:lblAlgn val="ctr"/>
        <c:lblOffset val="100"/>
        <c:noMultiLvlLbl val="0"/>
      </c:catAx>
      <c:valAx>
        <c:axId val="55614070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5614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600074</xdr:colOff>
      <xdr:row>13</xdr:row>
      <xdr:rowOff>180975</xdr:rowOff>
    </xdr:from>
    <xdr:to>
      <xdr:col>21</xdr:col>
      <xdr:colOff>9524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D4D46-437F-402E-A661-AC80DC3F5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0"/>
  <sheetViews>
    <sheetView showGridLines="0" tabSelected="1" workbookViewId="0">
      <selection activeCell="U52" sqref="U52"/>
    </sheetView>
  </sheetViews>
  <sheetFormatPr defaultRowHeight="15" x14ac:dyDescent="0.25"/>
  <cols>
    <col min="1" max="1" width="5.5703125" customWidth="1"/>
    <col min="2" max="2" width="13.85546875" bestFit="1" customWidth="1"/>
    <col min="3" max="3" width="24.42578125" bestFit="1" customWidth="1"/>
    <col min="5" max="5" width="4.85546875" bestFit="1" customWidth="1"/>
    <col min="6" max="6" width="9.42578125" bestFit="1" customWidth="1"/>
    <col min="7" max="7" width="8.140625" bestFit="1" customWidth="1"/>
    <col min="8" max="8" width="43.85546875" bestFit="1" customWidth="1"/>
    <col min="9" max="9" width="3.5703125" style="33" bestFit="1" customWidth="1"/>
    <col min="10" max="10" width="28" bestFit="1" customWidth="1"/>
    <col min="11" max="11" width="11.42578125" style="33" bestFit="1" customWidth="1"/>
    <col min="12" max="12" width="5" hidden="1" customWidth="1"/>
    <col min="14" max="14" width="12" bestFit="1" customWidth="1"/>
    <col min="15" max="15" width="11.42578125" bestFit="1" customWidth="1"/>
    <col min="17" max="17" width="27.5703125" bestFit="1" customWidth="1"/>
    <col min="18" max="18" width="33.42578125" bestFit="1" customWidth="1"/>
    <col min="19" max="19" width="12.5703125" bestFit="1" customWidth="1"/>
    <col min="22" max="22" width="0.140625" customWidth="1"/>
    <col min="26" max="26" width="12" bestFit="1" customWidth="1"/>
    <col min="27" max="27" width="11.42578125" bestFit="1" customWidth="1"/>
  </cols>
  <sheetData>
    <row r="1" spans="2:22" ht="15.75" thickBot="1" x14ac:dyDescent="0.3"/>
    <row r="2" spans="2:22" ht="15.75" thickBot="1" x14ac:dyDescent="0.3">
      <c r="B2" s="14" t="s">
        <v>45</v>
      </c>
      <c r="C2" s="13" t="s">
        <v>46</v>
      </c>
      <c r="E2" s="6" t="s">
        <v>0</v>
      </c>
      <c r="F2" s="6" t="s">
        <v>2</v>
      </c>
      <c r="G2" s="21" t="s">
        <v>20</v>
      </c>
      <c r="H2" s="22"/>
      <c r="I2" s="37" t="s">
        <v>16</v>
      </c>
      <c r="J2" s="7" t="s">
        <v>14</v>
      </c>
      <c r="K2" s="37" t="s">
        <v>15</v>
      </c>
      <c r="N2" s="31" t="s">
        <v>14</v>
      </c>
      <c r="O2" s="31" t="s">
        <v>15</v>
      </c>
      <c r="Q2" s="12" t="s">
        <v>33</v>
      </c>
      <c r="R2" s="12" t="s">
        <v>34</v>
      </c>
      <c r="S2" s="12" t="s">
        <v>35</v>
      </c>
    </row>
    <row r="3" spans="2:22" ht="15.75" thickBot="1" x14ac:dyDescent="0.3">
      <c r="B3" s="5" t="s">
        <v>47</v>
      </c>
      <c r="C3" s="13" t="s">
        <v>48</v>
      </c>
      <c r="E3" s="16">
        <v>1</v>
      </c>
      <c r="F3" s="19">
        <v>1</v>
      </c>
      <c r="G3" s="9" t="s">
        <v>21</v>
      </c>
      <c r="H3" s="9" t="s">
        <v>22</v>
      </c>
      <c r="I3" s="35">
        <v>3</v>
      </c>
      <c r="J3" s="35" t="s">
        <v>3</v>
      </c>
      <c r="K3" s="38">
        <f t="shared" ref="K3:K9" si="0">IF(ISERROR(VLOOKUP(J3,$N$3:$O$13,2,FALSE)),"",VLOOKUP(J3,$N$3:$O$13,2,FALSE))</f>
        <v>5</v>
      </c>
      <c r="L3">
        <f>IF(ISERR(K3*I3),"",K3*I3)</f>
        <v>15</v>
      </c>
      <c r="N3" s="23" t="s">
        <v>4</v>
      </c>
      <c r="O3" s="30">
        <v>5</v>
      </c>
      <c r="Q3" s="3" t="s">
        <v>36</v>
      </c>
      <c r="R3" s="3" t="s">
        <v>37</v>
      </c>
      <c r="S3" s="4">
        <v>4.5</v>
      </c>
      <c r="V3">
        <f>IF(I3=0," ",IF(J3="S"," ",I3))</f>
        <v>3</v>
      </c>
    </row>
    <row r="4" spans="2:22" x14ac:dyDescent="0.25">
      <c r="E4" s="17"/>
      <c r="F4" s="20"/>
      <c r="G4" s="3" t="s">
        <v>23</v>
      </c>
      <c r="H4" s="3" t="s">
        <v>24</v>
      </c>
      <c r="I4" s="23">
        <v>3</v>
      </c>
      <c r="J4" s="23" t="s">
        <v>3</v>
      </c>
      <c r="K4" s="39">
        <f t="shared" si="0"/>
        <v>5</v>
      </c>
      <c r="L4">
        <f t="shared" ref="L4:L39" si="1">IF(ISERR(K4*I4),"",K4*I4)</f>
        <v>15</v>
      </c>
      <c r="N4" s="23" t="s">
        <v>3</v>
      </c>
      <c r="O4" s="30">
        <v>5</v>
      </c>
      <c r="Q4" s="3" t="s">
        <v>42</v>
      </c>
      <c r="R4" s="3" t="s">
        <v>38</v>
      </c>
      <c r="S4" s="4">
        <v>4</v>
      </c>
      <c r="V4">
        <f t="shared" ref="V4:V39" si="2">IF(I4=0," ",IF(J4="S"," ",I4))</f>
        <v>3</v>
      </c>
    </row>
    <row r="5" spans="2:22" x14ac:dyDescent="0.25">
      <c r="E5" s="17"/>
      <c r="F5" s="20"/>
      <c r="G5" s="3" t="s">
        <v>18</v>
      </c>
      <c r="H5" s="3" t="s">
        <v>19</v>
      </c>
      <c r="I5" s="23">
        <v>3</v>
      </c>
      <c r="J5" s="23" t="s">
        <v>5</v>
      </c>
      <c r="K5" s="39">
        <f t="shared" si="0"/>
        <v>4.5</v>
      </c>
      <c r="L5">
        <f t="shared" si="1"/>
        <v>13.5</v>
      </c>
      <c r="N5" s="23" t="s">
        <v>5</v>
      </c>
      <c r="O5" s="30">
        <v>4.5</v>
      </c>
      <c r="Q5" s="3" t="s">
        <v>43</v>
      </c>
      <c r="R5" s="3" t="s">
        <v>39</v>
      </c>
      <c r="S5" s="4">
        <v>3.5</v>
      </c>
      <c r="V5">
        <f t="shared" si="2"/>
        <v>3</v>
      </c>
    </row>
    <row r="6" spans="2:22" x14ac:dyDescent="0.25">
      <c r="E6" s="17"/>
      <c r="F6" s="20">
        <v>2</v>
      </c>
      <c r="G6" s="3" t="s">
        <v>29</v>
      </c>
      <c r="H6" s="3" t="s">
        <v>30</v>
      </c>
      <c r="I6" s="23">
        <v>3</v>
      </c>
      <c r="J6" s="23" t="s">
        <v>3</v>
      </c>
      <c r="K6" s="39">
        <f t="shared" si="0"/>
        <v>5</v>
      </c>
      <c r="L6">
        <f t="shared" si="1"/>
        <v>15</v>
      </c>
      <c r="N6" s="23" t="s">
        <v>6</v>
      </c>
      <c r="O6" s="30">
        <v>4</v>
      </c>
      <c r="Q6" s="3" t="s">
        <v>44</v>
      </c>
      <c r="R6" s="3" t="s">
        <v>40</v>
      </c>
      <c r="S6" s="4">
        <v>3</v>
      </c>
      <c r="V6">
        <f t="shared" si="2"/>
        <v>3</v>
      </c>
    </row>
    <row r="7" spans="2:22" x14ac:dyDescent="0.25">
      <c r="E7" s="17"/>
      <c r="F7" s="20"/>
      <c r="G7" s="3" t="s">
        <v>27</v>
      </c>
      <c r="H7" s="3" t="s">
        <v>28</v>
      </c>
      <c r="I7" s="23">
        <v>3</v>
      </c>
      <c r="J7" s="23" t="s">
        <v>4</v>
      </c>
      <c r="K7" s="39">
        <f t="shared" si="0"/>
        <v>5</v>
      </c>
      <c r="L7">
        <f t="shared" si="1"/>
        <v>15</v>
      </c>
      <c r="N7" s="23" t="s">
        <v>7</v>
      </c>
      <c r="O7" s="30">
        <v>3.5</v>
      </c>
      <c r="Q7" s="3" t="s">
        <v>41</v>
      </c>
      <c r="R7" s="3" t="s">
        <v>41</v>
      </c>
      <c r="S7" s="4">
        <v>2</v>
      </c>
      <c r="V7">
        <f t="shared" si="2"/>
        <v>3</v>
      </c>
    </row>
    <row r="8" spans="2:22" x14ac:dyDescent="0.25">
      <c r="E8" s="17"/>
      <c r="F8" s="20"/>
      <c r="G8" s="3" t="s">
        <v>25</v>
      </c>
      <c r="H8" s="3" t="s">
        <v>26</v>
      </c>
      <c r="I8" s="23">
        <v>3</v>
      </c>
      <c r="J8" s="23" t="s">
        <v>7</v>
      </c>
      <c r="K8" s="39">
        <f t="shared" si="0"/>
        <v>3.5</v>
      </c>
      <c r="L8">
        <f t="shared" si="1"/>
        <v>10.5</v>
      </c>
      <c r="N8" s="23" t="s">
        <v>8</v>
      </c>
      <c r="O8" s="30">
        <v>3</v>
      </c>
      <c r="S8" s="2"/>
      <c r="V8">
        <f t="shared" si="2"/>
        <v>3</v>
      </c>
    </row>
    <row r="9" spans="2:22" x14ac:dyDescent="0.25">
      <c r="E9" s="17"/>
      <c r="F9" s="20"/>
      <c r="G9" s="3" t="s">
        <v>31</v>
      </c>
      <c r="H9" s="3" t="s">
        <v>32</v>
      </c>
      <c r="I9" s="23">
        <v>2</v>
      </c>
      <c r="J9" s="23" t="s">
        <v>6</v>
      </c>
      <c r="K9" s="39">
        <f t="shared" si="0"/>
        <v>4</v>
      </c>
      <c r="L9">
        <f t="shared" si="1"/>
        <v>8</v>
      </c>
      <c r="N9" s="23" t="s">
        <v>9</v>
      </c>
      <c r="O9" s="30">
        <v>2.5</v>
      </c>
      <c r="S9" s="2"/>
      <c r="V9">
        <f t="shared" si="2"/>
        <v>2</v>
      </c>
    </row>
    <row r="10" spans="2:22" ht="15.75" thickBot="1" x14ac:dyDescent="0.3">
      <c r="E10" s="18"/>
      <c r="F10" s="28" t="s">
        <v>1</v>
      </c>
      <c r="G10" s="11" t="s">
        <v>49</v>
      </c>
      <c r="H10" s="11" t="s">
        <v>50</v>
      </c>
      <c r="I10" s="10">
        <v>3</v>
      </c>
      <c r="J10" s="10" t="s">
        <v>6</v>
      </c>
      <c r="K10" s="40">
        <f>IF(ISERROR(VLOOKUP(J10,$N$3:$O$13,2,FALSE)),"",VLOOKUP(J10,$N$3:$O$13,2,FALSE))</f>
        <v>4</v>
      </c>
      <c r="L10">
        <f t="shared" si="1"/>
        <v>12</v>
      </c>
      <c r="N10" s="23" t="s">
        <v>10</v>
      </c>
      <c r="O10" s="30">
        <v>2</v>
      </c>
      <c r="S10" s="2"/>
      <c r="V10">
        <f t="shared" si="2"/>
        <v>3</v>
      </c>
    </row>
    <row r="11" spans="2:22" x14ac:dyDescent="0.25">
      <c r="E11" s="26">
        <v>2</v>
      </c>
      <c r="F11" s="24">
        <v>1</v>
      </c>
      <c r="G11" s="8" t="s">
        <v>51</v>
      </c>
      <c r="H11" s="8" t="s">
        <v>55</v>
      </c>
      <c r="I11" s="36">
        <v>3</v>
      </c>
      <c r="J11" s="36" t="s">
        <v>8</v>
      </c>
      <c r="K11" s="41">
        <f t="shared" ref="K11:K18" si="3">IF(ISERROR(VLOOKUP(J11,$N$3:$O$13,2,FALSE)),"",VLOOKUP(J11,$N$3:$O$13,2,FALSE))</f>
        <v>3</v>
      </c>
      <c r="L11">
        <f t="shared" si="1"/>
        <v>9</v>
      </c>
      <c r="N11" s="23" t="s">
        <v>11</v>
      </c>
      <c r="O11" s="30">
        <v>1.5</v>
      </c>
      <c r="S11" s="2"/>
      <c r="V11">
        <f t="shared" si="2"/>
        <v>3</v>
      </c>
    </row>
    <row r="12" spans="2:22" x14ac:dyDescent="0.25">
      <c r="E12" s="26"/>
      <c r="F12" s="24"/>
      <c r="G12" s="3" t="s">
        <v>52</v>
      </c>
      <c r="H12" s="3" t="s">
        <v>56</v>
      </c>
      <c r="I12" s="23">
        <v>3</v>
      </c>
      <c r="J12" s="23" t="s">
        <v>5</v>
      </c>
      <c r="K12" s="39">
        <f t="shared" si="3"/>
        <v>4.5</v>
      </c>
      <c r="L12">
        <f t="shared" si="1"/>
        <v>13.5</v>
      </c>
      <c r="N12" s="23" t="s">
        <v>12</v>
      </c>
      <c r="O12" s="30">
        <v>1</v>
      </c>
      <c r="S12" s="2"/>
      <c r="V12">
        <f t="shared" si="2"/>
        <v>3</v>
      </c>
    </row>
    <row r="13" spans="2:22" x14ac:dyDescent="0.25">
      <c r="E13" s="26"/>
      <c r="F13" s="24"/>
      <c r="G13" s="3" t="s">
        <v>53</v>
      </c>
      <c r="H13" s="3" t="s">
        <v>57</v>
      </c>
      <c r="I13" s="23">
        <v>3</v>
      </c>
      <c r="J13" s="23" t="s">
        <v>9</v>
      </c>
      <c r="K13" s="39">
        <f t="shared" si="3"/>
        <v>2.5</v>
      </c>
      <c r="L13">
        <f t="shared" si="1"/>
        <v>7.5</v>
      </c>
      <c r="N13" s="23" t="s">
        <v>13</v>
      </c>
      <c r="O13" s="30">
        <v>0</v>
      </c>
      <c r="V13">
        <f t="shared" si="2"/>
        <v>3</v>
      </c>
    </row>
    <row r="14" spans="2:22" x14ac:dyDescent="0.25">
      <c r="E14" s="26"/>
      <c r="F14" s="25"/>
      <c r="G14" s="3" t="s">
        <v>54</v>
      </c>
      <c r="H14" s="3" t="s">
        <v>58</v>
      </c>
      <c r="I14" s="23">
        <v>3</v>
      </c>
      <c r="J14" s="23" t="s">
        <v>5</v>
      </c>
      <c r="K14" s="39">
        <f t="shared" si="3"/>
        <v>4.5</v>
      </c>
      <c r="L14">
        <f t="shared" si="1"/>
        <v>13.5</v>
      </c>
      <c r="N14" s="32" t="s">
        <v>1</v>
      </c>
      <c r="O14" s="23"/>
      <c r="V14">
        <f t="shared" si="2"/>
        <v>3</v>
      </c>
    </row>
    <row r="15" spans="2:22" x14ac:dyDescent="0.25">
      <c r="E15" s="26"/>
      <c r="F15" s="20">
        <v>2</v>
      </c>
      <c r="G15" s="3" t="s">
        <v>66</v>
      </c>
      <c r="H15" s="3" t="s">
        <v>70</v>
      </c>
      <c r="I15" s="23">
        <v>3</v>
      </c>
      <c r="J15" s="23" t="s">
        <v>5</v>
      </c>
      <c r="K15" s="39">
        <f t="shared" si="3"/>
        <v>4.5</v>
      </c>
      <c r="L15">
        <f t="shared" si="1"/>
        <v>13.5</v>
      </c>
      <c r="V15">
        <f t="shared" si="2"/>
        <v>3</v>
      </c>
    </row>
    <row r="16" spans="2:22" x14ac:dyDescent="0.25">
      <c r="E16" s="26"/>
      <c r="F16" s="20"/>
      <c r="G16" s="3" t="s">
        <v>67</v>
      </c>
      <c r="H16" s="3" t="s">
        <v>71</v>
      </c>
      <c r="I16" s="23">
        <v>3</v>
      </c>
      <c r="J16" s="23" t="s">
        <v>8</v>
      </c>
      <c r="K16" s="39">
        <f t="shared" si="3"/>
        <v>3</v>
      </c>
      <c r="L16">
        <f t="shared" si="1"/>
        <v>9</v>
      </c>
      <c r="N16" s="34" t="s">
        <v>74</v>
      </c>
      <c r="O16" s="34"/>
      <c r="V16">
        <f t="shared" si="2"/>
        <v>3</v>
      </c>
    </row>
    <row r="17" spans="5:22" x14ac:dyDescent="0.25">
      <c r="E17" s="26"/>
      <c r="F17" s="20"/>
      <c r="G17" s="3" t="s">
        <v>68</v>
      </c>
      <c r="H17" s="3" t="s">
        <v>72</v>
      </c>
      <c r="I17" s="23">
        <v>3</v>
      </c>
      <c r="J17" s="23" t="s">
        <v>5</v>
      </c>
      <c r="K17" s="39">
        <f t="shared" si="3"/>
        <v>4.5</v>
      </c>
      <c r="L17">
        <f t="shared" si="1"/>
        <v>13.5</v>
      </c>
      <c r="N17" s="29" t="s">
        <v>60</v>
      </c>
      <c r="O17" s="29" t="s">
        <v>59</v>
      </c>
      <c r="V17">
        <f t="shared" si="2"/>
        <v>3</v>
      </c>
    </row>
    <row r="18" spans="5:22" x14ac:dyDescent="0.25">
      <c r="E18" s="26"/>
      <c r="F18" s="20"/>
      <c r="G18" s="3" t="s">
        <v>69</v>
      </c>
      <c r="H18" s="3" t="s">
        <v>73</v>
      </c>
      <c r="I18" s="23">
        <v>3</v>
      </c>
      <c r="J18" s="23" t="s">
        <v>6</v>
      </c>
      <c r="K18" s="39">
        <f t="shared" si="3"/>
        <v>4</v>
      </c>
      <c r="L18">
        <f t="shared" si="1"/>
        <v>12</v>
      </c>
      <c r="N18" s="23">
        <v>1.1000000000000001</v>
      </c>
      <c r="O18" s="30">
        <v>4.83</v>
      </c>
      <c r="V18">
        <f t="shared" si="2"/>
        <v>3</v>
      </c>
    </row>
    <row r="19" spans="5:22" ht="15.75" thickBot="1" x14ac:dyDescent="0.3">
      <c r="E19" s="27"/>
      <c r="F19" s="28" t="s">
        <v>1</v>
      </c>
      <c r="G19" s="11"/>
      <c r="H19" s="11"/>
      <c r="I19" s="10"/>
      <c r="J19" s="10"/>
      <c r="K19" s="40" t="str">
        <f t="shared" ref="K11:K39" si="4">IF(ISERROR(VLOOKUP(J19,$N$3:$O$13,2,FALSE)),"",VLOOKUP(J19,$N$3:$O$13,2,FALSE))</f>
        <v/>
      </c>
      <c r="L19" t="str">
        <f t="shared" si="1"/>
        <v/>
      </c>
      <c r="N19" s="23">
        <v>1.2</v>
      </c>
      <c r="O19" s="30">
        <v>4.5999999999999996</v>
      </c>
      <c r="V19" t="str">
        <f t="shared" si="2"/>
        <v xml:space="preserve"> </v>
      </c>
    </row>
    <row r="20" spans="5:22" x14ac:dyDescent="0.25">
      <c r="E20" s="26">
        <v>3</v>
      </c>
      <c r="F20" s="24">
        <v>1</v>
      </c>
      <c r="G20" s="8"/>
      <c r="H20" s="8"/>
      <c r="I20" s="36"/>
      <c r="J20" s="36"/>
      <c r="K20" s="41" t="str">
        <f t="shared" si="4"/>
        <v/>
      </c>
      <c r="L20" t="str">
        <f t="shared" si="1"/>
        <v/>
      </c>
      <c r="N20" s="23" t="s">
        <v>61</v>
      </c>
      <c r="O20" s="30">
        <v>4.5199999999999996</v>
      </c>
      <c r="V20" t="str">
        <f t="shared" si="2"/>
        <v xml:space="preserve"> </v>
      </c>
    </row>
    <row r="21" spans="5:22" x14ac:dyDescent="0.25">
      <c r="E21" s="26"/>
      <c r="F21" s="24"/>
      <c r="G21" s="3"/>
      <c r="H21" s="3"/>
      <c r="I21" s="23"/>
      <c r="J21" s="23"/>
      <c r="K21" s="39" t="str">
        <f t="shared" si="4"/>
        <v/>
      </c>
      <c r="L21" t="str">
        <f t="shared" si="1"/>
        <v/>
      </c>
      <c r="N21" s="23">
        <v>2.1</v>
      </c>
      <c r="O21" s="30">
        <v>4.21</v>
      </c>
      <c r="V21" t="str">
        <f t="shared" si="2"/>
        <v xml:space="preserve"> </v>
      </c>
    </row>
    <row r="22" spans="5:22" x14ac:dyDescent="0.25">
      <c r="E22" s="26"/>
      <c r="F22" s="24"/>
      <c r="G22" s="3"/>
      <c r="H22" s="3"/>
      <c r="I22" s="23"/>
      <c r="J22" s="23"/>
      <c r="K22" s="39" t="str">
        <f t="shared" si="4"/>
        <v/>
      </c>
      <c r="L22" t="str">
        <f t="shared" si="1"/>
        <v/>
      </c>
      <c r="N22" s="23">
        <v>2.2000000000000002</v>
      </c>
      <c r="O22" s="30">
        <v>4.16</v>
      </c>
      <c r="V22" t="str">
        <f t="shared" si="2"/>
        <v xml:space="preserve"> </v>
      </c>
    </row>
    <row r="23" spans="5:22" x14ac:dyDescent="0.25">
      <c r="E23" s="26"/>
      <c r="F23" s="25"/>
      <c r="G23" s="3"/>
      <c r="H23" s="3"/>
      <c r="I23" s="23"/>
      <c r="J23" s="23"/>
      <c r="K23" s="39" t="str">
        <f t="shared" si="4"/>
        <v/>
      </c>
      <c r="L23" t="str">
        <f t="shared" si="1"/>
        <v/>
      </c>
      <c r="N23" s="23" t="s">
        <v>62</v>
      </c>
      <c r="O23" s="30"/>
      <c r="V23" t="str">
        <f t="shared" si="2"/>
        <v xml:space="preserve"> </v>
      </c>
    </row>
    <row r="24" spans="5:22" x14ac:dyDescent="0.25">
      <c r="E24" s="26"/>
      <c r="F24" s="20">
        <v>2</v>
      </c>
      <c r="G24" s="3"/>
      <c r="H24" s="3"/>
      <c r="I24" s="23"/>
      <c r="J24" s="23"/>
      <c r="K24" s="39" t="str">
        <f t="shared" si="4"/>
        <v/>
      </c>
      <c r="L24" t="str">
        <f t="shared" si="1"/>
        <v/>
      </c>
      <c r="N24" s="23">
        <v>3.1</v>
      </c>
      <c r="O24" s="30"/>
      <c r="V24" t="str">
        <f t="shared" si="2"/>
        <v xml:space="preserve"> </v>
      </c>
    </row>
    <row r="25" spans="5:22" x14ac:dyDescent="0.25">
      <c r="E25" s="26"/>
      <c r="F25" s="20"/>
      <c r="G25" s="3"/>
      <c r="H25" s="3"/>
      <c r="I25" s="23"/>
      <c r="J25" s="23"/>
      <c r="K25" s="39" t="str">
        <f t="shared" si="4"/>
        <v/>
      </c>
      <c r="L25" t="str">
        <f t="shared" si="1"/>
        <v/>
      </c>
      <c r="N25" s="23">
        <v>3.2</v>
      </c>
      <c r="O25" s="30"/>
      <c r="V25" t="str">
        <f t="shared" si="2"/>
        <v xml:space="preserve"> </v>
      </c>
    </row>
    <row r="26" spans="5:22" x14ac:dyDescent="0.25">
      <c r="E26" s="26"/>
      <c r="F26" s="20"/>
      <c r="G26" s="3"/>
      <c r="H26" s="3"/>
      <c r="I26" s="23"/>
      <c r="J26" s="23"/>
      <c r="K26" s="39" t="str">
        <f t="shared" si="4"/>
        <v/>
      </c>
      <c r="L26" t="str">
        <f t="shared" si="1"/>
        <v/>
      </c>
      <c r="N26" s="23" t="s">
        <v>63</v>
      </c>
      <c r="O26" s="30"/>
      <c r="V26" t="str">
        <f t="shared" si="2"/>
        <v xml:space="preserve"> </v>
      </c>
    </row>
    <row r="27" spans="5:22" x14ac:dyDescent="0.25">
      <c r="E27" s="26"/>
      <c r="F27" s="20"/>
      <c r="G27" s="3"/>
      <c r="H27" s="3"/>
      <c r="I27" s="23"/>
      <c r="J27" s="23"/>
      <c r="K27" s="39" t="str">
        <f t="shared" si="4"/>
        <v/>
      </c>
      <c r="L27" t="str">
        <f t="shared" si="1"/>
        <v/>
      </c>
      <c r="N27" s="23">
        <v>4.0999999999999996</v>
      </c>
      <c r="O27" s="30"/>
      <c r="V27" t="str">
        <f t="shared" si="2"/>
        <v xml:space="preserve"> </v>
      </c>
    </row>
    <row r="28" spans="5:22" ht="15.75" thickBot="1" x14ac:dyDescent="0.3">
      <c r="E28" s="27"/>
      <c r="F28" s="28" t="s">
        <v>1</v>
      </c>
      <c r="G28" s="11"/>
      <c r="H28" s="11"/>
      <c r="I28" s="10"/>
      <c r="J28" s="10"/>
      <c r="K28" s="40" t="str">
        <f t="shared" si="4"/>
        <v/>
      </c>
      <c r="L28" t="str">
        <f t="shared" si="1"/>
        <v/>
      </c>
      <c r="N28" s="23">
        <v>4.2</v>
      </c>
      <c r="O28" s="30"/>
      <c r="V28" t="str">
        <f t="shared" si="2"/>
        <v xml:space="preserve"> </v>
      </c>
    </row>
    <row r="29" spans="5:22" x14ac:dyDescent="0.25">
      <c r="E29" s="26">
        <v>4</v>
      </c>
      <c r="F29" s="24">
        <v>1</v>
      </c>
      <c r="G29" s="8"/>
      <c r="H29" s="8"/>
      <c r="I29" s="36"/>
      <c r="J29" s="36"/>
      <c r="K29" s="41" t="str">
        <f t="shared" si="4"/>
        <v/>
      </c>
      <c r="L29" t="str">
        <f t="shared" si="1"/>
        <v/>
      </c>
      <c r="N29" s="23" t="s">
        <v>64</v>
      </c>
      <c r="O29" s="30"/>
      <c r="V29" t="str">
        <f t="shared" si="2"/>
        <v xml:space="preserve"> </v>
      </c>
    </row>
    <row r="30" spans="5:22" x14ac:dyDescent="0.25">
      <c r="E30" s="26"/>
      <c r="F30" s="24"/>
      <c r="G30" s="3"/>
      <c r="H30" s="3"/>
      <c r="I30" s="23"/>
      <c r="J30" s="23"/>
      <c r="K30" s="39" t="str">
        <f t="shared" si="4"/>
        <v/>
      </c>
      <c r="L30" t="str">
        <f t="shared" si="1"/>
        <v/>
      </c>
      <c r="N30" s="23" t="s">
        <v>65</v>
      </c>
      <c r="O30" s="30">
        <f>K40</f>
        <v>4.1595744680851068</v>
      </c>
      <c r="V30" t="str">
        <f t="shared" si="2"/>
        <v xml:space="preserve"> </v>
      </c>
    </row>
    <row r="31" spans="5:22" x14ac:dyDescent="0.25">
      <c r="E31" s="26"/>
      <c r="F31" s="24"/>
      <c r="G31" s="3"/>
      <c r="H31" s="3"/>
      <c r="I31" s="23"/>
      <c r="J31" s="23"/>
      <c r="K31" s="39" t="str">
        <f t="shared" si="4"/>
        <v/>
      </c>
      <c r="L31" t="str">
        <f t="shared" si="1"/>
        <v/>
      </c>
      <c r="V31" t="str">
        <f t="shared" si="2"/>
        <v xml:space="preserve"> </v>
      </c>
    </row>
    <row r="32" spans="5:22" x14ac:dyDescent="0.25">
      <c r="E32" s="26"/>
      <c r="F32" s="25"/>
      <c r="G32" s="3"/>
      <c r="H32" s="3"/>
      <c r="I32" s="23"/>
      <c r="J32" s="23"/>
      <c r="K32" s="39" t="str">
        <f t="shared" si="4"/>
        <v/>
      </c>
      <c r="L32" t="str">
        <f t="shared" si="1"/>
        <v/>
      </c>
      <c r="V32" t="str">
        <f t="shared" si="2"/>
        <v xml:space="preserve"> </v>
      </c>
    </row>
    <row r="33" spans="5:22" x14ac:dyDescent="0.25">
      <c r="E33" s="26"/>
      <c r="F33" s="20">
        <v>2</v>
      </c>
      <c r="G33" s="3"/>
      <c r="H33" s="3"/>
      <c r="I33" s="23"/>
      <c r="J33" s="23"/>
      <c r="K33" s="39" t="str">
        <f t="shared" si="4"/>
        <v/>
      </c>
      <c r="L33" t="str">
        <f t="shared" si="1"/>
        <v/>
      </c>
      <c r="V33" t="str">
        <f t="shared" si="2"/>
        <v xml:space="preserve"> </v>
      </c>
    </row>
    <row r="34" spans="5:22" x14ac:dyDescent="0.25">
      <c r="E34" s="26"/>
      <c r="F34" s="20"/>
      <c r="G34" s="3"/>
      <c r="H34" s="3"/>
      <c r="I34" s="23"/>
      <c r="J34" s="23"/>
      <c r="K34" s="39" t="str">
        <f t="shared" si="4"/>
        <v/>
      </c>
      <c r="L34" t="str">
        <f t="shared" si="1"/>
        <v/>
      </c>
      <c r="V34" t="str">
        <f t="shared" si="2"/>
        <v xml:space="preserve"> </v>
      </c>
    </row>
    <row r="35" spans="5:22" x14ac:dyDescent="0.25">
      <c r="E35" s="26"/>
      <c r="F35" s="20"/>
      <c r="G35" s="3"/>
      <c r="H35" s="3"/>
      <c r="I35" s="23"/>
      <c r="J35" s="23"/>
      <c r="K35" s="39" t="str">
        <f t="shared" si="4"/>
        <v/>
      </c>
      <c r="L35" t="str">
        <f t="shared" si="1"/>
        <v/>
      </c>
      <c r="V35" t="str">
        <f t="shared" si="2"/>
        <v xml:space="preserve"> </v>
      </c>
    </row>
    <row r="36" spans="5:22" x14ac:dyDescent="0.25">
      <c r="E36" s="26"/>
      <c r="F36" s="20"/>
      <c r="G36" s="3"/>
      <c r="H36" s="3"/>
      <c r="I36" s="23"/>
      <c r="J36" s="23"/>
      <c r="K36" s="39" t="str">
        <f t="shared" si="4"/>
        <v/>
      </c>
      <c r="L36" t="str">
        <f t="shared" si="1"/>
        <v/>
      </c>
      <c r="V36" t="str">
        <f t="shared" si="2"/>
        <v xml:space="preserve"> </v>
      </c>
    </row>
    <row r="37" spans="5:22" ht="15.75" thickBot="1" x14ac:dyDescent="0.3">
      <c r="E37" s="27"/>
      <c r="F37" s="28" t="s">
        <v>1</v>
      </c>
      <c r="G37" s="11"/>
      <c r="H37" s="11"/>
      <c r="I37" s="10"/>
      <c r="J37" s="10"/>
      <c r="K37" s="40" t="str">
        <f t="shared" si="4"/>
        <v/>
      </c>
      <c r="L37" t="str">
        <f t="shared" si="1"/>
        <v/>
      </c>
      <c r="V37" t="str">
        <f t="shared" si="2"/>
        <v xml:space="preserve"> </v>
      </c>
    </row>
    <row r="38" spans="5:22" x14ac:dyDescent="0.25">
      <c r="E38" s="3"/>
      <c r="F38" s="15"/>
      <c r="G38" s="3"/>
      <c r="H38" s="3"/>
      <c r="I38" s="23"/>
      <c r="J38" s="23"/>
      <c r="K38" s="30" t="str">
        <f t="shared" si="4"/>
        <v/>
      </c>
      <c r="L38" t="str">
        <f t="shared" si="1"/>
        <v/>
      </c>
      <c r="V38" t="str">
        <f t="shared" si="2"/>
        <v xml:space="preserve"> </v>
      </c>
    </row>
    <row r="39" spans="5:22" x14ac:dyDescent="0.25">
      <c r="E39" s="3"/>
      <c r="F39" s="15"/>
      <c r="G39" s="3"/>
      <c r="H39" s="3"/>
      <c r="I39" s="23"/>
      <c r="J39" s="23"/>
      <c r="K39" s="30" t="str">
        <f t="shared" si="4"/>
        <v/>
      </c>
      <c r="L39" t="str">
        <f t="shared" si="1"/>
        <v/>
      </c>
      <c r="V39" t="str">
        <f t="shared" si="2"/>
        <v xml:space="preserve"> </v>
      </c>
    </row>
    <row r="40" spans="5:22" x14ac:dyDescent="0.25">
      <c r="E40" s="3"/>
      <c r="F40" s="15"/>
      <c r="G40" s="3" t="s">
        <v>17</v>
      </c>
      <c r="H40" s="3"/>
      <c r="I40" s="23">
        <f>SUM(I3:I39)</f>
        <v>47</v>
      </c>
      <c r="J40" s="23" t="str">
        <f>IF(K40&gt;S3,R3,IF(K40&gt;S4,R4,IF(K40&gt;S5,R5,IF(K40&gt;S6,R6,IF(K40&gt;S7,R7,"Fail")))))</f>
        <v>Second Class (Upper) Honours</v>
      </c>
      <c r="K40" s="30">
        <f>SUM(L3:L39)/V40</f>
        <v>4.1595744680851068</v>
      </c>
      <c r="V40">
        <f>SUM(V3:V39)</f>
        <v>47</v>
      </c>
    </row>
  </sheetData>
  <mergeCells count="14">
    <mergeCell ref="N16:O16"/>
    <mergeCell ref="E20:E28"/>
    <mergeCell ref="F20:F23"/>
    <mergeCell ref="F24:F27"/>
    <mergeCell ref="E29:E37"/>
    <mergeCell ref="F29:F32"/>
    <mergeCell ref="F33:F36"/>
    <mergeCell ref="E3:E10"/>
    <mergeCell ref="F3:F5"/>
    <mergeCell ref="F6:F9"/>
    <mergeCell ref="G2:H2"/>
    <mergeCell ref="F11:F14"/>
    <mergeCell ref="F15:F18"/>
    <mergeCell ref="E11:E1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D57" sqref="D57"/>
    </sheetView>
  </sheetViews>
  <sheetFormatPr defaultRowHeight="15" x14ac:dyDescent="0.25"/>
  <cols>
    <col min="2" max="2" width="12" bestFit="1" customWidth="1"/>
  </cols>
  <sheetData>
    <row r="1" spans="1:3" x14ac:dyDescent="0.25">
      <c r="A1" s="1"/>
      <c r="C1" s="1"/>
    </row>
    <row r="3" spans="1:3" x14ac:dyDescent="0.25">
      <c r="B3" t="s">
        <v>14</v>
      </c>
      <c r="C3" t="s">
        <v>15</v>
      </c>
    </row>
    <row r="4" spans="1:3" x14ac:dyDescent="0.25">
      <c r="B4" t="s">
        <v>4</v>
      </c>
      <c r="C4" s="2">
        <v>5</v>
      </c>
    </row>
    <row r="5" spans="1:3" x14ac:dyDescent="0.25">
      <c r="B5" t="s">
        <v>3</v>
      </c>
      <c r="C5" s="2">
        <v>5</v>
      </c>
    </row>
    <row r="6" spans="1:3" x14ac:dyDescent="0.25">
      <c r="B6" t="s">
        <v>5</v>
      </c>
      <c r="C6" s="2">
        <v>4.5</v>
      </c>
    </row>
    <row r="7" spans="1:3" x14ac:dyDescent="0.25">
      <c r="B7" t="s">
        <v>6</v>
      </c>
      <c r="C7" s="2">
        <v>4</v>
      </c>
    </row>
    <row r="8" spans="1:3" x14ac:dyDescent="0.25">
      <c r="B8" t="s">
        <v>7</v>
      </c>
      <c r="C8" s="2">
        <v>3.5</v>
      </c>
    </row>
    <row r="9" spans="1:3" x14ac:dyDescent="0.25">
      <c r="B9" t="s">
        <v>8</v>
      </c>
      <c r="C9" s="2">
        <v>3</v>
      </c>
    </row>
    <row r="10" spans="1:3" x14ac:dyDescent="0.25">
      <c r="B10" t="s">
        <v>9</v>
      </c>
      <c r="C10" s="2">
        <v>2.5</v>
      </c>
    </row>
    <row r="11" spans="1:3" x14ac:dyDescent="0.25">
      <c r="B11" t="s">
        <v>10</v>
      </c>
      <c r="C11" s="2">
        <v>2</v>
      </c>
    </row>
    <row r="12" spans="1:3" x14ac:dyDescent="0.25">
      <c r="B12" t="s">
        <v>11</v>
      </c>
      <c r="C12" s="2">
        <v>1.5</v>
      </c>
    </row>
    <row r="13" spans="1:3" x14ac:dyDescent="0.25">
      <c r="B13" t="s">
        <v>12</v>
      </c>
      <c r="C13" s="2">
        <v>1</v>
      </c>
    </row>
    <row r="14" spans="1:3" x14ac:dyDescent="0.25">
      <c r="B14" t="s">
        <v>13</v>
      </c>
      <c r="C14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</vt:lpstr>
      <vt:lpstr>Raw</vt:lpstr>
    </vt:vector>
  </TitlesOfParts>
  <Company>GLOBALFOUNDRIES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pmyamin</dc:creator>
  <cp:lastModifiedBy>Phone Myint Thu Mya Min</cp:lastModifiedBy>
  <dcterms:created xsi:type="dcterms:W3CDTF">2020-06-06T16:17:31Z</dcterms:created>
  <dcterms:modified xsi:type="dcterms:W3CDTF">2021-06-01T02:54:35Z</dcterms:modified>
</cp:coreProperties>
</file>