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GISTICS AND SUPPLY CHAIN\Project\"/>
    </mc:Choice>
  </mc:AlternateContent>
  <xr:revisionPtr revIDLastSave="0" documentId="13_ncr:1_{E0C353F9-26CB-446C-93E6-25C89B609491}" xr6:coauthVersionLast="47" xr6:coauthVersionMax="47" xr10:uidLastSave="{00000000-0000-0000-0000-000000000000}"/>
  <bookViews>
    <workbookView xWindow="-108" yWindow="-108" windowWidth="23256" windowHeight="12456" xr2:uid="{2C9EDD2A-C034-41FD-B46A-D3D33468E2CD}"/>
  </bookViews>
  <sheets>
    <sheet name="Overview" sheetId="2" r:id="rId1"/>
    <sheet name="Problems 1" sheetId="3" r:id="rId2"/>
    <sheet name="Sheet1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2" l="1"/>
  <c r="O16" i="2"/>
  <c r="O17" i="2"/>
  <c r="O18" i="2"/>
  <c r="O19" i="2"/>
  <c r="O20" i="2"/>
  <c r="O21" i="2"/>
  <c r="O22" i="2"/>
  <c r="O23" i="2"/>
  <c r="B5" i="3" l="1"/>
  <c r="B3" i="3"/>
  <c r="B4" i="3"/>
  <c r="O14" i="2" l="1"/>
  <c r="B2" i="3"/>
</calcChain>
</file>

<file path=xl/sharedStrings.xml><?xml version="1.0" encoding="utf-8"?>
<sst xmlns="http://schemas.openxmlformats.org/spreadsheetml/2006/main" count="81" uniqueCount="65">
  <si>
    <t>Đơn vị:...................</t>
  </si>
  <si>
    <t xml:space="preserve">Mẫu số 02 - VT </t>
  </si>
  <si>
    <t>Bộ phận:................</t>
  </si>
  <si>
    <t xml:space="preserve">(Ban hành theo Thông tư số 200/2014/TT-BTC </t>
  </si>
  <si>
    <t xml:space="preserve">             Ngày 22/12/2014 của Bộ Tài chính)</t>
  </si>
  <si>
    <r>
      <t>PHIẾU XUẤT KHO</t>
    </r>
    <r>
      <rPr>
        <sz val="16"/>
        <color rgb="FF000000"/>
        <rFont val="Times New Roman"/>
        <family val="1"/>
      </rPr>
      <t xml:space="preserve"> </t>
    </r>
  </si>
  <si>
    <t xml:space="preserve">Ngày....tháng....năm ....... </t>
  </si>
  <si>
    <t xml:space="preserve">             Số: .................................</t>
  </si>
  <si>
    <t>Nợ: ..........</t>
  </si>
  <si>
    <t>Có:..........</t>
  </si>
  <si>
    <t>- Họ và tên người nhận hàng: ........................... Địa chỉ (bộ phận)...............................</t>
  </si>
  <si>
    <t>- Lý do xuất kho: ..........................................................................................................</t>
  </si>
  <si>
    <t>- Xuất tại kho (ngăn lô): ................................Địa điểm ...............................................</t>
  </si>
  <si>
    <t>STT</t>
  </si>
  <si>
    <t>Tên, nhãn hiệu, quy cách, phẩm chất vật tư, dụng cụ, sp, hàng hoá</t>
  </si>
  <si>
    <t>Mã số</t>
  </si>
  <si>
    <t>ĐVT</t>
  </si>
  <si>
    <t xml:space="preserve">Số lượng </t>
  </si>
  <si>
    <t xml:space="preserve">Đơn giá </t>
  </si>
  <si>
    <t>Thành tiền</t>
  </si>
  <si>
    <t>Theo chứng từ</t>
  </si>
  <si>
    <t>Thực</t>
  </si>
  <si>
    <t>xuất</t>
  </si>
  <si>
    <t>A</t>
  </si>
  <si>
    <t>B</t>
  </si>
  <si>
    <t>C</t>
  </si>
  <si>
    <t>D</t>
  </si>
  <si>
    <t>Cộng</t>
  </si>
  <si>
    <t>x</t>
  </si>
  <si>
    <t>- Tổng số tiền (viết bằng chữ):.......................................................................................</t>
  </si>
  <si>
    <t>- Số chứng từ gốc kèm theo:..........................................................................................</t>
  </si>
  <si>
    <t xml:space="preserve">Người lập phiếu </t>
  </si>
  <si>
    <t xml:space="preserve">Người nhận hàng </t>
  </si>
  <si>
    <t>Thủ kho</t>
  </si>
  <si>
    <t xml:space="preserve">Kế toán trưởng </t>
  </si>
  <si>
    <t xml:space="preserve">Giám đốc </t>
  </si>
  <si>
    <t>(Ký, họ tên)</t>
  </si>
  <si>
    <t>(Hoặc bộ phận có nhu cầu nhập)</t>
  </si>
  <si>
    <t>Estimate Demand from forecast</t>
  </si>
  <si>
    <t>Propotion</t>
  </si>
  <si>
    <t>Phôi thép</t>
  </si>
  <si>
    <t>Thép cuộn</t>
  </si>
  <si>
    <t>Thép cuộn cán nóng ( HRC )</t>
  </si>
  <si>
    <t>Thép đặc biệt</t>
  </si>
  <si>
    <t>Thép thanh</t>
  </si>
  <si>
    <t>Ống thép đen</t>
  </si>
  <si>
    <t>Ống thép mạ kẽm nhúng nóng</t>
  </si>
  <si>
    <t>Ống thép cỡ lớn</t>
  </si>
  <si>
    <t>Tôn cuộn mạ kẽm</t>
  </si>
  <si>
    <t>Estimate demand</t>
  </si>
  <si>
    <t>Total</t>
  </si>
  <si>
    <t>Mean</t>
  </si>
  <si>
    <t>Ordering cost</t>
  </si>
  <si>
    <t>Unit</t>
  </si>
  <si>
    <t>Purchasing cost</t>
  </si>
  <si>
    <t>cái</t>
  </si>
  <si>
    <t>Chuyến</t>
  </si>
  <si>
    <t>Charge rate / year</t>
  </si>
  <si>
    <t>$/$/year</t>
  </si>
  <si>
    <t>VND</t>
  </si>
  <si>
    <t>Annual demand phôi thép</t>
  </si>
  <si>
    <t>Asume : Với production rate lớn hơn so với demand</t>
  </si>
  <si>
    <t>The economic order quantity of the item is:</t>
  </si>
  <si>
    <t>0.25 $/$/year</t>
  </si>
  <si>
    <t>10000$/trips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</si>
</sst>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i/>
      <sz val="12"/>
      <color rgb="FF000000"/>
      <name val="Times New Roman"/>
      <family val="1"/>
    </font>
    <font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" borderId="0" xfId="0" applyFill="1"/>
    <xf numFmtId="164" fontId="0" fillId="2" borderId="0" xfId="1" applyNumberFormat="1" applyFont="1" applyFill="1"/>
    <xf numFmtId="0" fontId="0" fillId="0" borderId="5" xfId="0" applyBorder="1" applyAlignment="1">
      <alignment vertical="center"/>
    </xf>
    <xf numFmtId="43" fontId="0" fillId="0" borderId="5" xfId="1" applyFont="1" applyBorder="1"/>
    <xf numFmtId="0" fontId="0" fillId="0" borderId="5" xfId="0" applyBorder="1"/>
    <xf numFmtId="17" fontId="0" fillId="0" borderId="5" xfId="0" applyNumberFormat="1" applyBorder="1"/>
    <xf numFmtId="165" fontId="0" fillId="0" borderId="5" xfId="1" applyNumberFormat="1" applyFont="1" applyBorder="1"/>
    <xf numFmtId="0" fontId="0" fillId="0" borderId="4" xfId="0" applyBorder="1" applyAlignment="1">
      <alignment vertical="center"/>
    </xf>
    <xf numFmtId="165" fontId="0" fillId="0" borderId="0" xfId="0" applyNumberFormat="1"/>
    <xf numFmtId="0" fontId="0" fillId="0" borderId="0" xfId="0" applyAlignment="1">
      <alignment vertical="center"/>
    </xf>
    <xf numFmtId="165" fontId="0" fillId="0" borderId="0" xfId="1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</xdr:rowOff>
    </xdr:from>
    <xdr:to>
      <xdr:col>7</xdr:col>
      <xdr:colOff>121920</xdr:colOff>
      <xdr:row>11</xdr:row>
      <xdr:rowOff>68580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906EFD-259B-FB8C-BC89-F3D3C6CD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"/>
          <a:ext cx="594360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LOGISTICS%20AND%20SUPPLY%20CHAIN\Project\Forecast.xlsx" TargetMode="External"/><Relationship Id="rId1" Type="http://schemas.openxmlformats.org/officeDocument/2006/relationships/externalLinkPath" Target="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iểu giá"/>
      <sheetName val="Historical Sale"/>
      <sheetName val="Sheet1"/>
      <sheetName val="Decision"/>
      <sheetName val="Overall"/>
      <sheetName val="Naive"/>
      <sheetName val="Moving Average"/>
      <sheetName val="Single Exponential"/>
      <sheetName val="Holt's"/>
      <sheetName val="Market"/>
    </sheetNames>
    <sheetDataSet>
      <sheetData sheetId="0">
        <row r="3">
          <cell r="F3">
            <v>5107725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2D5A-8BE4-4B8E-BA0C-B52C2160B096}">
  <dimension ref="A1:O25"/>
  <sheetViews>
    <sheetView tabSelected="1" zoomScale="77" workbookViewId="0">
      <selection activeCell="O9" sqref="O9"/>
    </sheetView>
  </sheetViews>
  <sheetFormatPr defaultRowHeight="14.4" x14ac:dyDescent="0.3"/>
  <cols>
    <col min="1" max="1" width="26.6640625" bestFit="1" customWidth="1"/>
    <col min="2" max="2" width="24.5546875" bestFit="1" customWidth="1"/>
    <col min="3" max="14" width="12" bestFit="1" customWidth="1"/>
    <col min="15" max="15" width="10.21875" bestFit="1" customWidth="1"/>
  </cols>
  <sheetData>
    <row r="1" spans="1:15" ht="17.399999999999999" customHeight="1" x14ac:dyDescent="0.35">
      <c r="A1" s="31" t="s">
        <v>38</v>
      </c>
      <c r="B1" s="20"/>
      <c r="C1" s="21">
        <v>752000</v>
      </c>
      <c r="D1" s="21">
        <v>760000</v>
      </c>
      <c r="E1" s="21">
        <v>774000</v>
      </c>
      <c r="F1" s="21">
        <v>786000</v>
      </c>
      <c r="G1" s="21">
        <v>782000</v>
      </c>
      <c r="H1" s="21">
        <v>774000</v>
      </c>
      <c r="I1" s="21">
        <v>764000</v>
      </c>
      <c r="J1" s="21">
        <v>729000</v>
      </c>
      <c r="K1" s="21">
        <v>692600</v>
      </c>
      <c r="L1" s="21">
        <v>686600</v>
      </c>
      <c r="M1" s="21">
        <v>658600</v>
      </c>
      <c r="N1" s="21">
        <v>638200</v>
      </c>
    </row>
    <row r="2" spans="1:15" x14ac:dyDescent="0.3">
      <c r="A2" s="22" t="s">
        <v>39</v>
      </c>
      <c r="B2" s="22" t="s">
        <v>40</v>
      </c>
      <c r="C2" s="23">
        <v>9.7206187947356276E-2</v>
      </c>
      <c r="D2" s="23">
        <v>6.5639918163218916E-2</v>
      </c>
      <c r="E2" s="23">
        <v>0.10879190385831752</v>
      </c>
      <c r="F2" s="23">
        <v>9.1485507246376815E-2</v>
      </c>
      <c r="G2" s="23">
        <v>5.6578104993597951E-2</v>
      </c>
      <c r="H2" s="23">
        <v>2.6094276094276093E-2</v>
      </c>
      <c r="I2" s="23">
        <v>1.1169735069600359E-2</v>
      </c>
      <c r="J2" s="23">
        <v>5.0123712985872773E-2</v>
      </c>
      <c r="K2" s="23">
        <v>7.3365231259968106E-2</v>
      </c>
      <c r="L2" s="23">
        <v>7.199032062915911E-2</v>
      </c>
      <c r="M2" s="23">
        <v>8.4633247513756366E-2</v>
      </c>
      <c r="N2" s="23">
        <v>0.10222222222222221</v>
      </c>
    </row>
    <row r="3" spans="1:15" x14ac:dyDescent="0.3">
      <c r="A3" s="22"/>
      <c r="B3" s="22" t="s">
        <v>41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</row>
    <row r="4" spans="1:15" x14ac:dyDescent="0.3">
      <c r="A4" s="22"/>
      <c r="B4" s="22" t="s">
        <v>42</v>
      </c>
      <c r="C4" s="23">
        <v>0.35049642114984991</v>
      </c>
      <c r="D4" s="23">
        <v>0.33928165492157314</v>
      </c>
      <c r="E4" s="23">
        <v>0.27893738140417457</v>
      </c>
      <c r="F4" s="23">
        <v>0.32065217391304346</v>
      </c>
      <c r="G4" s="23">
        <v>0.28999279769526248</v>
      </c>
      <c r="H4" s="23">
        <v>0.35521885521885521</v>
      </c>
      <c r="I4" s="23">
        <v>0.28446340368208356</v>
      </c>
      <c r="J4" s="23">
        <v>0.3843084045015564</v>
      </c>
      <c r="K4" s="23">
        <v>0.2982456140350877</v>
      </c>
      <c r="L4" s="23">
        <v>0.33424077434966726</v>
      </c>
      <c r="M4" s="23">
        <v>0.32709879347771215</v>
      </c>
      <c r="N4" s="23">
        <v>0.2583333333333333</v>
      </c>
    </row>
    <row r="5" spans="1:15" x14ac:dyDescent="0.3">
      <c r="A5" s="22"/>
      <c r="B5" s="22" t="s">
        <v>43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</row>
    <row r="6" spans="1:15" x14ac:dyDescent="0.3">
      <c r="A6" s="22"/>
      <c r="B6" s="22" t="s">
        <v>44</v>
      </c>
      <c r="C6" s="23">
        <v>0.42334333872084967</v>
      </c>
      <c r="D6" s="23">
        <v>0.45032962036826552</v>
      </c>
      <c r="E6" s="23">
        <v>0.50948766603415563</v>
      </c>
      <c r="F6" s="23">
        <v>0.47989130434782612</v>
      </c>
      <c r="G6" s="23">
        <v>0.53032970550576186</v>
      </c>
      <c r="H6" s="23">
        <v>0.46885521885521886</v>
      </c>
      <c r="I6" s="23">
        <v>0.56948810058374488</v>
      </c>
      <c r="J6" s="23">
        <v>0.4323369782105515</v>
      </c>
      <c r="K6" s="23">
        <v>0.47926634768740028</v>
      </c>
      <c r="L6" s="23">
        <v>0.43708408953418032</v>
      </c>
      <c r="M6" s="23">
        <v>0.42119743550911204</v>
      </c>
      <c r="N6" s="23">
        <v>0.49638888888888888</v>
      </c>
    </row>
    <row r="7" spans="1:15" x14ac:dyDescent="0.3">
      <c r="A7" s="22"/>
      <c r="B7" s="22"/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</row>
    <row r="8" spans="1:15" x14ac:dyDescent="0.3">
      <c r="A8" s="22"/>
      <c r="B8" s="22" t="s">
        <v>45</v>
      </c>
      <c r="C8" s="23">
        <v>7.6194874163010851E-2</v>
      </c>
      <c r="D8" s="23">
        <v>0.10479654466924301</v>
      </c>
      <c r="E8" s="23">
        <v>6.7046173308032891E-2</v>
      </c>
      <c r="F8" s="23">
        <v>7.3731884057971014E-2</v>
      </c>
      <c r="G8" s="23">
        <v>8.7708066581306018E-2</v>
      </c>
      <c r="H8" s="23">
        <v>9.7643097643097643E-2</v>
      </c>
      <c r="I8" s="23">
        <v>9.0199820386169735E-2</v>
      </c>
      <c r="J8" s="23">
        <v>8.4104876686088265E-2</v>
      </c>
      <c r="K8" s="23">
        <v>8.6921850079744817E-2</v>
      </c>
      <c r="L8" s="23">
        <v>9.8608590441621291E-2</v>
      </c>
      <c r="M8" s="23">
        <v>9.6016961986975624E-2</v>
      </c>
      <c r="N8" s="23">
        <v>9.555555555555556E-2</v>
      </c>
    </row>
    <row r="9" spans="1:15" x14ac:dyDescent="0.3">
      <c r="A9" s="22"/>
      <c r="B9" s="22" t="s">
        <v>46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</row>
    <row r="10" spans="1:15" x14ac:dyDescent="0.3">
      <c r="A10" s="22"/>
      <c r="B10" s="22" t="s">
        <v>47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</row>
    <row r="11" spans="1:15" x14ac:dyDescent="0.3">
      <c r="A11" s="22"/>
      <c r="B11" s="22" t="s">
        <v>48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</row>
    <row r="13" spans="1:15" x14ac:dyDescent="0.3">
      <c r="A13" s="22" t="s">
        <v>49</v>
      </c>
      <c r="B13" s="24"/>
      <c r="C13" s="25">
        <v>44927</v>
      </c>
      <c r="D13" s="25">
        <v>44958</v>
      </c>
      <c r="E13" s="25">
        <v>44986</v>
      </c>
      <c r="F13" s="25">
        <v>45017</v>
      </c>
      <c r="G13" s="25">
        <v>45047</v>
      </c>
      <c r="H13" s="25">
        <v>45078</v>
      </c>
      <c r="I13" s="25">
        <v>45108</v>
      </c>
      <c r="J13" s="25">
        <v>45139</v>
      </c>
      <c r="K13" s="25">
        <v>45170</v>
      </c>
      <c r="L13" s="25">
        <v>45200</v>
      </c>
      <c r="M13" s="25">
        <v>45231</v>
      </c>
      <c r="N13" s="25">
        <v>45261</v>
      </c>
    </row>
    <row r="14" spans="1:15" x14ac:dyDescent="0.3">
      <c r="A14" s="22"/>
      <c r="B14" s="22" t="s">
        <v>40</v>
      </c>
      <c r="C14" s="26">
        <v>73099.053336411918</v>
      </c>
      <c r="D14" s="26">
        <v>49886.337804046379</v>
      </c>
      <c r="E14" s="26">
        <v>84204.933586337764</v>
      </c>
      <c r="F14" s="26">
        <v>71907.608695652176</v>
      </c>
      <c r="G14" s="26">
        <v>44244.078104993598</v>
      </c>
      <c r="H14" s="26">
        <v>20196.969696969696</v>
      </c>
      <c r="I14" s="26">
        <v>8533.6775931746743</v>
      </c>
      <c r="J14" s="26">
        <v>36540.186766701248</v>
      </c>
      <c r="K14" s="26">
        <v>50812.75917065391</v>
      </c>
      <c r="L14" s="26">
        <v>49428.554143980647</v>
      </c>
      <c r="M14" s="26">
        <v>55739.45681255994</v>
      </c>
      <c r="N14" s="26">
        <v>65238.222222222219</v>
      </c>
      <c r="O14" s="28">
        <f>SUM(C14:N14)</f>
        <v>609831.83793370414</v>
      </c>
    </row>
    <row r="15" spans="1:15" x14ac:dyDescent="0.3">
      <c r="A15" s="22"/>
      <c r="B15" s="22" t="s">
        <v>41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8">
        <f t="shared" ref="O15:O23" si="0">SUM(C15:N15)</f>
        <v>0</v>
      </c>
    </row>
    <row r="16" spans="1:15" x14ac:dyDescent="0.3">
      <c r="A16" s="22"/>
      <c r="B16" s="22" t="s">
        <v>42</v>
      </c>
      <c r="C16" s="26">
        <v>263573.30870468711</v>
      </c>
      <c r="D16" s="26">
        <v>257854.0577403956</v>
      </c>
      <c r="E16" s="26">
        <v>215897.53320683111</v>
      </c>
      <c r="F16" s="26">
        <v>252032.60869565216</v>
      </c>
      <c r="G16" s="26">
        <v>226774.36779769527</v>
      </c>
      <c r="H16" s="26">
        <v>274939.39393939392</v>
      </c>
      <c r="I16" s="26">
        <v>217330.04041311183</v>
      </c>
      <c r="J16" s="26">
        <v>280160.8268816346</v>
      </c>
      <c r="K16" s="26">
        <v>206564.91228070174</v>
      </c>
      <c r="L16" s="26">
        <v>229489.71566848154</v>
      </c>
      <c r="M16" s="26">
        <v>215427.26538442122</v>
      </c>
      <c r="N16" s="26">
        <v>164868.33333333331</v>
      </c>
      <c r="O16" s="28">
        <f t="shared" si="0"/>
        <v>2804912.3640463399</v>
      </c>
    </row>
    <row r="17" spans="1:15" x14ac:dyDescent="0.3">
      <c r="A17" s="22"/>
      <c r="B17" s="22" t="s">
        <v>43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8">
        <f t="shared" si="0"/>
        <v>0</v>
      </c>
    </row>
    <row r="18" spans="1:15" x14ac:dyDescent="0.3">
      <c r="A18" s="22"/>
      <c r="B18" s="22" t="s">
        <v>44</v>
      </c>
      <c r="C18" s="26">
        <v>318354.19071807893</v>
      </c>
      <c r="D18" s="26">
        <v>342250.51147988177</v>
      </c>
      <c r="E18" s="26">
        <v>394343.45351043646</v>
      </c>
      <c r="F18" s="26">
        <v>377194.56521739135</v>
      </c>
      <c r="G18" s="26">
        <v>414717.82970550575</v>
      </c>
      <c r="H18" s="26">
        <v>362893.93939393939</v>
      </c>
      <c r="I18" s="26">
        <v>435088.90884598112</v>
      </c>
      <c r="J18" s="26">
        <v>315173.65711549204</v>
      </c>
      <c r="K18" s="26">
        <v>331939.87240829342</v>
      </c>
      <c r="L18" s="26">
        <v>300101.93587416818</v>
      </c>
      <c r="M18" s="26">
        <v>277400.63102630118</v>
      </c>
      <c r="N18" s="26">
        <v>316795.38888888888</v>
      </c>
      <c r="O18" s="28">
        <f t="shared" si="0"/>
        <v>4186254.8841843586</v>
      </c>
    </row>
    <row r="19" spans="1:15" x14ac:dyDescent="0.3">
      <c r="A19" s="22"/>
      <c r="B19" s="22"/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8">
        <f t="shared" si="0"/>
        <v>0</v>
      </c>
    </row>
    <row r="20" spans="1:15" x14ac:dyDescent="0.3">
      <c r="A20" s="22"/>
      <c r="B20" s="22" t="s">
        <v>45</v>
      </c>
      <c r="C20" s="26">
        <v>57298.545370584157</v>
      </c>
      <c r="D20" s="26">
        <v>79645.373948624692</v>
      </c>
      <c r="E20" s="26">
        <v>51893.738140417459</v>
      </c>
      <c r="F20" s="26">
        <v>57953.260869565216</v>
      </c>
      <c r="G20" s="26">
        <v>68587.708066581312</v>
      </c>
      <c r="H20" s="26">
        <v>75575.757575757569</v>
      </c>
      <c r="I20" s="26">
        <v>68912.662775033677</v>
      </c>
      <c r="J20" s="26">
        <v>61312.455104158347</v>
      </c>
      <c r="K20" s="26">
        <v>60202.073365231263</v>
      </c>
      <c r="L20" s="26">
        <v>67704.658197217184</v>
      </c>
      <c r="M20" s="26">
        <v>63236.771164622143</v>
      </c>
      <c r="N20" s="26">
        <v>60983.555555555562</v>
      </c>
      <c r="O20" s="28">
        <f t="shared" si="0"/>
        <v>773306.56013334868</v>
      </c>
    </row>
    <row r="21" spans="1:15" x14ac:dyDescent="0.3">
      <c r="A21" s="22"/>
      <c r="B21" s="22" t="s">
        <v>46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8">
        <f t="shared" si="0"/>
        <v>0</v>
      </c>
    </row>
    <row r="22" spans="1:15" x14ac:dyDescent="0.3">
      <c r="A22" s="22"/>
      <c r="B22" s="22" t="s">
        <v>47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8">
        <f t="shared" si="0"/>
        <v>0</v>
      </c>
    </row>
    <row r="23" spans="1:15" x14ac:dyDescent="0.3">
      <c r="A23" s="22"/>
      <c r="B23" s="22" t="s">
        <v>48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8">
        <f t="shared" si="0"/>
        <v>0</v>
      </c>
    </row>
    <row r="24" spans="1:15" x14ac:dyDescent="0.3">
      <c r="B24" s="27" t="s">
        <v>50</v>
      </c>
      <c r="C24" s="28">
        <v>712325.0981297621</v>
      </c>
      <c r="D24" s="28">
        <v>729636.28097294841</v>
      </c>
      <c r="E24" s="28">
        <v>746339.65844402276</v>
      </c>
      <c r="F24" s="28">
        <v>759088.04347826086</v>
      </c>
      <c r="G24" s="28">
        <v>754323.98367477593</v>
      </c>
      <c r="H24" s="28">
        <v>733606.06060606055</v>
      </c>
      <c r="I24" s="28">
        <v>729865.28962730127</v>
      </c>
      <c r="J24" s="28">
        <v>693187.12586798624</v>
      </c>
      <c r="K24" s="28">
        <v>649519.61722488038</v>
      </c>
      <c r="L24" s="28">
        <v>646724.8638838476</v>
      </c>
      <c r="M24" s="28">
        <v>611804.12438790454</v>
      </c>
      <c r="N24" s="28">
        <v>607885.5</v>
      </c>
    </row>
    <row r="25" spans="1:15" x14ac:dyDescent="0.3">
      <c r="B25" s="29" t="s">
        <v>51</v>
      </c>
      <c r="C25" s="28">
        <v>178081.27453244053</v>
      </c>
      <c r="D25" s="28">
        <v>182409.0702432371</v>
      </c>
      <c r="E25" s="28">
        <v>186584.91461100569</v>
      </c>
      <c r="F25" s="28">
        <v>189772.01086956522</v>
      </c>
      <c r="G25" s="28">
        <v>188580.99591869398</v>
      </c>
      <c r="H25" s="28">
        <v>183401.51515151514</v>
      </c>
      <c r="I25" s="28">
        <v>182466.32240682532</v>
      </c>
      <c r="J25" s="28">
        <v>173296.78146699656</v>
      </c>
      <c r="K25" s="28">
        <v>162379.90430622009</v>
      </c>
      <c r="L25" s="28">
        <v>161681.2159709619</v>
      </c>
      <c r="M25" s="28">
        <v>152951.03109697613</v>
      </c>
      <c r="N25" s="28">
        <v>151971.375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1FCA-E441-4B95-983F-31C8A1E061E3}">
  <dimension ref="A1:D7"/>
  <sheetViews>
    <sheetView workbookViewId="0">
      <selection activeCell="L14" sqref="L14"/>
    </sheetView>
  </sheetViews>
  <sheetFormatPr defaultRowHeight="14.4" x14ac:dyDescent="0.3"/>
  <cols>
    <col min="1" max="1" width="21.88671875" bestFit="1" customWidth="1"/>
    <col min="2" max="2" width="11" bestFit="1" customWidth="1"/>
    <col min="3" max="3" width="16.44140625" bestFit="1" customWidth="1"/>
  </cols>
  <sheetData>
    <row r="1" spans="1:4" x14ac:dyDescent="0.3">
      <c r="C1" t="s">
        <v>53</v>
      </c>
    </row>
    <row r="2" spans="1:4" x14ac:dyDescent="0.3">
      <c r="A2" t="s">
        <v>60</v>
      </c>
      <c r="B2">
        <f>Overview!C14*12</f>
        <v>877188.64003694302</v>
      </c>
      <c r="C2" t="s">
        <v>55</v>
      </c>
    </row>
    <row r="3" spans="1:4" x14ac:dyDescent="0.3">
      <c r="A3" t="s">
        <v>52</v>
      </c>
      <c r="B3">
        <f>100000*23500</f>
        <v>2350000000</v>
      </c>
      <c r="C3" s="30" t="s">
        <v>56</v>
      </c>
      <c r="D3" t="s">
        <v>64</v>
      </c>
    </row>
    <row r="4" spans="1:4" x14ac:dyDescent="0.3">
      <c r="A4" t="s">
        <v>54</v>
      </c>
      <c r="B4">
        <f>'[1]Biểu giá'!$F$3</f>
        <v>5107725</v>
      </c>
      <c r="C4" t="s">
        <v>59</v>
      </c>
    </row>
    <row r="5" spans="1:4" x14ac:dyDescent="0.3">
      <c r="A5" t="s">
        <v>57</v>
      </c>
      <c r="B5">
        <f>0.25*23500</f>
        <v>5875</v>
      </c>
      <c r="C5" t="s">
        <v>58</v>
      </c>
      <c r="D5" t="s">
        <v>63</v>
      </c>
    </row>
    <row r="6" spans="1:4" x14ac:dyDescent="0.3">
      <c r="A6" t="s">
        <v>61</v>
      </c>
    </row>
    <row r="7" spans="1:4" x14ac:dyDescent="0.3">
      <c r="A7" t="s">
        <v>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330F-D3B2-44B6-8294-13B322FE5C51}">
  <dimension ref="A1:I29"/>
  <sheetViews>
    <sheetView topLeftCell="A8" workbookViewId="0">
      <selection activeCell="K11" sqref="K11"/>
    </sheetView>
  </sheetViews>
  <sheetFormatPr defaultRowHeight="14.4" x14ac:dyDescent="0.3"/>
  <sheetData>
    <row r="1" spans="1:9" ht="15.6" customHeight="1" x14ac:dyDescent="0.3">
      <c r="A1" s="33" t="s">
        <v>0</v>
      </c>
      <c r="B1" s="33"/>
      <c r="C1" s="33"/>
      <c r="D1" s="1"/>
      <c r="E1" s="1"/>
      <c r="F1" s="34" t="s">
        <v>1</v>
      </c>
      <c r="G1" s="34"/>
      <c r="H1" s="34"/>
      <c r="I1" s="34"/>
    </row>
    <row r="2" spans="1:9" ht="15.6" customHeight="1" x14ac:dyDescent="0.3">
      <c r="A2" s="33" t="s">
        <v>2</v>
      </c>
      <c r="B2" s="33"/>
      <c r="C2" s="33"/>
      <c r="D2" s="1"/>
      <c r="E2" s="1"/>
      <c r="F2" s="35" t="s">
        <v>3</v>
      </c>
      <c r="G2" s="35"/>
      <c r="H2" s="35"/>
      <c r="I2" s="35"/>
    </row>
    <row r="3" spans="1:9" ht="15.6" x14ac:dyDescent="0.3">
      <c r="A3" s="2"/>
      <c r="B3" s="2"/>
      <c r="C3" s="3"/>
      <c r="D3" s="1"/>
      <c r="E3" s="1"/>
      <c r="F3" s="35" t="s">
        <v>4</v>
      </c>
      <c r="G3" s="35"/>
      <c r="H3" s="35"/>
      <c r="I3" s="35"/>
    </row>
    <row r="4" spans="1:9" ht="15.6" x14ac:dyDescent="0.3">
      <c r="A4" s="4"/>
      <c r="B4" s="4"/>
      <c r="C4" s="1"/>
      <c r="D4" s="1"/>
      <c r="E4" s="1"/>
      <c r="F4" s="1"/>
      <c r="G4" s="1"/>
      <c r="H4" s="1"/>
      <c r="I4" s="1"/>
    </row>
    <row r="5" spans="1:9" ht="21" x14ac:dyDescent="0.3">
      <c r="A5" s="32" t="s">
        <v>5</v>
      </c>
      <c r="B5" s="32"/>
      <c r="C5" s="32"/>
      <c r="D5" s="32"/>
      <c r="E5" s="32"/>
      <c r="F5" s="32"/>
      <c r="G5" s="32"/>
      <c r="H5" s="32"/>
      <c r="I5" s="32"/>
    </row>
    <row r="6" spans="1:9" ht="15.6" x14ac:dyDescent="0.3">
      <c r="A6" s="39" t="s">
        <v>6</v>
      </c>
      <c r="B6" s="39"/>
      <c r="C6" s="39"/>
      <c r="D6" s="39"/>
      <c r="E6" s="39"/>
      <c r="F6" s="39"/>
      <c r="G6" s="39"/>
      <c r="H6" s="39"/>
      <c r="I6" s="39"/>
    </row>
    <row r="7" spans="1:9" ht="15.6" x14ac:dyDescent="0.3">
      <c r="A7" s="40" t="s">
        <v>7</v>
      </c>
      <c r="B7" s="40"/>
      <c r="C7" s="40"/>
      <c r="D7" s="40"/>
      <c r="E7" s="40"/>
      <c r="F7" s="40"/>
      <c r="G7" s="40"/>
      <c r="H7" s="40"/>
      <c r="I7" s="40"/>
    </row>
    <row r="8" spans="1:9" ht="15.6" x14ac:dyDescent="0.3">
      <c r="A8" s="5"/>
      <c r="B8" s="5"/>
      <c r="C8" s="5"/>
      <c r="D8" s="5"/>
      <c r="E8" s="5"/>
      <c r="F8" s="5"/>
      <c r="G8" s="5"/>
      <c r="H8" s="5" t="s">
        <v>8</v>
      </c>
      <c r="I8" s="5"/>
    </row>
    <row r="9" spans="1:9" ht="15.6" x14ac:dyDescent="0.3">
      <c r="A9" s="5"/>
      <c r="B9" s="5"/>
      <c r="C9" s="5"/>
      <c r="D9" s="5"/>
      <c r="E9" s="5"/>
      <c r="F9" s="5"/>
      <c r="G9" s="5"/>
      <c r="H9" s="5" t="s">
        <v>9</v>
      </c>
      <c r="I9" s="5"/>
    </row>
    <row r="10" spans="1:9" ht="15.6" x14ac:dyDescent="0.3">
      <c r="A10" s="4" t="s">
        <v>10</v>
      </c>
      <c r="B10" s="6"/>
      <c r="C10" s="7"/>
      <c r="D10" s="1"/>
      <c r="E10" s="1"/>
      <c r="F10" s="1"/>
      <c r="G10" s="1"/>
      <c r="H10" s="1"/>
      <c r="I10" s="1"/>
    </row>
    <row r="11" spans="1:9" ht="15.6" x14ac:dyDescent="0.3">
      <c r="A11" s="8" t="s">
        <v>11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8" t="s">
        <v>12</v>
      </c>
      <c r="B12" s="1"/>
      <c r="C12" s="1"/>
      <c r="D12" s="1"/>
      <c r="E12" s="1"/>
      <c r="F12" s="1"/>
      <c r="G12" s="1"/>
      <c r="H12" s="1"/>
      <c r="I12" s="1"/>
    </row>
    <row r="13" spans="1:9" ht="16.8" x14ac:dyDescent="0.3">
      <c r="A13" s="9"/>
      <c r="B13" s="9"/>
      <c r="C13" s="1"/>
      <c r="D13" s="1"/>
      <c r="E13" s="1"/>
      <c r="F13" s="1"/>
      <c r="G13" s="1"/>
      <c r="H13" s="1"/>
      <c r="I13" s="1"/>
    </row>
    <row r="14" spans="1:9" ht="109.2" customHeight="1" x14ac:dyDescent="0.3">
      <c r="A14" s="41" t="s">
        <v>13</v>
      </c>
      <c r="B14" s="42"/>
      <c r="C14" s="47" t="s">
        <v>14</v>
      </c>
      <c r="D14" s="47" t="s">
        <v>15</v>
      </c>
      <c r="E14" s="47" t="s">
        <v>16</v>
      </c>
      <c r="F14" s="50" t="s">
        <v>17</v>
      </c>
      <c r="G14" s="51"/>
      <c r="H14" s="47" t="s">
        <v>18</v>
      </c>
      <c r="I14" s="47" t="s">
        <v>19</v>
      </c>
    </row>
    <row r="15" spans="1:9" ht="15.6" customHeight="1" x14ac:dyDescent="0.3">
      <c r="A15" s="43"/>
      <c r="B15" s="44"/>
      <c r="C15" s="48"/>
      <c r="D15" s="48"/>
      <c r="E15" s="48"/>
      <c r="F15" s="47" t="s">
        <v>20</v>
      </c>
      <c r="G15" s="12" t="s">
        <v>21</v>
      </c>
      <c r="H15" s="48"/>
      <c r="I15" s="48"/>
    </row>
    <row r="16" spans="1:9" ht="15.6" x14ac:dyDescent="0.3">
      <c r="A16" s="45"/>
      <c r="B16" s="46"/>
      <c r="C16" s="49"/>
      <c r="D16" s="49"/>
      <c r="E16" s="49"/>
      <c r="F16" s="49"/>
      <c r="G16" s="13" t="s">
        <v>22</v>
      </c>
      <c r="H16" s="49"/>
      <c r="I16" s="49"/>
    </row>
    <row r="17" spans="1:9" ht="15.6" customHeight="1" x14ac:dyDescent="0.3">
      <c r="A17" s="50" t="s">
        <v>23</v>
      </c>
      <c r="B17" s="51"/>
      <c r="C17" s="14" t="s">
        <v>24</v>
      </c>
      <c r="D17" s="14" t="s">
        <v>25</v>
      </c>
      <c r="E17" s="14" t="s">
        <v>26</v>
      </c>
      <c r="F17" s="14">
        <v>1</v>
      </c>
      <c r="G17" s="14">
        <v>2</v>
      </c>
      <c r="H17" s="14">
        <v>3</v>
      </c>
      <c r="I17" s="14">
        <v>4</v>
      </c>
    </row>
    <row r="18" spans="1:9" ht="15.6" x14ac:dyDescent="0.3">
      <c r="A18" s="50"/>
      <c r="B18" s="51"/>
      <c r="C18" s="15"/>
      <c r="D18" s="15"/>
      <c r="E18" s="15"/>
      <c r="F18" s="15"/>
      <c r="G18" s="15"/>
      <c r="H18" s="15"/>
      <c r="I18" s="15"/>
    </row>
    <row r="19" spans="1:9" ht="15.6" x14ac:dyDescent="0.3">
      <c r="A19" s="11"/>
      <c r="B19" s="16"/>
      <c r="C19" s="15"/>
      <c r="D19" s="15"/>
      <c r="E19" s="15"/>
      <c r="F19" s="15"/>
      <c r="G19" s="15"/>
      <c r="H19" s="15"/>
      <c r="I19" s="15"/>
    </row>
    <row r="20" spans="1:9" ht="15.6" x14ac:dyDescent="0.3">
      <c r="A20" s="11"/>
      <c r="B20" s="16"/>
      <c r="C20" s="15"/>
      <c r="D20" s="15"/>
      <c r="E20" s="15"/>
      <c r="F20" s="15"/>
      <c r="G20" s="15"/>
      <c r="H20" s="15"/>
      <c r="I20" s="15"/>
    </row>
    <row r="21" spans="1:9" ht="15.6" x14ac:dyDescent="0.3">
      <c r="A21" s="11"/>
      <c r="B21" s="16"/>
      <c r="C21" s="17" t="s">
        <v>27</v>
      </c>
      <c r="D21" s="18" t="s">
        <v>28</v>
      </c>
      <c r="E21" s="18" t="s">
        <v>28</v>
      </c>
      <c r="F21" s="18" t="s">
        <v>28</v>
      </c>
      <c r="G21" s="18" t="s">
        <v>28</v>
      </c>
      <c r="H21" s="18" t="s">
        <v>28</v>
      </c>
      <c r="I21" s="14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4" t="s">
        <v>29</v>
      </c>
      <c r="B23" s="4"/>
      <c r="C23" s="1"/>
      <c r="D23" s="1"/>
      <c r="E23" s="1"/>
      <c r="F23" s="1"/>
      <c r="G23" s="1"/>
      <c r="H23" s="1"/>
      <c r="I23" s="1"/>
    </row>
    <row r="24" spans="1:9" ht="15.6" x14ac:dyDescent="0.3">
      <c r="A24" s="4" t="s">
        <v>30</v>
      </c>
      <c r="B24" s="4"/>
      <c r="C24" s="1"/>
      <c r="D24" s="1"/>
      <c r="E24" s="1"/>
      <c r="F24" s="1"/>
      <c r="G24" s="1"/>
      <c r="H24" s="1"/>
      <c r="I24" s="1"/>
    </row>
    <row r="25" spans="1:9" ht="15.6" x14ac:dyDescent="0.3">
      <c r="A25" s="4"/>
      <c r="B25" s="4"/>
      <c r="C25" s="1"/>
      <c r="D25" s="1"/>
      <c r="E25" s="1"/>
      <c r="F25" s="1"/>
      <c r="G25" s="1"/>
      <c r="H25" s="1"/>
      <c r="I25" s="1"/>
    </row>
    <row r="26" spans="1:9" ht="46.8" x14ac:dyDescent="0.3">
      <c r="A26" s="36" t="s">
        <v>31</v>
      </c>
      <c r="B26" s="36"/>
      <c r="C26" s="3" t="s">
        <v>32</v>
      </c>
      <c r="D26" s="36" t="s">
        <v>33</v>
      </c>
      <c r="E26" s="36"/>
      <c r="F26" s="36" t="s">
        <v>34</v>
      </c>
      <c r="G26" s="36"/>
      <c r="H26" s="1"/>
      <c r="I26" s="3" t="s">
        <v>35</v>
      </c>
    </row>
    <row r="27" spans="1:9" ht="31.2" customHeight="1" x14ac:dyDescent="0.3">
      <c r="A27" s="37" t="s">
        <v>36</v>
      </c>
      <c r="B27" s="37"/>
      <c r="C27" s="19" t="s">
        <v>36</v>
      </c>
      <c r="D27" s="37" t="s">
        <v>36</v>
      </c>
      <c r="E27" s="37"/>
      <c r="F27" s="38" t="s">
        <v>37</v>
      </c>
      <c r="G27" s="38"/>
      <c r="H27" s="1"/>
      <c r="I27" s="19" t="s">
        <v>36</v>
      </c>
    </row>
    <row r="28" spans="1:9" ht="15.6" x14ac:dyDescent="0.3">
      <c r="A28" s="10"/>
      <c r="B28" s="10"/>
      <c r="C28" s="10"/>
      <c r="D28" s="10"/>
      <c r="E28" s="1"/>
      <c r="F28" s="1"/>
      <c r="G28" s="1"/>
      <c r="H28" s="10"/>
      <c r="I28" s="1"/>
    </row>
    <row r="29" spans="1:9" ht="15.6" x14ac:dyDescent="0.3">
      <c r="A29" s="19"/>
      <c r="B29" s="19"/>
      <c r="C29" s="10"/>
      <c r="D29" s="37"/>
      <c r="E29" s="37"/>
      <c r="F29" s="1"/>
      <c r="G29" s="1"/>
      <c r="H29" s="1"/>
      <c r="I29" s="1"/>
    </row>
  </sheetData>
  <mergeCells count="25">
    <mergeCell ref="D29:E29"/>
    <mergeCell ref="A17:B17"/>
    <mergeCell ref="A18:B18"/>
    <mergeCell ref="A26:B26"/>
    <mergeCell ref="D26:E26"/>
    <mergeCell ref="F26:G26"/>
    <mergeCell ref="A27:B27"/>
    <mergeCell ref="D27:E27"/>
    <mergeCell ref="F27:G27"/>
    <mergeCell ref="A6:I6"/>
    <mergeCell ref="A7:I7"/>
    <mergeCell ref="A14:B16"/>
    <mergeCell ref="C14:C16"/>
    <mergeCell ref="D14:D16"/>
    <mergeCell ref="E14:E16"/>
    <mergeCell ref="F14:G14"/>
    <mergeCell ref="H14:H16"/>
    <mergeCell ref="I14:I16"/>
    <mergeCell ref="F15:F16"/>
    <mergeCell ref="A5:I5"/>
    <mergeCell ref="A1:C1"/>
    <mergeCell ref="F1:I1"/>
    <mergeCell ref="A2:C2"/>
    <mergeCell ref="F2:I2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Problems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PHONG</dc:creator>
  <cp:lastModifiedBy>NGUYEN VAN PHONG</cp:lastModifiedBy>
  <dcterms:created xsi:type="dcterms:W3CDTF">2024-02-21T11:38:01Z</dcterms:created>
  <dcterms:modified xsi:type="dcterms:W3CDTF">2024-03-20T02:04:42Z</dcterms:modified>
</cp:coreProperties>
</file>