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nguye\Downloads\"/>
    </mc:Choice>
  </mc:AlternateContent>
  <xr:revisionPtr revIDLastSave="0" documentId="8_{654CFA00-07E6-412A-9E5A-27A5798F9C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O59" i="1"/>
  <c r="P59" i="1"/>
  <c r="N56" i="1"/>
  <c r="O56" i="1"/>
  <c r="P56" i="1"/>
  <c r="N53" i="1"/>
  <c r="O53" i="1"/>
  <c r="P53" i="1"/>
  <c r="N50" i="1"/>
  <c r="O50" i="1"/>
  <c r="P50" i="1"/>
  <c r="N47" i="1"/>
  <c r="O47" i="1"/>
  <c r="P47" i="1"/>
  <c r="N44" i="1"/>
  <c r="O44" i="1"/>
  <c r="P44" i="1"/>
  <c r="N41" i="1"/>
  <c r="O41" i="1"/>
  <c r="P41" i="1"/>
  <c r="M41" i="1"/>
  <c r="N38" i="1"/>
  <c r="O38" i="1"/>
  <c r="P38" i="1"/>
  <c r="N35" i="1"/>
  <c r="O35" i="1"/>
  <c r="P35" i="1"/>
  <c r="N32" i="1"/>
  <c r="O32" i="1"/>
  <c r="P32" i="1"/>
  <c r="N29" i="1"/>
  <c r="O29" i="1"/>
  <c r="P29" i="1"/>
  <c r="N25" i="1"/>
  <c r="O25" i="1"/>
  <c r="P25" i="1"/>
  <c r="N21" i="1"/>
  <c r="O21" i="1"/>
  <c r="P21" i="1"/>
  <c r="N17" i="1"/>
  <c r="O17" i="1"/>
  <c r="P17" i="1"/>
  <c r="N13" i="1"/>
  <c r="O13" i="1"/>
  <c r="P13" i="1"/>
  <c r="N9" i="1"/>
  <c r="O9" i="1"/>
  <c r="P9" i="1"/>
  <c r="N5" i="1"/>
  <c r="O5" i="1"/>
  <c r="P5" i="1"/>
  <c r="M59" i="1"/>
  <c r="M56" i="1"/>
  <c r="M53" i="1"/>
  <c r="M50" i="1"/>
  <c r="M47" i="1"/>
  <c r="M44" i="1"/>
  <c r="M38" i="1"/>
  <c r="M35" i="1"/>
  <c r="M32" i="1"/>
  <c r="M29" i="1"/>
  <c r="M25" i="1"/>
  <c r="M21" i="1"/>
  <c r="M17" i="1"/>
  <c r="M13" i="1"/>
  <c r="M9" i="1"/>
  <c r="M5" i="1"/>
  <c r="J57" i="1"/>
  <c r="K57" i="1"/>
  <c r="L57" i="1"/>
  <c r="J58" i="1"/>
  <c r="K58" i="1"/>
  <c r="L58" i="1"/>
  <c r="J59" i="1"/>
  <c r="K59" i="1"/>
  <c r="L59" i="1"/>
  <c r="I58" i="1"/>
  <c r="I59" i="1"/>
  <c r="I57" i="1"/>
  <c r="J54" i="1"/>
  <c r="K54" i="1"/>
  <c r="L54" i="1"/>
  <c r="J55" i="1"/>
  <c r="K55" i="1"/>
  <c r="L55" i="1"/>
  <c r="J56" i="1"/>
  <c r="K56" i="1"/>
  <c r="L56" i="1"/>
  <c r="I55" i="1"/>
  <c r="I56" i="1"/>
  <c r="I54" i="1"/>
  <c r="J51" i="1"/>
  <c r="K51" i="1"/>
  <c r="L51" i="1"/>
  <c r="J52" i="1"/>
  <c r="K52" i="1"/>
  <c r="L52" i="1"/>
  <c r="J53" i="1"/>
  <c r="K53" i="1"/>
  <c r="L53" i="1"/>
  <c r="I52" i="1"/>
  <c r="I53" i="1"/>
  <c r="I51" i="1"/>
  <c r="J48" i="1"/>
  <c r="K48" i="1"/>
  <c r="L48" i="1"/>
  <c r="J49" i="1"/>
  <c r="K49" i="1"/>
  <c r="L49" i="1"/>
  <c r="J50" i="1"/>
  <c r="K50" i="1"/>
  <c r="L50" i="1"/>
  <c r="I49" i="1"/>
  <c r="I50" i="1"/>
  <c r="I48" i="1"/>
  <c r="J45" i="1"/>
  <c r="K45" i="1"/>
  <c r="L45" i="1"/>
  <c r="J46" i="1"/>
  <c r="K46" i="1"/>
  <c r="L46" i="1"/>
  <c r="J47" i="1"/>
  <c r="K47" i="1"/>
  <c r="L47" i="1"/>
  <c r="I46" i="1"/>
  <c r="I47" i="1"/>
  <c r="I45" i="1"/>
  <c r="J42" i="1"/>
  <c r="K42" i="1"/>
  <c r="L42" i="1"/>
  <c r="J43" i="1"/>
  <c r="K43" i="1"/>
  <c r="L43" i="1"/>
  <c r="J44" i="1"/>
  <c r="K44" i="1"/>
  <c r="L44" i="1"/>
  <c r="I43" i="1"/>
  <c r="I44" i="1"/>
  <c r="I42" i="1"/>
  <c r="J39" i="1"/>
  <c r="K39" i="1"/>
  <c r="L39" i="1"/>
  <c r="J40" i="1"/>
  <c r="K40" i="1"/>
  <c r="L40" i="1"/>
  <c r="J41" i="1"/>
  <c r="K41" i="1"/>
  <c r="L41" i="1"/>
  <c r="I40" i="1"/>
  <c r="I41" i="1"/>
  <c r="I39" i="1"/>
  <c r="J36" i="1"/>
  <c r="K36" i="1"/>
  <c r="L36" i="1"/>
  <c r="J37" i="1"/>
  <c r="K37" i="1"/>
  <c r="L37" i="1"/>
  <c r="J38" i="1"/>
  <c r="K38" i="1"/>
  <c r="L38" i="1"/>
  <c r="I37" i="1"/>
  <c r="I38" i="1"/>
  <c r="I36" i="1"/>
  <c r="J33" i="1"/>
  <c r="K33" i="1"/>
  <c r="L33" i="1"/>
  <c r="J34" i="1"/>
  <c r="K34" i="1"/>
  <c r="L34" i="1"/>
  <c r="J35" i="1"/>
  <c r="K35" i="1"/>
  <c r="L35" i="1"/>
  <c r="I34" i="1"/>
  <c r="I35" i="1"/>
  <c r="I33" i="1"/>
  <c r="K31" i="1"/>
  <c r="K30" i="1"/>
  <c r="J30" i="1"/>
  <c r="L30" i="1"/>
  <c r="J31" i="1"/>
  <c r="L31" i="1"/>
  <c r="J32" i="1"/>
  <c r="K32" i="1"/>
  <c r="L32" i="1"/>
  <c r="I31" i="1"/>
  <c r="I32" i="1"/>
  <c r="I30" i="1"/>
  <c r="J27" i="1"/>
  <c r="K27" i="1"/>
  <c r="L27" i="1"/>
  <c r="J28" i="1"/>
  <c r="K28" i="1"/>
  <c r="L28" i="1"/>
  <c r="J29" i="1"/>
  <c r="K29" i="1"/>
  <c r="L29" i="1"/>
  <c r="I28" i="1"/>
  <c r="I29" i="1"/>
  <c r="I27" i="1"/>
  <c r="J23" i="1"/>
  <c r="K23" i="1"/>
  <c r="L23" i="1"/>
  <c r="J24" i="1"/>
  <c r="K24" i="1"/>
  <c r="L24" i="1"/>
  <c r="J25" i="1"/>
  <c r="K25" i="1"/>
  <c r="L25" i="1"/>
  <c r="I24" i="1"/>
  <c r="I25" i="1"/>
  <c r="I23" i="1"/>
  <c r="J19" i="1"/>
  <c r="K19" i="1"/>
  <c r="L19" i="1"/>
  <c r="J20" i="1"/>
  <c r="K20" i="1"/>
  <c r="L20" i="1"/>
  <c r="J21" i="1"/>
  <c r="K21" i="1"/>
  <c r="L21" i="1"/>
  <c r="I20" i="1"/>
  <c r="I21" i="1"/>
  <c r="I19" i="1"/>
  <c r="J15" i="1"/>
  <c r="K15" i="1"/>
  <c r="L15" i="1"/>
  <c r="J16" i="1"/>
  <c r="K16" i="1"/>
  <c r="L16" i="1"/>
  <c r="J17" i="1"/>
  <c r="K17" i="1"/>
  <c r="L17" i="1"/>
  <c r="I16" i="1"/>
  <c r="I17" i="1"/>
  <c r="I15" i="1"/>
  <c r="L12" i="1"/>
  <c r="L11" i="1"/>
  <c r="J11" i="1"/>
  <c r="K11" i="1"/>
  <c r="J12" i="1"/>
  <c r="K12" i="1"/>
  <c r="J13" i="1"/>
  <c r="K13" i="1"/>
  <c r="L13" i="1"/>
  <c r="I12" i="1"/>
  <c r="I13" i="1"/>
  <c r="I11" i="1"/>
  <c r="J7" i="1"/>
  <c r="K7" i="1"/>
  <c r="L7" i="1"/>
  <c r="J8" i="1"/>
  <c r="K8" i="1"/>
  <c r="L8" i="1"/>
  <c r="J9" i="1"/>
  <c r="K9" i="1"/>
  <c r="L9" i="1"/>
  <c r="I8" i="1"/>
  <c r="I9" i="1"/>
  <c r="I7" i="1"/>
  <c r="K3" i="1"/>
  <c r="L3" i="1"/>
  <c r="K4" i="1"/>
  <c r="L4" i="1"/>
  <c r="K5" i="1"/>
  <c r="L5" i="1"/>
  <c r="J4" i="1"/>
  <c r="J5" i="1"/>
  <c r="J3" i="1"/>
  <c r="J62" i="1" s="1"/>
  <c r="I4" i="1"/>
  <c r="I5" i="1"/>
  <c r="I63" i="1" s="1"/>
  <c r="I3" i="1"/>
  <c r="I62" i="1" s="1"/>
  <c r="J63" i="1" l="1"/>
  <c r="J64" i="1" s="1"/>
  <c r="K62" i="1"/>
  <c r="K64" i="1" s="1"/>
  <c r="L62" i="1"/>
  <c r="L64" i="1" s="1"/>
  <c r="L63" i="1"/>
  <c r="K63" i="1"/>
  <c r="I64" i="1"/>
</calcChain>
</file>

<file path=xl/sharedStrings.xml><?xml version="1.0" encoding="utf-8"?>
<sst xmlns="http://schemas.openxmlformats.org/spreadsheetml/2006/main" count="116" uniqueCount="47">
  <si>
    <t>Lưu lượng xe theo giờ tại các điểm vào và ra của ngã tư</t>
  </si>
  <si>
    <t>% arrival input = number of arrival / total arrival</t>
  </si>
  <si>
    <t>Total arrival per hour</t>
  </si>
  <si>
    <t>Time</t>
  </si>
  <si>
    <t xml:space="preserve">Vehicle type </t>
  </si>
  <si>
    <t>Velocity</t>
  </si>
  <si>
    <t>Đông ( DBL đi thẳng )</t>
  </si>
  <si>
    <t>Tây(DBL)</t>
  </si>
  <si>
    <t>Nam(Bach dang)</t>
  </si>
  <si>
    <t>Bắc (bach dang)</t>
  </si>
  <si>
    <t>Tgian chờ đèn đỏ</t>
  </si>
  <si>
    <t>Mean</t>
  </si>
  <si>
    <t>6a.m-</t>
  </si>
  <si>
    <t>Xe máy</t>
  </si>
  <si>
    <t>40s</t>
  </si>
  <si>
    <t>Xe bus</t>
  </si>
  <si>
    <t>Ô tô</t>
  </si>
  <si>
    <t>7.00 am-8am</t>
  </si>
  <si>
    <t xml:space="preserve">Bus </t>
  </si>
  <si>
    <t>8.00 am-9am</t>
  </si>
  <si>
    <t>Bus</t>
  </si>
  <si>
    <t>9.00 am-10am</t>
  </si>
  <si>
    <t>45s</t>
  </si>
  <si>
    <t>10a.m-11am</t>
  </si>
  <si>
    <t>50s</t>
  </si>
  <si>
    <t>car</t>
  </si>
  <si>
    <t>11a.m-12a.m</t>
  </si>
  <si>
    <t>12a.m-1p.m</t>
  </si>
  <si>
    <t>55s</t>
  </si>
  <si>
    <t>1p.m-2p.m</t>
  </si>
  <si>
    <t>2p.m-3p.m</t>
  </si>
  <si>
    <t>70s</t>
  </si>
  <si>
    <t>3-4h</t>
  </si>
  <si>
    <t>4-5h</t>
  </si>
  <si>
    <t>5h-6h</t>
  </si>
  <si>
    <t xml:space="preserve">65s each route </t>
  </si>
  <si>
    <t>6h-7h</t>
  </si>
  <si>
    <t>55s each</t>
  </si>
  <si>
    <t>7h-8h</t>
  </si>
  <si>
    <t xml:space="preserve">50s each </t>
  </si>
  <si>
    <t>8 pm - 9pm</t>
  </si>
  <si>
    <t>9pm - 10 pm</t>
  </si>
  <si>
    <t>10pm- 11pm</t>
  </si>
  <si>
    <t>Total Mean of vehicle in day</t>
  </si>
  <si>
    <t>Hướng DBL</t>
  </si>
  <si>
    <t>Hướng BD Tây</t>
  </si>
  <si>
    <t>Hướng BD Đông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</si>
</sst>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theme="1"/>
      <name val="&quot;aptos narrow&quot;"/>
    </font>
    <font>
      <sz val="11"/>
      <color rgb="FF000000"/>
      <name val="Arial"/>
    </font>
    <font>
      <sz val="11"/>
      <color theme="1"/>
      <name val="Arial"/>
    </font>
    <font>
      <sz val="10"/>
      <name val="Arial"/>
    </font>
    <font>
      <sz val="10"/>
      <color rgb="FF000000"/>
      <name val="Arial"/>
      <scheme val="minor"/>
    </font>
    <font>
      <b/>
      <sz val="10"/>
      <color theme="1"/>
      <name val="Arial"/>
      <family val="2"/>
      <charset val="163"/>
    </font>
    <font>
      <sz val="10"/>
      <color rgb="FF000000"/>
      <name val="Arial"/>
      <family val="2"/>
      <charset val="163"/>
      <scheme val="minor"/>
    </font>
    <font>
      <b/>
      <sz val="12"/>
      <color rgb="FF000000"/>
      <name val="Arial"/>
      <family val="2"/>
      <charset val="163"/>
      <scheme val="minor"/>
    </font>
    <font>
      <b/>
      <sz val="16"/>
      <color rgb="FF000000"/>
      <name val="Arial"/>
      <family val="2"/>
      <charset val="163"/>
      <scheme val="minor"/>
    </font>
    <font>
      <b/>
      <sz val="12"/>
      <color theme="1"/>
      <name val="Arial"/>
      <family val="2"/>
      <charset val="16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rgb="FFC27BA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0" fontId="3" fillId="0" borderId="3" xfId="0" applyFont="1" applyBorder="1"/>
    <xf numFmtId="1" fontId="3" fillId="0" borderId="3" xfId="0" applyNumberFormat="1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2" xfId="0" applyFont="1" applyBorder="1"/>
    <xf numFmtId="0" fontId="3" fillId="0" borderId="4" xfId="0" applyFont="1" applyBorder="1"/>
    <xf numFmtId="0" fontId="4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5" fillId="2" borderId="5" xfId="0" applyFont="1" applyFill="1" applyBorder="1"/>
    <xf numFmtId="0" fontId="2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/>
    <xf numFmtId="0" fontId="2" fillId="7" borderId="1" xfId="0" applyFont="1" applyFill="1" applyBorder="1"/>
    <xf numFmtId="0" fontId="8" fillId="0" borderId="1" xfId="0" applyFont="1" applyBorder="1"/>
    <xf numFmtId="0" fontId="8" fillId="0" borderId="2" xfId="0" applyFont="1" applyBorder="1"/>
    <xf numFmtId="0" fontId="8" fillId="11" borderId="7" xfId="0" applyFont="1" applyFill="1" applyBorder="1"/>
    <xf numFmtId="0" fontId="0" fillId="0" borderId="7" xfId="0" applyBorder="1"/>
    <xf numFmtId="1" fontId="0" fillId="0" borderId="7" xfId="0" applyNumberFormat="1" applyBorder="1"/>
    <xf numFmtId="0" fontId="6" fillId="0" borderId="7" xfId="0" applyFont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2" fillId="0" borderId="5" xfId="0" applyFont="1" applyBorder="1"/>
    <xf numFmtId="0" fontId="3" fillId="0" borderId="8" xfId="0" applyFont="1" applyBorder="1"/>
    <xf numFmtId="0" fontId="3" fillId="0" borderId="6" xfId="0" applyFont="1" applyBorder="1"/>
    <xf numFmtId="0" fontId="1" fillId="2" borderId="5" xfId="0" applyFont="1" applyFill="1" applyBorder="1"/>
    <xf numFmtId="0" fontId="8" fillId="0" borderId="9" xfId="0" applyFont="1" applyBorder="1"/>
    <xf numFmtId="0" fontId="8" fillId="0" borderId="10" xfId="0" applyFont="1" applyBorder="1"/>
    <xf numFmtId="9" fontId="0" fillId="0" borderId="7" xfId="1" applyFont="1" applyBorder="1"/>
    <xf numFmtId="9" fontId="6" fillId="0" borderId="7" xfId="1" applyFont="1" applyBorder="1"/>
    <xf numFmtId="0" fontId="9" fillId="0" borderId="0" xfId="2"/>
    <xf numFmtId="0" fontId="1" fillId="2" borderId="0" xfId="0" applyFont="1" applyFill="1"/>
    <xf numFmtId="0" fontId="5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/>
    <xf numFmtId="0" fontId="1" fillId="2" borderId="11" xfId="0" applyFont="1" applyFill="1" applyBorder="1"/>
    <xf numFmtId="9" fontId="6" fillId="0" borderId="12" xfId="1" applyFont="1" applyBorder="1"/>
    <xf numFmtId="0" fontId="0" fillId="13" borderId="7" xfId="0" applyFill="1" applyBorder="1"/>
    <xf numFmtId="0" fontId="9" fillId="13" borderId="7" xfId="0" applyFont="1" applyFill="1" applyBorder="1"/>
    <xf numFmtId="0" fontId="11" fillId="8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12" borderId="7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E12C9FAB-13CA-40A6-A223-04296E886A3F}"/>
    <cellStyle name="Percent" xfId="1" builtinId="5"/>
    <cellStyle name="Percent 2" xfId="3" xr:uid="{7C5A2710-C27A-4283-B963-325F3CE190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5"/>
  <sheetViews>
    <sheetView tabSelected="1" topLeftCell="D52" workbookViewId="0">
      <selection activeCell="G10" sqref="G10"/>
    </sheetView>
  </sheetViews>
  <sheetFormatPr defaultColWidth="12.6640625" defaultRowHeight="15.75" customHeight="1"/>
  <cols>
    <col min="2" max="2" width="12.109375" bestFit="1" customWidth="1"/>
    <col min="3" max="3" width="7.88671875" bestFit="1" customWidth="1"/>
    <col min="4" max="4" width="20.33203125" bestFit="1" customWidth="1"/>
    <col min="5" max="5" width="9.33203125" bestFit="1" customWidth="1"/>
    <col min="6" max="6" width="15.6640625" bestFit="1" customWidth="1"/>
    <col min="7" max="7" width="15.44140625" bestFit="1" customWidth="1"/>
    <col min="8" max="8" width="16.44140625" bestFit="1" customWidth="1"/>
    <col min="9" max="9" width="20.33203125" bestFit="1" customWidth="1"/>
    <col min="10" max="10" width="13.44140625" bestFit="1" customWidth="1"/>
    <col min="11" max="11" width="15.6640625" bestFit="1" customWidth="1"/>
    <col min="12" max="12" width="15.44140625" bestFit="1" customWidth="1"/>
    <col min="13" max="13" width="20.33203125" bestFit="1" customWidth="1"/>
    <col min="14" max="14" width="9.33203125" bestFit="1" customWidth="1"/>
    <col min="15" max="15" width="15.6640625" bestFit="1" customWidth="1"/>
    <col min="16" max="16" width="15.44140625" bestFit="1" customWidth="1"/>
  </cols>
  <sheetData>
    <row r="1" spans="1:16" ht="28.95" customHeight="1">
      <c r="A1" s="57" t="s">
        <v>0</v>
      </c>
      <c r="B1" s="57"/>
      <c r="C1" s="57"/>
      <c r="D1" s="57"/>
      <c r="E1" s="57"/>
      <c r="F1" s="57"/>
      <c r="G1" s="57"/>
      <c r="H1" s="57"/>
      <c r="I1" s="58" t="s">
        <v>1</v>
      </c>
      <c r="J1" s="58"/>
      <c r="K1" s="58"/>
      <c r="L1" s="58"/>
      <c r="M1" s="59" t="s">
        <v>2</v>
      </c>
      <c r="N1" s="60"/>
      <c r="O1" s="60"/>
      <c r="P1" s="60"/>
    </row>
    <row r="2" spans="1:16" ht="15.6">
      <c r="A2" s="28" t="s">
        <v>3</v>
      </c>
      <c r="B2" s="29" t="s">
        <v>4</v>
      </c>
      <c r="C2" s="29" t="s">
        <v>5</v>
      </c>
      <c r="D2" s="29" t="s">
        <v>6</v>
      </c>
      <c r="E2" s="29" t="s">
        <v>7</v>
      </c>
      <c r="F2" s="29" t="s">
        <v>8</v>
      </c>
      <c r="G2" s="29" t="s">
        <v>9</v>
      </c>
      <c r="H2" s="29" t="s">
        <v>10</v>
      </c>
      <c r="I2" s="43" t="s">
        <v>6</v>
      </c>
      <c r="J2" s="43" t="s">
        <v>7</v>
      </c>
      <c r="K2" s="43" t="s">
        <v>8</v>
      </c>
      <c r="L2" s="44" t="s">
        <v>9</v>
      </c>
      <c r="M2" s="61" t="s">
        <v>11</v>
      </c>
      <c r="N2" s="61"/>
      <c r="O2" s="61"/>
      <c r="P2" s="61"/>
    </row>
    <row r="3" spans="1:16" ht="13.2">
      <c r="A3" s="17" t="s">
        <v>12</v>
      </c>
      <c r="B3" s="18" t="s">
        <v>13</v>
      </c>
      <c r="C3" s="18"/>
      <c r="D3" s="19">
        <v>1800</v>
      </c>
      <c r="E3" s="18">
        <v>325</v>
      </c>
      <c r="F3" s="19">
        <v>1200</v>
      </c>
      <c r="G3" s="19">
        <v>1400</v>
      </c>
      <c r="H3" s="34" t="s">
        <v>14</v>
      </c>
      <c r="I3" s="45">
        <f>D3/SUM(D$3:D$5)</f>
        <v>0.79822616407982261</v>
      </c>
      <c r="J3" s="45">
        <f>E3/SUM(E$3:E$5)</f>
        <v>0.95307917888563054</v>
      </c>
      <c r="K3" s="45">
        <f>F3/SUM(F$3:F$5)</f>
        <v>0.83682008368200833</v>
      </c>
      <c r="L3" s="45">
        <f t="shared" ref="K3:L5" si="0">G3/SUM(G$3:G$5)</f>
        <v>0.82015231400117161</v>
      </c>
      <c r="M3" s="30" t="s">
        <v>6</v>
      </c>
      <c r="N3" s="30" t="s">
        <v>7</v>
      </c>
      <c r="O3" s="30" t="s">
        <v>8</v>
      </c>
      <c r="P3" s="30" t="s">
        <v>9</v>
      </c>
    </row>
    <row r="4" spans="1:16" ht="13.2">
      <c r="A4" s="17"/>
      <c r="B4" s="18" t="s">
        <v>15</v>
      </c>
      <c r="C4" s="18"/>
      <c r="D4" s="18">
        <v>5</v>
      </c>
      <c r="E4" s="18">
        <v>3</v>
      </c>
      <c r="F4" s="18">
        <v>9</v>
      </c>
      <c r="G4" s="18">
        <v>7</v>
      </c>
      <c r="H4" s="34"/>
      <c r="I4" s="45">
        <f>D4/SUM(D$3:D$5)</f>
        <v>2.2172949002217295E-3</v>
      </c>
      <c r="J4" s="45">
        <f t="shared" ref="J4:J5" si="1">E4/SUM(E$3:E$5)</f>
        <v>8.7976539589442824E-3</v>
      </c>
      <c r="K4" s="45">
        <f t="shared" si="0"/>
        <v>6.2761506276150627E-3</v>
      </c>
      <c r="L4" s="45">
        <f t="shared" si="0"/>
        <v>4.1007615700058581E-3</v>
      </c>
      <c r="M4" s="31"/>
      <c r="N4" s="31"/>
      <c r="O4" s="31"/>
      <c r="P4" s="31"/>
    </row>
    <row r="5" spans="1:16" ht="13.2">
      <c r="A5" s="17"/>
      <c r="B5" s="18" t="s">
        <v>16</v>
      </c>
      <c r="C5" s="18"/>
      <c r="D5" s="19">
        <v>450</v>
      </c>
      <c r="E5" s="18">
        <v>13</v>
      </c>
      <c r="F5" s="19">
        <v>225</v>
      </c>
      <c r="G5" s="19">
        <v>300</v>
      </c>
      <c r="H5" s="34"/>
      <c r="I5" s="45">
        <f>D5/SUM(D$3:D$5)</f>
        <v>0.19955654101995565</v>
      </c>
      <c r="J5" s="45">
        <f t="shared" si="1"/>
        <v>3.8123167155425221E-2</v>
      </c>
      <c r="K5" s="45">
        <f t="shared" si="0"/>
        <v>0.15690376569037656</v>
      </c>
      <c r="L5" s="45">
        <f t="shared" si="0"/>
        <v>0.1757469244288225</v>
      </c>
      <c r="M5" s="31">
        <f>SUM(D3:D5)</f>
        <v>2255</v>
      </c>
      <c r="N5" s="31">
        <f t="shared" ref="N5:P5" si="2">SUM(E3:E5)</f>
        <v>341</v>
      </c>
      <c r="O5" s="31">
        <f t="shared" si="2"/>
        <v>1434</v>
      </c>
      <c r="P5" s="31">
        <f t="shared" si="2"/>
        <v>1707</v>
      </c>
    </row>
    <row r="6" spans="1:16" ht="13.2">
      <c r="A6" s="20" t="s">
        <v>17</v>
      </c>
      <c r="B6" s="20"/>
      <c r="C6" s="20"/>
      <c r="D6" s="20"/>
      <c r="E6" s="20"/>
      <c r="F6" s="20"/>
      <c r="G6" s="20"/>
      <c r="H6" s="35" t="s">
        <v>14</v>
      </c>
      <c r="I6" s="45"/>
      <c r="J6" s="45"/>
      <c r="K6" s="45"/>
      <c r="L6" s="45"/>
      <c r="M6" s="31"/>
      <c r="N6" s="31"/>
      <c r="O6" s="31"/>
      <c r="P6" s="31"/>
    </row>
    <row r="7" spans="1:16" ht="13.2">
      <c r="A7" s="20"/>
      <c r="B7" s="20" t="s">
        <v>18</v>
      </c>
      <c r="C7" s="20"/>
      <c r="D7" s="20">
        <v>6</v>
      </c>
      <c r="E7" s="20">
        <v>3</v>
      </c>
      <c r="F7" s="20">
        <v>11</v>
      </c>
      <c r="G7" s="20">
        <v>14</v>
      </c>
      <c r="H7" s="35"/>
      <c r="I7" s="45">
        <f>D7/SUM(D$7:D$9)</f>
        <v>3.2414910858995136E-3</v>
      </c>
      <c r="J7" s="45">
        <f t="shared" ref="J7:L9" si="3">E7/SUM(E$7:E$9)</f>
        <v>1.4354066985645933E-2</v>
      </c>
      <c r="K7" s="45">
        <f t="shared" si="3"/>
        <v>4.8975957257346393E-3</v>
      </c>
      <c r="L7" s="45">
        <f t="shared" si="3"/>
        <v>6.183745583038869E-3</v>
      </c>
      <c r="M7" s="31"/>
      <c r="N7" s="31"/>
      <c r="O7" s="31"/>
      <c r="P7" s="31"/>
    </row>
    <row r="8" spans="1:16" ht="13.2">
      <c r="A8" s="20"/>
      <c r="B8" s="20" t="s">
        <v>13</v>
      </c>
      <c r="C8" s="20"/>
      <c r="D8" s="22">
        <v>1500</v>
      </c>
      <c r="E8" s="20">
        <v>113</v>
      </c>
      <c r="F8" s="22">
        <v>1875</v>
      </c>
      <c r="G8" s="22">
        <v>1950</v>
      </c>
      <c r="H8" s="35"/>
      <c r="I8" s="45">
        <f t="shared" ref="I8:I9" si="4">D8/SUM(D$7:D$9)</f>
        <v>0.81037277147487841</v>
      </c>
      <c r="J8" s="45">
        <f t="shared" si="3"/>
        <v>0.54066985645933019</v>
      </c>
      <c r="K8" s="45">
        <f t="shared" si="3"/>
        <v>0.83481745325022261</v>
      </c>
      <c r="L8" s="45">
        <f t="shared" si="3"/>
        <v>0.86130742049469966</v>
      </c>
      <c r="M8" s="31"/>
      <c r="N8" s="31"/>
      <c r="O8" s="31"/>
      <c r="P8" s="31"/>
    </row>
    <row r="9" spans="1:16" ht="13.2">
      <c r="A9" s="20"/>
      <c r="B9" s="20" t="s">
        <v>16</v>
      </c>
      <c r="C9" s="20"/>
      <c r="D9" s="22">
        <v>345</v>
      </c>
      <c r="E9" s="20">
        <v>93</v>
      </c>
      <c r="F9" s="22">
        <v>360</v>
      </c>
      <c r="G9" s="22">
        <v>300</v>
      </c>
      <c r="H9" s="35"/>
      <c r="I9" s="45">
        <f t="shared" si="4"/>
        <v>0.18638573743922204</v>
      </c>
      <c r="J9" s="45">
        <f t="shared" si="3"/>
        <v>0.44497607655502391</v>
      </c>
      <c r="K9" s="45">
        <f t="shared" si="3"/>
        <v>0.16028495102404275</v>
      </c>
      <c r="L9" s="45">
        <f t="shared" si="3"/>
        <v>0.13250883392226148</v>
      </c>
      <c r="M9" s="31">
        <f>SUM(D7:D9)</f>
        <v>1851</v>
      </c>
      <c r="N9" s="31">
        <f t="shared" ref="N9:P9" si="5">SUM(E7:E9)</f>
        <v>209</v>
      </c>
      <c r="O9" s="31">
        <f t="shared" si="5"/>
        <v>2246</v>
      </c>
      <c r="P9" s="31">
        <f t="shared" si="5"/>
        <v>2264</v>
      </c>
    </row>
    <row r="10" spans="1:16" ht="13.2">
      <c r="A10" s="23" t="s">
        <v>19</v>
      </c>
      <c r="B10" s="23"/>
      <c r="C10" s="23"/>
      <c r="D10" s="23"/>
      <c r="E10" s="23"/>
      <c r="F10" s="23"/>
      <c r="G10" s="23"/>
      <c r="H10" s="36" t="s">
        <v>14</v>
      </c>
      <c r="I10" s="45"/>
      <c r="J10" s="45"/>
      <c r="K10" s="45"/>
      <c r="L10" s="45"/>
      <c r="M10" s="31"/>
      <c r="N10" s="31"/>
      <c r="O10" s="31"/>
      <c r="P10" s="31"/>
    </row>
    <row r="11" spans="1:16" ht="13.2">
      <c r="A11" s="23"/>
      <c r="B11" s="23" t="s">
        <v>20</v>
      </c>
      <c r="C11" s="23"/>
      <c r="D11" s="23">
        <v>8</v>
      </c>
      <c r="E11" s="23">
        <v>2</v>
      </c>
      <c r="F11" s="23">
        <v>23</v>
      </c>
      <c r="G11" s="23">
        <v>10</v>
      </c>
      <c r="H11" s="36"/>
      <c r="I11" s="45">
        <f>D11/SUM(D$11:D$13)</f>
        <v>4.5766590389016018E-3</v>
      </c>
      <c r="J11" s="45">
        <f t="shared" ref="J11:L13" si="6">E11/SUM(E$11:E$13)</f>
        <v>3.8095238095238095E-3</v>
      </c>
      <c r="K11" s="45">
        <f t="shared" si="6"/>
        <v>1.2118018967334035E-2</v>
      </c>
      <c r="L11" s="45">
        <f>G11/SUM(G$11:G$13)</f>
        <v>5.263157894736842E-3</v>
      </c>
      <c r="M11" s="31"/>
      <c r="N11" s="31"/>
      <c r="O11" s="31"/>
      <c r="P11" s="31"/>
    </row>
    <row r="12" spans="1:16" ht="13.2">
      <c r="A12" s="23"/>
      <c r="B12" s="23" t="s">
        <v>13</v>
      </c>
      <c r="C12" s="23"/>
      <c r="D12" s="25">
        <v>1470</v>
      </c>
      <c r="E12" s="23">
        <v>420</v>
      </c>
      <c r="F12" s="25">
        <v>1650</v>
      </c>
      <c r="G12" s="25">
        <v>1575</v>
      </c>
      <c r="H12" s="36"/>
      <c r="I12" s="45">
        <f t="shared" ref="I12:I13" si="7">D12/SUM(D$11:D$13)</f>
        <v>0.84096109839816935</v>
      </c>
      <c r="J12" s="45">
        <f t="shared" si="6"/>
        <v>0.8</v>
      </c>
      <c r="K12" s="45">
        <f t="shared" si="6"/>
        <v>0.86933614330874609</v>
      </c>
      <c r="L12" s="45">
        <f>G12/SUM(G$11:G$13)</f>
        <v>0.82894736842105265</v>
      </c>
      <c r="M12" s="31"/>
      <c r="N12" s="31"/>
      <c r="O12" s="31"/>
      <c r="P12" s="31"/>
    </row>
    <row r="13" spans="1:16" ht="13.2">
      <c r="A13" s="23"/>
      <c r="B13" s="23" t="s">
        <v>16</v>
      </c>
      <c r="C13" s="23"/>
      <c r="D13" s="25">
        <v>270</v>
      </c>
      <c r="E13" s="23">
        <v>103</v>
      </c>
      <c r="F13" s="25">
        <v>225</v>
      </c>
      <c r="G13" s="25">
        <v>315</v>
      </c>
      <c r="H13" s="36"/>
      <c r="I13" s="45">
        <f t="shared" si="7"/>
        <v>0.15446224256292906</v>
      </c>
      <c r="J13" s="45">
        <f t="shared" si="6"/>
        <v>0.19619047619047619</v>
      </c>
      <c r="K13" s="45">
        <f t="shared" si="6"/>
        <v>0.11854583772391991</v>
      </c>
      <c r="L13" s="45">
        <f t="shared" si="6"/>
        <v>0.16578947368421051</v>
      </c>
      <c r="M13" s="31">
        <f>SUM(D11:D13)</f>
        <v>1748</v>
      </c>
      <c r="N13" s="31">
        <f t="shared" ref="N13:P13" si="8">SUM(E11:E13)</f>
        <v>525</v>
      </c>
      <c r="O13" s="31">
        <f t="shared" si="8"/>
        <v>1898</v>
      </c>
      <c r="P13" s="31">
        <f t="shared" si="8"/>
        <v>1900</v>
      </c>
    </row>
    <row r="14" spans="1:16" ht="13.2">
      <c r="A14" s="26" t="s">
        <v>21</v>
      </c>
      <c r="B14" s="26"/>
      <c r="C14" s="26"/>
      <c r="D14" s="26"/>
      <c r="E14" s="26"/>
      <c r="F14" s="26"/>
      <c r="G14" s="26"/>
      <c r="H14" s="37" t="s">
        <v>22</v>
      </c>
      <c r="I14" s="45"/>
      <c r="J14" s="45"/>
      <c r="K14" s="45"/>
      <c r="L14" s="45"/>
      <c r="M14" s="31"/>
      <c r="N14" s="31"/>
      <c r="O14" s="31"/>
      <c r="P14" s="31"/>
    </row>
    <row r="15" spans="1:16" ht="13.2">
      <c r="A15" s="26"/>
      <c r="B15" s="26" t="s">
        <v>13</v>
      </c>
      <c r="C15" s="26"/>
      <c r="D15" s="26">
        <v>1236</v>
      </c>
      <c r="E15" s="26">
        <v>420</v>
      </c>
      <c r="F15" s="26">
        <v>1650</v>
      </c>
      <c r="G15" s="26">
        <v>1575</v>
      </c>
      <c r="H15" s="37"/>
      <c r="I15" s="45">
        <f>D15/SUM(D$15:D$17)</f>
        <v>0.83796610169491526</v>
      </c>
      <c r="J15" s="45">
        <f t="shared" ref="J15:L17" si="9">E15/SUM(E$15:E$17)</f>
        <v>0.8</v>
      </c>
      <c r="K15" s="45">
        <f t="shared" si="9"/>
        <v>0.86933614330874609</v>
      </c>
      <c r="L15" s="45">
        <f t="shared" si="9"/>
        <v>0.82894736842105265</v>
      </c>
      <c r="M15" s="31"/>
      <c r="N15" s="31"/>
      <c r="O15" s="31"/>
      <c r="P15" s="31"/>
    </row>
    <row r="16" spans="1:16" ht="13.2">
      <c r="A16" s="26"/>
      <c r="B16" s="26" t="s">
        <v>15</v>
      </c>
      <c r="C16" s="26"/>
      <c r="D16" s="26">
        <v>9</v>
      </c>
      <c r="E16" s="26">
        <v>2</v>
      </c>
      <c r="F16" s="26">
        <v>23</v>
      </c>
      <c r="G16" s="26">
        <v>10</v>
      </c>
      <c r="H16" s="37"/>
      <c r="I16" s="45">
        <f t="shared" ref="I16:I17" si="10">D16/SUM(D$15:D$17)</f>
        <v>6.1016949152542374E-3</v>
      </c>
      <c r="J16" s="45">
        <f t="shared" si="9"/>
        <v>3.8095238095238095E-3</v>
      </c>
      <c r="K16" s="45">
        <f t="shared" si="9"/>
        <v>1.2118018967334035E-2</v>
      </c>
      <c r="L16" s="45">
        <f t="shared" si="9"/>
        <v>5.263157894736842E-3</v>
      </c>
      <c r="M16" s="31"/>
      <c r="N16" s="31"/>
      <c r="O16" s="31"/>
      <c r="P16" s="31"/>
    </row>
    <row r="17" spans="1:16" ht="13.2">
      <c r="A17" s="26"/>
      <c r="B17" s="26" t="s">
        <v>16</v>
      </c>
      <c r="C17" s="26"/>
      <c r="D17" s="26">
        <v>230</v>
      </c>
      <c r="E17" s="26">
        <v>103</v>
      </c>
      <c r="F17" s="26">
        <v>225</v>
      </c>
      <c r="G17" s="26">
        <v>315</v>
      </c>
      <c r="H17" s="37"/>
      <c r="I17" s="45">
        <f t="shared" si="10"/>
        <v>0.15593220338983052</v>
      </c>
      <c r="J17" s="45">
        <f t="shared" si="9"/>
        <v>0.19619047619047619</v>
      </c>
      <c r="K17" s="45">
        <f t="shared" si="9"/>
        <v>0.11854583772391991</v>
      </c>
      <c r="L17" s="45">
        <f t="shared" si="9"/>
        <v>0.16578947368421051</v>
      </c>
      <c r="M17" s="31">
        <f>SUM(D15:D17)</f>
        <v>1475</v>
      </c>
      <c r="N17" s="31">
        <f t="shared" ref="N17:P17" si="11">SUM(E15:E17)</f>
        <v>525</v>
      </c>
      <c r="O17" s="31">
        <f t="shared" si="11"/>
        <v>1898</v>
      </c>
      <c r="P17" s="31">
        <f t="shared" si="11"/>
        <v>1900</v>
      </c>
    </row>
    <row r="18" spans="1:16" ht="13.2">
      <c r="A18" s="24" t="s">
        <v>23</v>
      </c>
      <c r="B18" s="24"/>
      <c r="C18" s="24"/>
      <c r="D18" s="24"/>
      <c r="E18" s="24"/>
      <c r="F18" s="24"/>
      <c r="G18" s="24"/>
      <c r="H18" s="36" t="s">
        <v>24</v>
      </c>
      <c r="I18" s="45"/>
      <c r="J18" s="45"/>
      <c r="K18" s="45"/>
      <c r="L18" s="45"/>
      <c r="M18" s="31"/>
      <c r="N18" s="31"/>
      <c r="O18" s="31"/>
      <c r="P18" s="31"/>
    </row>
    <row r="19" spans="1:16" ht="13.2">
      <c r="A19" s="24"/>
      <c r="B19" s="24" t="s">
        <v>13</v>
      </c>
      <c r="C19" s="24"/>
      <c r="D19" s="24">
        <v>3760</v>
      </c>
      <c r="E19" s="24">
        <v>3940</v>
      </c>
      <c r="F19" s="24">
        <v>6124</v>
      </c>
      <c r="G19" s="24">
        <v>5640</v>
      </c>
      <c r="H19" s="36"/>
      <c r="I19" s="45">
        <f>D19/SUM(D19:D21)</f>
        <v>0.80462229830943721</v>
      </c>
      <c r="J19" s="45">
        <f t="shared" ref="J19:L21" si="12">E19/SUM(E19:E21)</f>
        <v>0.79307568438003218</v>
      </c>
      <c r="K19" s="45">
        <f t="shared" si="12"/>
        <v>0.87087599544937433</v>
      </c>
      <c r="L19" s="45">
        <f t="shared" si="12"/>
        <v>0.87536861710383362</v>
      </c>
      <c r="M19" s="31"/>
      <c r="N19" s="31"/>
      <c r="O19" s="31"/>
      <c r="P19" s="31"/>
    </row>
    <row r="20" spans="1:16" ht="13.2">
      <c r="A20" s="24"/>
      <c r="B20" s="24" t="s">
        <v>20</v>
      </c>
      <c r="C20" s="24"/>
      <c r="D20" s="24">
        <v>5</v>
      </c>
      <c r="E20" s="24">
        <v>168</v>
      </c>
      <c r="F20" s="24">
        <v>18</v>
      </c>
      <c r="G20" s="24">
        <v>83</v>
      </c>
      <c r="H20" s="36"/>
      <c r="I20" s="45">
        <f t="shared" ref="I20:I21" si="13">D20/SUM(D20:D22)</f>
        <v>5.4764512595837896E-3</v>
      </c>
      <c r="J20" s="45">
        <f t="shared" si="12"/>
        <v>0.16342412451361868</v>
      </c>
      <c r="K20" s="45">
        <f t="shared" si="12"/>
        <v>1.9823788546255508E-2</v>
      </c>
      <c r="L20" s="45">
        <f t="shared" si="12"/>
        <v>0.10336239103362391</v>
      </c>
      <c r="M20" s="31"/>
      <c r="N20" s="31"/>
      <c r="O20" s="31"/>
      <c r="P20" s="31"/>
    </row>
    <row r="21" spans="1:16" ht="13.2">
      <c r="A21" s="24"/>
      <c r="B21" s="24" t="s">
        <v>25</v>
      </c>
      <c r="C21" s="24"/>
      <c r="D21" s="24">
        <v>908</v>
      </c>
      <c r="E21" s="24">
        <v>860</v>
      </c>
      <c r="F21" s="24">
        <v>890</v>
      </c>
      <c r="G21" s="24">
        <v>720</v>
      </c>
      <c r="H21" s="36"/>
      <c r="I21" s="45">
        <f t="shared" si="13"/>
        <v>0.19619706136560069</v>
      </c>
      <c r="J21" s="45">
        <f t="shared" si="12"/>
        <v>0.11944444444444445</v>
      </c>
      <c r="K21" s="45">
        <f t="shared" si="12"/>
        <v>0.14710743801652892</v>
      </c>
      <c r="L21" s="45">
        <f t="shared" si="12"/>
        <v>0.11009174311926606</v>
      </c>
      <c r="M21" s="31">
        <f>SUM(D19:D21)</f>
        <v>4673</v>
      </c>
      <c r="N21" s="31">
        <f t="shared" ref="N21:P21" si="14">SUM(E19:E21)</f>
        <v>4968</v>
      </c>
      <c r="O21" s="31">
        <f t="shared" si="14"/>
        <v>7032</v>
      </c>
      <c r="P21" s="31">
        <f t="shared" si="14"/>
        <v>6443</v>
      </c>
    </row>
    <row r="22" spans="1:16" ht="13.2">
      <c r="A22" s="21" t="s">
        <v>26</v>
      </c>
      <c r="B22" s="21"/>
      <c r="C22" s="21"/>
      <c r="D22" s="21"/>
      <c r="E22" s="21"/>
      <c r="F22" s="21"/>
      <c r="G22" s="21"/>
      <c r="H22" s="35"/>
      <c r="I22" s="45"/>
      <c r="J22" s="45"/>
      <c r="K22" s="45"/>
      <c r="L22" s="45"/>
      <c r="M22" s="31"/>
      <c r="N22" s="31"/>
      <c r="O22" s="31"/>
      <c r="P22" s="31"/>
    </row>
    <row r="23" spans="1:16" ht="13.2">
      <c r="A23" s="21"/>
      <c r="B23" s="21" t="s">
        <v>13</v>
      </c>
      <c r="C23" s="21"/>
      <c r="D23" s="21">
        <v>3720</v>
      </c>
      <c r="E23" s="21">
        <v>6340</v>
      </c>
      <c r="F23" s="21">
        <v>5160</v>
      </c>
      <c r="G23" s="21">
        <v>5820</v>
      </c>
      <c r="H23" s="35" t="s">
        <v>24</v>
      </c>
      <c r="I23" s="45">
        <f>D23/SUM(D$23:D$25)</f>
        <v>0.80887149380300061</v>
      </c>
      <c r="J23" s="45">
        <f t="shared" ref="J23:L25" si="15">E23/SUM(E$23:E$25)</f>
        <v>0.85907859078590787</v>
      </c>
      <c r="K23" s="45">
        <f t="shared" si="15"/>
        <v>0.8588548601864181</v>
      </c>
      <c r="L23" s="45">
        <f t="shared" si="15"/>
        <v>0.80833333333333335</v>
      </c>
      <c r="M23" s="31"/>
      <c r="N23" s="31"/>
      <c r="O23" s="31"/>
      <c r="P23" s="31"/>
    </row>
    <row r="24" spans="1:16" ht="13.2">
      <c r="A24" s="21"/>
      <c r="B24" s="21" t="s">
        <v>20</v>
      </c>
      <c r="C24" s="21"/>
      <c r="D24" s="21">
        <v>47</v>
      </c>
      <c r="E24" s="21">
        <v>0</v>
      </c>
      <c r="F24" s="21">
        <v>100</v>
      </c>
      <c r="G24" s="21">
        <v>100</v>
      </c>
      <c r="H24" s="35"/>
      <c r="I24" s="45">
        <f t="shared" ref="I24:I25" si="16">D24/SUM(D$23:D$25)</f>
        <v>1.0219612959338986E-2</v>
      </c>
      <c r="J24" s="45">
        <f t="shared" si="15"/>
        <v>0</v>
      </c>
      <c r="K24" s="45">
        <f t="shared" si="15"/>
        <v>1.6644474034620507E-2</v>
      </c>
      <c r="L24" s="45">
        <f t="shared" si="15"/>
        <v>1.3888888888888888E-2</v>
      </c>
      <c r="M24" s="31"/>
      <c r="N24" s="31"/>
      <c r="O24" s="31"/>
      <c r="P24" s="31"/>
    </row>
    <row r="25" spans="1:16" ht="13.2">
      <c r="A25" s="21"/>
      <c r="B25" s="21" t="s">
        <v>25</v>
      </c>
      <c r="C25" s="21"/>
      <c r="D25" s="21">
        <v>832</v>
      </c>
      <c r="E25" s="21">
        <v>1040</v>
      </c>
      <c r="F25" s="21">
        <v>748</v>
      </c>
      <c r="G25" s="21">
        <v>1280</v>
      </c>
      <c r="H25" s="35"/>
      <c r="I25" s="45">
        <f t="shared" si="16"/>
        <v>0.18090889323766035</v>
      </c>
      <c r="J25" s="45">
        <f t="shared" si="15"/>
        <v>0.14092140921409213</v>
      </c>
      <c r="K25" s="45">
        <f t="shared" si="15"/>
        <v>0.12450066577896138</v>
      </c>
      <c r="L25" s="45">
        <f t="shared" si="15"/>
        <v>0.17777777777777778</v>
      </c>
      <c r="M25" s="31">
        <f>SUM(D23:D25)</f>
        <v>4599</v>
      </c>
      <c r="N25" s="31">
        <f t="shared" ref="N25:P25" si="17">SUM(E23:E25)</f>
        <v>7380</v>
      </c>
      <c r="O25" s="31">
        <f t="shared" si="17"/>
        <v>6008</v>
      </c>
      <c r="P25" s="31">
        <f t="shared" si="17"/>
        <v>7200</v>
      </c>
    </row>
    <row r="26" spans="1:16" ht="13.2">
      <c r="A26" s="27" t="s">
        <v>27</v>
      </c>
      <c r="B26" s="27"/>
      <c r="C26" s="27"/>
      <c r="D26" s="27"/>
      <c r="E26" s="27"/>
      <c r="F26" s="27"/>
      <c r="G26" s="27"/>
      <c r="H26" s="38" t="s">
        <v>28</v>
      </c>
      <c r="I26" s="45"/>
      <c r="J26" s="45"/>
      <c r="K26" s="45"/>
      <c r="L26" s="45"/>
      <c r="M26" s="31"/>
      <c r="N26" s="31"/>
      <c r="O26" s="31"/>
      <c r="P26" s="31"/>
    </row>
    <row r="27" spans="1:16" ht="13.2">
      <c r="A27" s="27"/>
      <c r="B27" s="27" t="s">
        <v>13</v>
      </c>
      <c r="C27" s="27"/>
      <c r="D27" s="27">
        <v>2100</v>
      </c>
      <c r="E27" s="27">
        <v>6121</v>
      </c>
      <c r="F27" s="27">
        <v>3560</v>
      </c>
      <c r="G27" s="27">
        <v>3840</v>
      </c>
      <c r="H27" s="38"/>
      <c r="I27" s="45">
        <f>D27/SUM(D$27:D$29)</f>
        <v>0.77634011090573007</v>
      </c>
      <c r="J27" s="45">
        <f t="shared" ref="J27:L29" si="18">E27/SUM(E$27:E$29)</f>
        <v>0.86995451961341674</v>
      </c>
      <c r="K27" s="45">
        <f t="shared" si="18"/>
        <v>0.87771203155818545</v>
      </c>
      <c r="L27" s="45">
        <f t="shared" si="18"/>
        <v>0.82121471343028229</v>
      </c>
      <c r="M27" s="31"/>
      <c r="N27" s="31"/>
      <c r="O27" s="31"/>
      <c r="P27" s="31"/>
    </row>
    <row r="28" spans="1:16" ht="13.2">
      <c r="A28" s="27"/>
      <c r="B28" s="27" t="s">
        <v>20</v>
      </c>
      <c r="C28" s="27"/>
      <c r="D28" s="27">
        <v>35</v>
      </c>
      <c r="E28" s="27">
        <v>0</v>
      </c>
      <c r="F28" s="27">
        <v>136</v>
      </c>
      <c r="G28" s="27">
        <v>31</v>
      </c>
      <c r="H28" s="38"/>
      <c r="I28" s="45">
        <f t="shared" ref="I28:I29" si="19">D28/SUM(D$27:D$29)</f>
        <v>1.2939001848428836E-2</v>
      </c>
      <c r="J28" s="45">
        <f t="shared" si="18"/>
        <v>0</v>
      </c>
      <c r="K28" s="45">
        <f t="shared" si="18"/>
        <v>3.3530571992110451E-2</v>
      </c>
      <c r="L28" s="45">
        <f t="shared" si="18"/>
        <v>6.6295979469632163E-3</v>
      </c>
      <c r="M28" s="31"/>
      <c r="N28" s="31"/>
      <c r="O28" s="31"/>
      <c r="P28" s="31"/>
    </row>
    <row r="29" spans="1:16" ht="13.2">
      <c r="A29" s="27"/>
      <c r="B29" s="27" t="s">
        <v>25</v>
      </c>
      <c r="C29" s="27"/>
      <c r="D29" s="27">
        <v>570</v>
      </c>
      <c r="E29" s="27">
        <v>915</v>
      </c>
      <c r="F29" s="27">
        <v>360</v>
      </c>
      <c r="G29" s="27">
        <v>805</v>
      </c>
      <c r="H29" s="38"/>
      <c r="I29" s="45">
        <f t="shared" si="19"/>
        <v>0.21072088724584104</v>
      </c>
      <c r="J29" s="45">
        <f t="shared" si="18"/>
        <v>0.13004548038658328</v>
      </c>
      <c r="K29" s="45">
        <f t="shared" si="18"/>
        <v>8.8757396449704137E-2</v>
      </c>
      <c r="L29" s="45">
        <f t="shared" si="18"/>
        <v>0.17215568862275449</v>
      </c>
      <c r="M29" s="31">
        <f>SUM(D27:D29)</f>
        <v>2705</v>
      </c>
      <c r="N29" s="31">
        <f t="shared" ref="N29:P29" si="20">SUM(E27:E29)</f>
        <v>7036</v>
      </c>
      <c r="O29" s="31">
        <f t="shared" si="20"/>
        <v>4056</v>
      </c>
      <c r="P29" s="31">
        <f t="shared" si="20"/>
        <v>4676</v>
      </c>
    </row>
    <row r="30" spans="1:16" ht="13.2">
      <c r="A30" s="1" t="s">
        <v>29</v>
      </c>
      <c r="B30" s="1" t="s">
        <v>13</v>
      </c>
      <c r="C30" s="1"/>
      <c r="D30" s="1">
        <v>1962</v>
      </c>
      <c r="E30" s="1">
        <v>5521</v>
      </c>
      <c r="F30" s="1">
        <v>3212</v>
      </c>
      <c r="G30" s="1">
        <v>4012</v>
      </c>
      <c r="H30" s="39" t="s">
        <v>28</v>
      </c>
      <c r="I30" s="45">
        <f>D30/SUM(D$30:D$32)</f>
        <v>0.7462913655382275</v>
      </c>
      <c r="J30" s="45">
        <f>E30/SUM(E$30:E$32)</f>
        <v>0.86644695543000627</v>
      </c>
      <c r="K30" s="45">
        <f>F30/SUM(F$30:F$32)</f>
        <v>0.87353821049768832</v>
      </c>
      <c r="L30" s="45">
        <f t="shared" ref="J30:L32" si="21">G30/SUM(G$30:G$32)</f>
        <v>0.85072094995759118</v>
      </c>
      <c r="M30" s="31"/>
      <c r="N30" s="31"/>
      <c r="O30" s="31"/>
      <c r="P30" s="31"/>
    </row>
    <row r="31" spans="1:16" ht="13.2">
      <c r="A31" s="1"/>
      <c r="B31" s="1" t="s">
        <v>20</v>
      </c>
      <c r="C31" s="1"/>
      <c r="D31" s="1">
        <v>35</v>
      </c>
      <c r="E31" s="1">
        <v>0</v>
      </c>
      <c r="F31" s="1">
        <v>120</v>
      </c>
      <c r="G31" s="1">
        <v>26</v>
      </c>
      <c r="H31" s="39"/>
      <c r="I31" s="45">
        <f t="shared" ref="I31:I32" si="22">D31/SUM(D$30:D$32)</f>
        <v>1.3313046785850133E-2</v>
      </c>
      <c r="J31" s="45">
        <f t="shared" si="21"/>
        <v>0</v>
      </c>
      <c r="K31" s="45">
        <f>F31/SUM(F$30:F$32)</f>
        <v>3.2635300516725592E-2</v>
      </c>
      <c r="L31" s="45">
        <f t="shared" si="21"/>
        <v>5.5131467345207802E-3</v>
      </c>
      <c r="M31" s="31"/>
      <c r="N31" s="31"/>
      <c r="O31" s="31"/>
      <c r="P31" s="31"/>
    </row>
    <row r="32" spans="1:16" ht="13.2">
      <c r="A32" s="1"/>
      <c r="B32" s="1" t="s">
        <v>25</v>
      </c>
      <c r="C32" s="1"/>
      <c r="D32" s="1">
        <v>632</v>
      </c>
      <c r="E32" s="1">
        <v>851</v>
      </c>
      <c r="F32" s="1">
        <v>345</v>
      </c>
      <c r="G32" s="1">
        <v>678</v>
      </c>
      <c r="H32" s="39"/>
      <c r="I32" s="45">
        <f t="shared" si="22"/>
        <v>0.2403955876759224</v>
      </c>
      <c r="J32" s="45">
        <f t="shared" si="21"/>
        <v>0.13355304456999373</v>
      </c>
      <c r="K32" s="45">
        <f t="shared" si="21"/>
        <v>9.3826488985586071E-2</v>
      </c>
      <c r="L32" s="45">
        <f t="shared" si="21"/>
        <v>0.14376590330788805</v>
      </c>
      <c r="M32" s="31">
        <f>SUM(D30:D32)</f>
        <v>2629</v>
      </c>
      <c r="N32" s="31">
        <f t="shared" ref="N32:P32" si="23">SUM(E30:E32)</f>
        <v>6372</v>
      </c>
      <c r="O32" s="31">
        <f t="shared" si="23"/>
        <v>3677</v>
      </c>
      <c r="P32" s="31">
        <f t="shared" si="23"/>
        <v>4716</v>
      </c>
    </row>
    <row r="33" spans="1:16" ht="13.8">
      <c r="A33" s="1" t="s">
        <v>30</v>
      </c>
      <c r="B33" s="2" t="s">
        <v>13</v>
      </c>
      <c r="C33" s="1"/>
      <c r="D33" s="3">
        <v>2852</v>
      </c>
      <c r="E33" s="4">
        <v>2695.14</v>
      </c>
      <c r="F33" s="4">
        <v>2503.2004000000002</v>
      </c>
      <c r="G33" s="4">
        <v>2310.1200000000003</v>
      </c>
      <c r="H33" s="39" t="s">
        <v>31</v>
      </c>
      <c r="I33" s="45">
        <f>D33/SUM(D$33:D$35)</f>
        <v>0.85108922709638912</v>
      </c>
      <c r="J33" s="45">
        <f t="shared" ref="J33:L35" si="24">E33/SUM(E$33:E$35)</f>
        <v>0.85108922709638912</v>
      </c>
      <c r="K33" s="45">
        <f t="shared" si="24"/>
        <v>0.85108922709638912</v>
      </c>
      <c r="L33" s="45">
        <f t="shared" si="24"/>
        <v>0.85108922709638912</v>
      </c>
      <c r="M33" s="31"/>
      <c r="N33" s="31"/>
      <c r="O33" s="31"/>
      <c r="P33" s="31"/>
    </row>
    <row r="34" spans="1:16" ht="13.8">
      <c r="A34" s="1"/>
      <c r="B34" s="5" t="s">
        <v>16</v>
      </c>
      <c r="C34" s="1"/>
      <c r="D34" s="6">
        <v>428</v>
      </c>
      <c r="E34" s="7">
        <v>404.46</v>
      </c>
      <c r="F34" s="7">
        <v>375.65559999999999</v>
      </c>
      <c r="G34" s="7">
        <v>346.68</v>
      </c>
      <c r="H34" s="39"/>
      <c r="I34" s="45">
        <f t="shared" ref="I34:I35" si="25">D34/SUM(D$33:D$35)</f>
        <v>0.12772306774097283</v>
      </c>
      <c r="J34" s="45">
        <f t="shared" si="24"/>
        <v>0.12772306774097286</v>
      </c>
      <c r="K34" s="45">
        <f t="shared" si="24"/>
        <v>0.12772306774097283</v>
      </c>
      <c r="L34" s="45">
        <f t="shared" si="24"/>
        <v>0.12772306774097283</v>
      </c>
      <c r="M34" s="31"/>
      <c r="N34" s="31"/>
      <c r="O34" s="31"/>
      <c r="P34" s="31"/>
    </row>
    <row r="35" spans="1:16" ht="13.8">
      <c r="A35" s="1"/>
      <c r="B35" s="5" t="s">
        <v>15</v>
      </c>
      <c r="C35" s="1"/>
      <c r="D35" s="6">
        <v>71</v>
      </c>
      <c r="E35" s="7">
        <v>67.094999999999999</v>
      </c>
      <c r="F35" s="7">
        <v>62.316700000000004</v>
      </c>
      <c r="G35" s="7">
        <v>57.510000000000005</v>
      </c>
      <c r="H35" s="39"/>
      <c r="I35" s="45">
        <f t="shared" si="25"/>
        <v>2.1187705162638019E-2</v>
      </c>
      <c r="J35" s="45">
        <f t="shared" si="24"/>
        <v>2.1187705162638019E-2</v>
      </c>
      <c r="K35" s="45">
        <f t="shared" si="24"/>
        <v>2.1187705162638019E-2</v>
      </c>
      <c r="L35" s="45">
        <f t="shared" si="24"/>
        <v>2.1187705162638019E-2</v>
      </c>
      <c r="M35" s="32">
        <f>SUM(D33:D35)</f>
        <v>3351</v>
      </c>
      <c r="N35" s="32">
        <f t="shared" ref="N35:P35" si="26">SUM(E33:E35)</f>
        <v>3166.6949999999997</v>
      </c>
      <c r="O35" s="32">
        <f t="shared" si="26"/>
        <v>2941.1727000000001</v>
      </c>
      <c r="P35" s="32">
        <f t="shared" si="26"/>
        <v>2714.3100000000004</v>
      </c>
    </row>
    <row r="36" spans="1:16" ht="13.2">
      <c r="A36" s="1" t="s">
        <v>32</v>
      </c>
      <c r="B36" s="1" t="s">
        <v>13</v>
      </c>
      <c r="C36" s="1"/>
      <c r="D36" s="1">
        <v>3508</v>
      </c>
      <c r="E36" s="1">
        <v>3024</v>
      </c>
      <c r="F36" s="1">
        <v>2646</v>
      </c>
      <c r="G36" s="1">
        <v>2437</v>
      </c>
      <c r="H36" s="39" t="s">
        <v>31</v>
      </c>
      <c r="I36" s="45">
        <f>D36/SUM(D$36:D$38)</f>
        <v>0.85124969667556416</v>
      </c>
      <c r="J36" s="45">
        <f t="shared" ref="J36:L38" si="27">E36/SUM(E$36:E$38)</f>
        <v>0.85111173656065298</v>
      </c>
      <c r="K36" s="45">
        <f t="shared" si="27"/>
        <v>0.85107751688645872</v>
      </c>
      <c r="L36" s="45">
        <f t="shared" si="27"/>
        <v>0.85090782122905029</v>
      </c>
      <c r="M36" s="31"/>
      <c r="N36" s="31"/>
      <c r="O36" s="31"/>
      <c r="P36" s="31"/>
    </row>
    <row r="37" spans="1:16" ht="13.2">
      <c r="A37" s="1"/>
      <c r="B37" s="1" t="s">
        <v>16</v>
      </c>
      <c r="C37" s="1"/>
      <c r="D37" s="1">
        <v>526</v>
      </c>
      <c r="E37" s="1">
        <v>454</v>
      </c>
      <c r="F37" s="1">
        <v>397</v>
      </c>
      <c r="G37" s="1">
        <v>366</v>
      </c>
      <c r="H37" s="39" t="s">
        <v>31</v>
      </c>
      <c r="I37" s="45">
        <f t="shared" ref="I37:I38" si="28">D37/SUM(D$36:D$38)</f>
        <v>0.12763892259160398</v>
      </c>
      <c r="J37" s="45">
        <f t="shared" si="27"/>
        <v>0.12777934140163241</v>
      </c>
      <c r="K37" s="45">
        <f t="shared" si="27"/>
        <v>0.12769379221614668</v>
      </c>
      <c r="L37" s="45">
        <f t="shared" si="27"/>
        <v>0.12779329608938547</v>
      </c>
      <c r="M37" s="31"/>
      <c r="N37" s="31"/>
      <c r="O37" s="31"/>
      <c r="P37" s="31"/>
    </row>
    <row r="38" spans="1:16" ht="13.2">
      <c r="A38" s="1"/>
      <c r="B38" s="1" t="s">
        <v>15</v>
      </c>
      <c r="C38" s="1"/>
      <c r="D38" s="1">
        <v>87</v>
      </c>
      <c r="E38" s="1">
        <v>75</v>
      </c>
      <c r="F38" s="1">
        <v>66</v>
      </c>
      <c r="G38" s="1">
        <v>61</v>
      </c>
      <c r="H38" s="39" t="s">
        <v>31</v>
      </c>
      <c r="I38" s="45">
        <f t="shared" si="28"/>
        <v>2.1111380732831836E-2</v>
      </c>
      <c r="J38" s="45">
        <f t="shared" si="27"/>
        <v>2.1108922037714608E-2</v>
      </c>
      <c r="K38" s="45">
        <f t="shared" si="27"/>
        <v>2.122869089739466E-2</v>
      </c>
      <c r="L38" s="45">
        <f t="shared" si="27"/>
        <v>2.1298882681564244E-2</v>
      </c>
      <c r="M38" s="31">
        <f>SUM(D36:D38)</f>
        <v>4121</v>
      </c>
      <c r="N38" s="31">
        <f t="shared" ref="N38:P38" si="29">SUM(E36:E38)</f>
        <v>3553</v>
      </c>
      <c r="O38" s="31">
        <f t="shared" si="29"/>
        <v>3109</v>
      </c>
      <c r="P38" s="31">
        <f t="shared" si="29"/>
        <v>2864</v>
      </c>
    </row>
    <row r="39" spans="1:16" ht="13.8">
      <c r="A39" s="2" t="s">
        <v>33</v>
      </c>
      <c r="B39" s="8" t="s">
        <v>13</v>
      </c>
      <c r="C39" s="8"/>
      <c r="D39" s="4">
        <v>10185.1</v>
      </c>
      <c r="E39" s="4">
        <v>8464.8163800000002</v>
      </c>
      <c r="F39" s="4">
        <v>9046.6804847999992</v>
      </c>
      <c r="G39" s="4">
        <v>11807.023320000002</v>
      </c>
      <c r="H39" s="40" t="s">
        <v>31</v>
      </c>
      <c r="I39" s="45">
        <f>D39/SUM(D$39:D$41)</f>
        <v>0.78245054035419281</v>
      </c>
      <c r="J39" s="45">
        <f t="shared" ref="J39:L41" si="30">E39/SUM(E$39:E$41)</f>
        <v>0.76983305127889201</v>
      </c>
      <c r="K39" s="45">
        <f t="shared" si="30"/>
        <v>0.79851420050140409</v>
      </c>
      <c r="L39" s="45">
        <f t="shared" si="30"/>
        <v>0.85108922709638912</v>
      </c>
      <c r="M39" s="31"/>
      <c r="N39" s="31"/>
      <c r="O39" s="31"/>
      <c r="P39" s="31"/>
    </row>
    <row r="40" spans="1:16" ht="13.8">
      <c r="A40" s="5"/>
      <c r="B40" s="9" t="s">
        <v>16</v>
      </c>
      <c r="C40" s="9"/>
      <c r="D40" s="7">
        <v>2428.9</v>
      </c>
      <c r="E40" s="7">
        <v>2170.7368200000001</v>
      </c>
      <c r="F40" s="7">
        <v>1957.9169871999998</v>
      </c>
      <c r="G40" s="7">
        <v>1771.88148</v>
      </c>
      <c r="H40" s="41" t="s">
        <v>31</v>
      </c>
      <c r="I40" s="45">
        <f t="shared" ref="I40:I41" si="31">D40/SUM(D$39:D$41)</f>
        <v>0.18659552851383873</v>
      </c>
      <c r="J40" s="45">
        <f t="shared" si="30"/>
        <v>0.19741774359245334</v>
      </c>
      <c r="K40" s="45">
        <f t="shared" si="30"/>
        <v>0.17281747932945699</v>
      </c>
      <c r="L40" s="45">
        <f t="shared" si="30"/>
        <v>0.12772306774097283</v>
      </c>
      <c r="M40" s="31"/>
      <c r="N40" s="31"/>
      <c r="O40" s="31"/>
      <c r="P40" s="31"/>
    </row>
    <row r="41" spans="1:16" ht="13.8">
      <c r="A41" s="5"/>
      <c r="B41" s="9" t="s">
        <v>15</v>
      </c>
      <c r="C41" s="9"/>
      <c r="D41" s="7">
        <v>402.92500000000001</v>
      </c>
      <c r="E41" s="7">
        <v>360.09886499999999</v>
      </c>
      <c r="F41" s="7">
        <v>324.79464039999999</v>
      </c>
      <c r="G41" s="7">
        <v>293.93360999999999</v>
      </c>
      <c r="H41" s="41" t="s">
        <v>31</v>
      </c>
      <c r="I41" s="45">
        <f t="shared" si="31"/>
        <v>3.0953931131968575E-2</v>
      </c>
      <c r="J41" s="45">
        <f t="shared" si="30"/>
        <v>3.2749205128654639E-2</v>
      </c>
      <c r="K41" s="45">
        <f t="shared" si="30"/>
        <v>2.8668320169138894E-2</v>
      </c>
      <c r="L41" s="45">
        <f t="shared" si="30"/>
        <v>2.1187705162638015E-2</v>
      </c>
      <c r="M41" s="32">
        <f>SUM(D41:D43)</f>
        <v>7962.9250000000002</v>
      </c>
      <c r="N41" s="32">
        <f t="shared" ref="N41:P41" si="32">SUM(E41:E43)</f>
        <v>6184.0988649999999</v>
      </c>
      <c r="O41" s="32">
        <f t="shared" si="32"/>
        <v>7443.7946404000004</v>
      </c>
      <c r="P41" s="32">
        <f t="shared" si="32"/>
        <v>8236.93361</v>
      </c>
    </row>
    <row r="42" spans="1:16" ht="13.8">
      <c r="A42" s="10" t="s">
        <v>34</v>
      </c>
      <c r="B42" s="11" t="s">
        <v>13</v>
      </c>
      <c r="C42" s="12"/>
      <c r="D42" s="13">
        <v>6780</v>
      </c>
      <c r="E42" s="13">
        <v>5512</v>
      </c>
      <c r="F42" s="13">
        <v>7008</v>
      </c>
      <c r="G42" s="13">
        <v>7520</v>
      </c>
      <c r="H42" s="16" t="s">
        <v>35</v>
      </c>
      <c r="I42" s="45">
        <f>D42/SUM(D$42:D$44)</f>
        <v>0.889413616686344</v>
      </c>
      <c r="J42" s="45">
        <f t="shared" ref="J42:L44" si="33">E42/SUM(E$42:E$44)</f>
        <v>0.9378934830695933</v>
      </c>
      <c r="K42" s="45">
        <f t="shared" si="33"/>
        <v>0.9759086478206378</v>
      </c>
      <c r="L42" s="45">
        <f t="shared" si="33"/>
        <v>0.93672147483806678</v>
      </c>
      <c r="M42" s="31"/>
      <c r="N42" s="31"/>
      <c r="O42" s="31"/>
      <c r="P42" s="31"/>
    </row>
    <row r="43" spans="1:16" ht="13.8">
      <c r="A43" s="12"/>
      <c r="B43" s="11" t="s">
        <v>16</v>
      </c>
      <c r="C43" s="12"/>
      <c r="D43" s="13">
        <v>780</v>
      </c>
      <c r="E43" s="13">
        <v>312</v>
      </c>
      <c r="F43" s="13">
        <v>111</v>
      </c>
      <c r="G43" s="13">
        <v>423</v>
      </c>
      <c r="H43" s="42"/>
      <c r="I43" s="45">
        <f t="shared" ref="I43:I44" si="34">D43/SUM(D$42:D$44)</f>
        <v>0.10232192050373869</v>
      </c>
      <c r="J43" s="45">
        <f t="shared" si="33"/>
        <v>5.3088310362429808E-2</v>
      </c>
      <c r="K43" s="45">
        <f t="shared" si="33"/>
        <v>1.5457457178665923E-2</v>
      </c>
      <c r="L43" s="45">
        <f t="shared" si="33"/>
        <v>5.2690582959641255E-2</v>
      </c>
      <c r="M43" s="31"/>
      <c r="N43" s="31"/>
      <c r="O43" s="31"/>
      <c r="P43" s="31"/>
    </row>
    <row r="44" spans="1:16" ht="13.8">
      <c r="A44" s="12"/>
      <c r="B44" s="11" t="s">
        <v>15</v>
      </c>
      <c r="C44" s="12"/>
      <c r="D44" s="13">
        <v>63</v>
      </c>
      <c r="E44" s="13">
        <v>53</v>
      </c>
      <c r="F44" s="13">
        <v>62</v>
      </c>
      <c r="G44" s="13">
        <v>85</v>
      </c>
      <c r="H44" s="42"/>
      <c r="I44" s="45">
        <f t="shared" si="34"/>
        <v>8.2644628099173556E-3</v>
      </c>
      <c r="J44" s="45">
        <f t="shared" si="33"/>
        <v>9.0182065679768591E-3</v>
      </c>
      <c r="K44" s="45">
        <f t="shared" si="33"/>
        <v>8.6338950006962824E-3</v>
      </c>
      <c r="L44" s="45">
        <f t="shared" si="33"/>
        <v>1.0587942202291978E-2</v>
      </c>
      <c r="M44" s="31">
        <f>SUM(D44:D46)</f>
        <v>7563</v>
      </c>
      <c r="N44" s="31">
        <f t="shared" ref="N44:P44" si="35">SUM(E44:E46)</f>
        <v>2013</v>
      </c>
      <c r="O44" s="31">
        <f t="shared" si="35"/>
        <v>7507</v>
      </c>
      <c r="P44" s="31">
        <f t="shared" si="35"/>
        <v>11905</v>
      </c>
    </row>
    <row r="45" spans="1:16" ht="13.8">
      <c r="A45" s="10" t="s">
        <v>36</v>
      </c>
      <c r="B45" s="11" t="s">
        <v>13</v>
      </c>
      <c r="C45" s="12"/>
      <c r="D45" s="13">
        <v>6180</v>
      </c>
      <c r="E45" s="13">
        <v>1840</v>
      </c>
      <c r="F45" s="13">
        <v>7234</v>
      </c>
      <c r="G45" s="13">
        <v>8760</v>
      </c>
      <c r="H45" s="16" t="s">
        <v>37</v>
      </c>
      <c r="I45" s="45">
        <f>D45/SUM(D$45:D$47)</f>
        <v>0.8046875</v>
      </c>
      <c r="J45" s="45">
        <f t="shared" ref="J45:L47" si="36">E45/SUM(E$45:E$47)</f>
        <v>0.92369477911646591</v>
      </c>
      <c r="K45" s="45">
        <f t="shared" si="36"/>
        <v>0.9507162570640032</v>
      </c>
      <c r="L45" s="45">
        <f t="shared" si="36"/>
        <v>0.71323888617489006</v>
      </c>
      <c r="M45" s="31"/>
      <c r="N45" s="31"/>
      <c r="O45" s="31"/>
      <c r="P45" s="31"/>
    </row>
    <row r="46" spans="1:16" ht="13.8">
      <c r="A46" s="12"/>
      <c r="B46" s="11" t="s">
        <v>16</v>
      </c>
      <c r="C46" s="12"/>
      <c r="D46" s="13">
        <v>1320</v>
      </c>
      <c r="E46" s="13">
        <v>120</v>
      </c>
      <c r="F46" s="13">
        <v>211</v>
      </c>
      <c r="G46" s="13">
        <v>3060</v>
      </c>
      <c r="H46" s="42"/>
      <c r="I46" s="45">
        <f t="shared" ref="I46:I47" si="37">D46/SUM(D$45:D$47)</f>
        <v>0.171875</v>
      </c>
      <c r="J46" s="45">
        <f t="shared" si="36"/>
        <v>6.0240963855421686E-2</v>
      </c>
      <c r="K46" s="45">
        <f t="shared" si="36"/>
        <v>2.7730319358654224E-2</v>
      </c>
      <c r="L46" s="45">
        <f t="shared" si="36"/>
        <v>0.24914509037616023</v>
      </c>
      <c r="M46" s="31"/>
      <c r="N46" s="31"/>
      <c r="O46" s="31"/>
      <c r="P46" s="31"/>
    </row>
    <row r="47" spans="1:16" ht="13.8">
      <c r="A47" s="12"/>
      <c r="B47" s="11" t="s">
        <v>15</v>
      </c>
      <c r="C47" s="12"/>
      <c r="D47" s="13">
        <v>180</v>
      </c>
      <c r="E47" s="13">
        <v>32</v>
      </c>
      <c r="F47" s="13">
        <v>164</v>
      </c>
      <c r="G47" s="13">
        <v>462</v>
      </c>
      <c r="H47" s="42"/>
      <c r="I47" s="45">
        <f t="shared" si="37"/>
        <v>2.34375E-2</v>
      </c>
      <c r="J47" s="45">
        <f t="shared" si="36"/>
        <v>1.6064257028112448E-2</v>
      </c>
      <c r="K47" s="45">
        <f t="shared" si="36"/>
        <v>2.155342357734262E-2</v>
      </c>
      <c r="L47" s="45">
        <f t="shared" si="36"/>
        <v>3.7616023448949681E-2</v>
      </c>
      <c r="M47" s="31">
        <f>SUM(D47:D49)</f>
        <v>2052</v>
      </c>
      <c r="N47" s="31">
        <f t="shared" ref="N47:P47" si="38">SUM(E47:E49)</f>
        <v>1364</v>
      </c>
      <c r="O47" s="31">
        <f t="shared" si="38"/>
        <v>3922</v>
      </c>
      <c r="P47" s="31">
        <f t="shared" si="38"/>
        <v>9320</v>
      </c>
    </row>
    <row r="48" spans="1:16" ht="13.8">
      <c r="A48" s="12" t="s">
        <v>38</v>
      </c>
      <c r="B48" s="11" t="s">
        <v>13</v>
      </c>
      <c r="C48" s="12"/>
      <c r="D48" s="13">
        <v>1510</v>
      </c>
      <c r="E48" s="13">
        <v>1236</v>
      </c>
      <c r="F48" s="13">
        <v>3512</v>
      </c>
      <c r="G48" s="13">
        <v>8623</v>
      </c>
      <c r="H48" s="16" t="s">
        <v>39</v>
      </c>
      <c r="I48" s="45">
        <f>D48/SUM(D$48:D$50)</f>
        <v>0.79683377308707126</v>
      </c>
      <c r="J48" s="45">
        <f t="shared" ref="J48:L50" si="39">E48/SUM(E$48:E$50)</f>
        <v>0.9244577412116679</v>
      </c>
      <c r="K48" s="45">
        <f t="shared" si="39"/>
        <v>0.92591616134985499</v>
      </c>
      <c r="L48" s="45">
        <f t="shared" si="39"/>
        <v>0.96996625421822269</v>
      </c>
      <c r="M48" s="31"/>
      <c r="N48" s="31"/>
      <c r="O48" s="31"/>
      <c r="P48" s="31"/>
    </row>
    <row r="49" spans="1:16" ht="13.8">
      <c r="A49" s="12"/>
      <c r="B49" s="11" t="s">
        <v>16</v>
      </c>
      <c r="C49" s="12"/>
      <c r="D49" s="13">
        <v>362</v>
      </c>
      <c r="E49" s="13">
        <v>96</v>
      </c>
      <c r="F49" s="13">
        <v>246</v>
      </c>
      <c r="G49" s="13">
        <v>235</v>
      </c>
      <c r="H49" s="42"/>
      <c r="I49" s="45">
        <f t="shared" ref="I49:I50" si="40">D49/SUM(D$48:D$50)</f>
        <v>0.19102902374670186</v>
      </c>
      <c r="J49" s="45">
        <f t="shared" si="39"/>
        <v>7.1802543006731487E-2</v>
      </c>
      <c r="K49" s="45">
        <f t="shared" si="39"/>
        <v>6.4856314263116263E-2</v>
      </c>
      <c r="L49" s="45">
        <f t="shared" si="39"/>
        <v>2.6434195725534307E-2</v>
      </c>
      <c r="M49" s="31"/>
      <c r="N49" s="31"/>
      <c r="O49" s="31"/>
      <c r="P49" s="31"/>
    </row>
    <row r="50" spans="1:16" ht="13.8">
      <c r="A50" s="12"/>
      <c r="B50" s="11" t="s">
        <v>15</v>
      </c>
      <c r="C50" s="12"/>
      <c r="D50" s="13">
        <v>23</v>
      </c>
      <c r="E50" s="13">
        <v>5</v>
      </c>
      <c r="F50" s="13">
        <v>35</v>
      </c>
      <c r="G50" s="13">
        <v>32</v>
      </c>
      <c r="H50" s="42"/>
      <c r="I50" s="45">
        <f t="shared" si="40"/>
        <v>1.2137203166226913E-2</v>
      </c>
      <c r="J50" s="45">
        <f t="shared" si="39"/>
        <v>3.7397157816005983E-3</v>
      </c>
      <c r="K50" s="45">
        <f t="shared" si="39"/>
        <v>9.2275243870287363E-3</v>
      </c>
      <c r="L50" s="45">
        <f t="shared" si="39"/>
        <v>3.5995500562429695E-3</v>
      </c>
      <c r="M50" s="31">
        <f>SUM(D51:D53)</f>
        <v>2003</v>
      </c>
      <c r="N50" s="31">
        <f t="shared" ref="N50:P50" si="41">SUM(E51:E53)</f>
        <v>2392</v>
      </c>
      <c r="O50" s="31">
        <f t="shared" si="41"/>
        <v>3145</v>
      </c>
      <c r="P50" s="31">
        <f t="shared" si="41"/>
        <v>4895</v>
      </c>
    </row>
    <row r="51" spans="1:16" ht="13.8">
      <c r="A51" s="14" t="s">
        <v>40</v>
      </c>
      <c r="B51" s="11" t="s">
        <v>13</v>
      </c>
      <c r="C51" s="1"/>
      <c r="D51" s="13">
        <v>1854</v>
      </c>
      <c r="E51" s="13">
        <v>2154</v>
      </c>
      <c r="F51" s="13">
        <v>2854</v>
      </c>
      <c r="G51" s="13">
        <v>4519</v>
      </c>
      <c r="H51" s="16" t="s">
        <v>39</v>
      </c>
      <c r="I51" s="46">
        <f>D51/SUM(D$51:D$53)</f>
        <v>0.92561158262606091</v>
      </c>
      <c r="J51" s="46">
        <f t="shared" ref="J51:L53" si="42">E51/SUM(E$51:E$53)</f>
        <v>0.90050167224080269</v>
      </c>
      <c r="K51" s="46">
        <f t="shared" si="42"/>
        <v>0.90747217806041336</v>
      </c>
      <c r="L51" s="46">
        <f t="shared" si="42"/>
        <v>0.9231869254341164</v>
      </c>
      <c r="M51" s="31"/>
      <c r="N51" s="31"/>
      <c r="O51" s="31"/>
      <c r="P51" s="31"/>
    </row>
    <row r="52" spans="1:16" ht="13.8">
      <c r="A52" s="14"/>
      <c r="B52" s="11" t="s">
        <v>16</v>
      </c>
      <c r="C52" s="1"/>
      <c r="D52" s="13">
        <v>128</v>
      </c>
      <c r="E52" s="13">
        <v>231</v>
      </c>
      <c r="F52" s="13">
        <v>285</v>
      </c>
      <c r="G52" s="13">
        <v>361</v>
      </c>
      <c r="H52" s="42"/>
      <c r="I52" s="46">
        <f t="shared" ref="I52:I53" si="43">D52/SUM(D$51:D$53)</f>
        <v>6.3904143784323519E-2</v>
      </c>
      <c r="J52" s="46">
        <f t="shared" si="42"/>
        <v>9.6571906354515055E-2</v>
      </c>
      <c r="K52" s="46">
        <f t="shared" si="42"/>
        <v>9.0620031796502382E-2</v>
      </c>
      <c r="L52" s="46">
        <f t="shared" si="42"/>
        <v>7.3748723186925436E-2</v>
      </c>
      <c r="M52" s="31"/>
      <c r="N52" s="31"/>
      <c r="O52" s="31"/>
      <c r="P52" s="31"/>
    </row>
    <row r="53" spans="1:16" ht="13.8">
      <c r="A53" s="14"/>
      <c r="B53" s="11" t="s">
        <v>15</v>
      </c>
      <c r="C53" s="1"/>
      <c r="D53" s="13">
        <v>21</v>
      </c>
      <c r="E53" s="13">
        <v>7</v>
      </c>
      <c r="F53" s="13">
        <v>6</v>
      </c>
      <c r="G53" s="13">
        <v>15</v>
      </c>
      <c r="H53" s="42"/>
      <c r="I53" s="46">
        <f t="shared" si="43"/>
        <v>1.0484273589615577E-2</v>
      </c>
      <c r="J53" s="46">
        <f t="shared" si="42"/>
        <v>2.926421404682274E-3</v>
      </c>
      <c r="K53" s="46">
        <f t="shared" si="42"/>
        <v>1.9077901430842607E-3</v>
      </c>
      <c r="L53" s="46">
        <f t="shared" si="42"/>
        <v>3.0643513789581204E-3</v>
      </c>
      <c r="M53" s="33">
        <f>SUM(D51:D53)</f>
        <v>2003</v>
      </c>
      <c r="N53" s="33">
        <f t="shared" ref="N53:P53" si="44">SUM(E51:E53)</f>
        <v>2392</v>
      </c>
      <c r="O53" s="33">
        <f t="shared" si="44"/>
        <v>3145</v>
      </c>
      <c r="P53" s="33">
        <f t="shared" si="44"/>
        <v>4895</v>
      </c>
    </row>
    <row r="54" spans="1:16" ht="13.8">
      <c r="A54" s="14" t="s">
        <v>41</v>
      </c>
      <c r="B54" s="11" t="s">
        <v>13</v>
      </c>
      <c r="C54" s="1"/>
      <c r="D54" s="13">
        <v>1251</v>
      </c>
      <c r="E54" s="13">
        <v>1845</v>
      </c>
      <c r="F54" s="13">
        <v>1694</v>
      </c>
      <c r="G54" s="13">
        <v>2815</v>
      </c>
      <c r="H54" s="16" t="s">
        <v>39</v>
      </c>
      <c r="I54" s="46">
        <f>D54/SUM(D$54:D$56)</f>
        <v>0.81818181818181823</v>
      </c>
      <c r="J54" s="46">
        <f t="shared" ref="J54:L56" si="45">E54/SUM(E$54:E$56)</f>
        <v>0.95152140278494068</v>
      </c>
      <c r="K54" s="46">
        <f t="shared" si="45"/>
        <v>0.93591160220994474</v>
      </c>
      <c r="L54" s="46">
        <f t="shared" si="45"/>
        <v>0.94813068373189624</v>
      </c>
      <c r="M54" s="31"/>
      <c r="N54" s="31"/>
      <c r="O54" s="31"/>
      <c r="P54" s="31"/>
    </row>
    <row r="55" spans="1:16" ht="13.8">
      <c r="A55" s="14"/>
      <c r="B55" s="11" t="s">
        <v>16</v>
      </c>
      <c r="C55" s="1"/>
      <c r="D55" s="13">
        <v>278</v>
      </c>
      <c r="E55" s="13">
        <v>94</v>
      </c>
      <c r="F55" s="13">
        <v>116</v>
      </c>
      <c r="G55" s="13">
        <v>154</v>
      </c>
      <c r="H55" s="42"/>
      <c r="I55" s="46">
        <f t="shared" ref="I55:I56" si="46">D55/SUM(D$54:D$56)</f>
        <v>0.18181818181818182</v>
      </c>
      <c r="J55" s="46">
        <f t="shared" si="45"/>
        <v>4.8478597215059309E-2</v>
      </c>
      <c r="K55" s="46">
        <f t="shared" si="45"/>
        <v>6.4088397790055249E-2</v>
      </c>
      <c r="L55" s="46">
        <f t="shared" si="45"/>
        <v>5.1869316268103739E-2</v>
      </c>
      <c r="M55" s="31"/>
      <c r="N55" s="31"/>
      <c r="O55" s="31"/>
      <c r="P55" s="31"/>
    </row>
    <row r="56" spans="1:16" ht="13.8">
      <c r="A56" s="14"/>
      <c r="B56" s="11" t="s">
        <v>15</v>
      </c>
      <c r="C56" s="1"/>
      <c r="D56" s="13">
        <v>0</v>
      </c>
      <c r="E56" s="13">
        <v>0</v>
      </c>
      <c r="F56" s="13">
        <v>0</v>
      </c>
      <c r="G56" s="13">
        <v>0</v>
      </c>
      <c r="H56" s="42"/>
      <c r="I56" s="46">
        <f t="shared" si="46"/>
        <v>0</v>
      </c>
      <c r="J56" s="46">
        <f t="shared" si="45"/>
        <v>0</v>
      </c>
      <c r="K56" s="46">
        <f t="shared" si="45"/>
        <v>0</v>
      </c>
      <c r="L56" s="46">
        <f t="shared" si="45"/>
        <v>0</v>
      </c>
      <c r="M56" s="33">
        <f>SUM(D54:D56)</f>
        <v>1529</v>
      </c>
      <c r="N56" s="33">
        <f t="shared" ref="N56:P56" si="47">SUM(E54:E56)</f>
        <v>1939</v>
      </c>
      <c r="O56" s="33">
        <f t="shared" si="47"/>
        <v>1810</v>
      </c>
      <c r="P56" s="33">
        <f t="shared" si="47"/>
        <v>2969</v>
      </c>
    </row>
    <row r="57" spans="1:16" ht="13.8">
      <c r="A57" s="14" t="s">
        <v>42</v>
      </c>
      <c r="B57" s="11" t="s">
        <v>13</v>
      </c>
      <c r="C57" s="1"/>
      <c r="D57" s="13">
        <v>1735</v>
      </c>
      <c r="E57" s="13">
        <v>618</v>
      </c>
      <c r="F57" s="13">
        <v>814</v>
      </c>
      <c r="G57" s="13">
        <v>2149</v>
      </c>
      <c r="H57" s="16" t="s">
        <v>39</v>
      </c>
      <c r="I57" s="46">
        <f>D57/SUM(D$57:D$59)</f>
        <v>0.84634146341463412</v>
      </c>
      <c r="J57" s="46">
        <f t="shared" ref="J57:L59" si="48">E57/SUM(E$57:E$59)</f>
        <v>0.88412017167381973</v>
      </c>
      <c r="K57" s="46">
        <f t="shared" si="48"/>
        <v>0.92185730464326165</v>
      </c>
      <c r="L57" s="46">
        <f t="shared" si="48"/>
        <v>0.9270923209663503</v>
      </c>
      <c r="M57" s="31"/>
      <c r="N57" s="31"/>
      <c r="O57" s="31"/>
      <c r="P57" s="31"/>
    </row>
    <row r="58" spans="1:16" ht="13.8">
      <c r="A58" s="14"/>
      <c r="B58" s="11" t="s">
        <v>16</v>
      </c>
      <c r="C58" s="1"/>
      <c r="D58" s="13">
        <v>315</v>
      </c>
      <c r="E58" s="13">
        <v>81</v>
      </c>
      <c r="F58" s="13">
        <v>69</v>
      </c>
      <c r="G58" s="13">
        <v>169</v>
      </c>
      <c r="H58" s="42"/>
      <c r="I58" s="46">
        <f t="shared" ref="I58:I59" si="49">D58/SUM(D$57:D$59)</f>
        <v>0.15365853658536585</v>
      </c>
      <c r="J58" s="46">
        <f t="shared" si="48"/>
        <v>0.11587982832618025</v>
      </c>
      <c r="K58" s="46">
        <f t="shared" si="48"/>
        <v>7.8142695356738387E-2</v>
      </c>
      <c r="L58" s="46">
        <f t="shared" si="48"/>
        <v>7.2907679033649697E-2</v>
      </c>
      <c r="M58" s="31"/>
      <c r="N58" s="31"/>
      <c r="O58" s="31"/>
      <c r="P58" s="31"/>
    </row>
    <row r="59" spans="1:16" ht="13.8">
      <c r="A59" s="14"/>
      <c r="B59" s="11" t="s">
        <v>15</v>
      </c>
      <c r="C59" s="1"/>
      <c r="D59" s="15">
        <v>0</v>
      </c>
      <c r="E59" s="15">
        <v>0</v>
      </c>
      <c r="F59" s="15">
        <v>0</v>
      </c>
      <c r="G59" s="15">
        <v>0</v>
      </c>
      <c r="H59" s="53"/>
      <c r="I59" s="54">
        <f t="shared" si="49"/>
        <v>0</v>
      </c>
      <c r="J59" s="54">
        <f t="shared" si="48"/>
        <v>0</v>
      </c>
      <c r="K59" s="54">
        <f t="shared" si="48"/>
        <v>0</v>
      </c>
      <c r="L59" s="54">
        <f t="shared" si="48"/>
        <v>0</v>
      </c>
      <c r="M59" s="33">
        <f>SUM(D57:D59)</f>
        <v>2050</v>
      </c>
      <c r="N59" s="33">
        <f t="shared" ref="N59:P59" si="50">SUM(E57:E59)</f>
        <v>699</v>
      </c>
      <c r="O59" s="33">
        <f t="shared" si="50"/>
        <v>883</v>
      </c>
      <c r="P59" s="33">
        <f t="shared" si="50"/>
        <v>2318</v>
      </c>
    </row>
    <row r="60" spans="1:16" ht="13.8">
      <c r="A60" s="48"/>
      <c r="B60" s="49"/>
      <c r="C60" s="50"/>
      <c r="D60" s="51"/>
      <c r="E60" s="51"/>
      <c r="F60" s="51"/>
      <c r="G60" s="51"/>
      <c r="H60" s="62" t="s">
        <v>43</v>
      </c>
      <c r="I60" s="62"/>
      <c r="J60" s="62"/>
      <c r="K60" s="62"/>
      <c r="L60" s="62"/>
      <c r="M60" s="52"/>
      <c r="N60" s="52"/>
      <c r="O60" s="52"/>
      <c r="P60" s="52"/>
    </row>
    <row r="61" spans="1:16" ht="15.75" customHeight="1">
      <c r="H61" s="55"/>
      <c r="I61" s="56" t="s">
        <v>44</v>
      </c>
      <c r="J61" s="56" t="s">
        <v>45</v>
      </c>
      <c r="K61" s="56" t="s">
        <v>46</v>
      </c>
      <c r="L61" s="55"/>
    </row>
    <row r="62" spans="1:16" ht="15.75" customHeight="1">
      <c r="H62" s="55" t="s">
        <v>13</v>
      </c>
      <c r="I62" s="55">
        <f>AVERAGE(I3,,I8,I12,I15,I19,I23,I27,I30,I33,I36,I36,I39,I42,I45,I48,I51,I54,I57)</f>
        <v>0.78109264836851688</v>
      </c>
      <c r="J62" s="55">
        <f t="shared" ref="J62:L62" si="51">AVERAGE(J3,,J8,J12,J15,J19,J23,J27,J30,J33,J36,J36,J39,J42,J45,J48,J51,J54,J57)</f>
        <v>0.806717883534116</v>
      </c>
      <c r="K62" s="55">
        <f t="shared" si="51"/>
        <v>0.83478060704001145</v>
      </c>
      <c r="L62" s="55">
        <f t="shared" si="51"/>
        <v>0.81670119616723358</v>
      </c>
    </row>
    <row r="63" spans="1:16" ht="15.75" customHeight="1">
      <c r="G63" s="47"/>
      <c r="H63" s="56" t="s">
        <v>16</v>
      </c>
      <c r="I63" s="55">
        <f>AVERAGE(I5,I9,I13,I17,I21,I25,I29,I32,I34,I37,I40,I43,I46,I49,I52,I55,I58)</f>
        <v>0.16653667524833465</v>
      </c>
      <c r="J63" s="55">
        <f t="shared" ref="J63:L63" si="52">AVERAGE(J5,J9,J13,J17,J21,J25,J29,J32,J34,J37,J40,J43,J46,J49,J52,J55,J58)</f>
        <v>0.1352015809742301</v>
      </c>
      <c r="K63" s="55">
        <f t="shared" si="52"/>
        <v>0.10456481978960874</v>
      </c>
      <c r="L63" s="55">
        <f t="shared" si="52"/>
        <v>0.126685931627561</v>
      </c>
    </row>
    <row r="64" spans="1:16" ht="15.75" customHeight="1">
      <c r="H64" s="56" t="s">
        <v>15</v>
      </c>
      <c r="I64" s="55">
        <f>1-(I62+I63)</f>
        <v>5.2370676383148407E-2</v>
      </c>
      <c r="J64" s="55">
        <f t="shared" ref="J64:L64" si="53">1-(J62+J63)</f>
        <v>5.8080535491653928E-2</v>
      </c>
      <c r="K64" s="55">
        <f t="shared" si="53"/>
        <v>6.0654573170379811E-2</v>
      </c>
      <c r="L64" s="55">
        <f t="shared" si="53"/>
        <v>5.6612872205205389E-2</v>
      </c>
    </row>
    <row r="65" spans="8:12" ht="15.75" customHeight="1">
      <c r="H65" s="55"/>
      <c r="I65" s="55"/>
      <c r="J65" s="55"/>
      <c r="K65" s="55"/>
      <c r="L65" s="55"/>
    </row>
  </sheetData>
  <mergeCells count="5">
    <mergeCell ref="A1:H1"/>
    <mergeCell ref="I1:L1"/>
    <mergeCell ref="M1:P1"/>
    <mergeCell ref="M2:P2"/>
    <mergeCell ref="H60:L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VAN PHONG</cp:lastModifiedBy>
  <cp:revision/>
  <dcterms:created xsi:type="dcterms:W3CDTF">2024-06-01T08:00:50Z</dcterms:created>
  <dcterms:modified xsi:type="dcterms:W3CDTF">2024-06-15T15:30:28Z</dcterms:modified>
  <cp:category/>
  <cp:contentStatus/>
</cp:coreProperties>
</file>